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人口世帯\"/>
    </mc:Choice>
  </mc:AlternateContent>
  <xr:revisionPtr revIDLastSave="0" documentId="13_ncr:1_{49738A5F-D673-4645-8BDA-C62190CA5542}" xr6:coauthVersionLast="47" xr6:coauthVersionMax="47" xr10:uidLastSave="{00000000-0000-0000-0000-000000000000}"/>
  <bookViews>
    <workbookView xWindow="14385" yWindow="-15" windowWidth="14430" windowHeight="15510" xr2:uid="{00000000-000D-0000-FFFF-FFFF00000000}"/>
  </bookViews>
  <sheets>
    <sheet name="人口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1" l="1"/>
  <c r="I70" i="1"/>
  <c r="L70" i="1"/>
  <c r="M70" i="1"/>
  <c r="AK70" i="1"/>
  <c r="AL70" i="1"/>
  <c r="AO70" i="1"/>
  <c r="AP70" i="1"/>
  <c r="AQ70" i="1"/>
  <c r="AR70" i="1"/>
  <c r="AT70" i="1"/>
  <c r="AW70" i="1"/>
  <c r="BA70" i="1"/>
  <c r="BA175" i="1" s="1"/>
  <c r="BB70" i="1"/>
  <c r="BB175" i="1" s="1"/>
  <c r="BD70" i="1"/>
  <c r="BE70" i="1"/>
  <c r="BF70" i="1"/>
  <c r="BF175" i="1" s="1"/>
  <c r="BI70" i="1"/>
  <c r="BJ70" i="1"/>
  <c r="BJ175" i="1" s="1"/>
  <c r="BM70" i="1"/>
  <c r="BN70" i="1"/>
  <c r="BN175" i="1" s="1"/>
  <c r="BO70" i="1"/>
  <c r="BP70" i="1"/>
  <c r="E71" i="1"/>
  <c r="E70" i="1" s="1"/>
  <c r="F71" i="1"/>
  <c r="F70" i="1" s="1"/>
  <c r="F175" i="1" s="1"/>
  <c r="G71" i="1"/>
  <c r="H71" i="1"/>
  <c r="I71" i="1"/>
  <c r="K71" i="1"/>
  <c r="L71" i="1"/>
  <c r="M71" i="1"/>
  <c r="Y71" i="1"/>
  <c r="Y70" i="1" s="1"/>
  <c r="AI71" i="1"/>
  <c r="AJ71" i="1"/>
  <c r="AK71" i="1"/>
  <c r="AL71" i="1"/>
  <c r="AM71" i="1"/>
  <c r="AM70" i="1" s="1"/>
  <c r="AO71" i="1"/>
  <c r="AP71" i="1"/>
  <c r="AQ71" i="1"/>
  <c r="AR71" i="1"/>
  <c r="AT71" i="1"/>
  <c r="AU71" i="1"/>
  <c r="AU70" i="1" s="1"/>
  <c r="AV71" i="1"/>
  <c r="AW71" i="1"/>
  <c r="AX71" i="1"/>
  <c r="AX70" i="1" s="1"/>
  <c r="AY71" i="1"/>
  <c r="AY70" i="1" s="1"/>
  <c r="AZ71" i="1"/>
  <c r="BA71" i="1"/>
  <c r="BB71" i="1"/>
  <c r="BC71" i="1"/>
  <c r="BC70" i="1" s="1"/>
  <c r="BC175" i="1" s="1"/>
  <c r="BD71" i="1"/>
  <c r="BE71" i="1"/>
  <c r="BF71" i="1"/>
  <c r="BG71" i="1"/>
  <c r="BG70" i="1" s="1"/>
  <c r="BG175" i="1" s="1"/>
  <c r="BH71" i="1"/>
  <c r="BI71" i="1"/>
  <c r="BJ71" i="1"/>
  <c r="BK71" i="1"/>
  <c r="BK70" i="1" s="1"/>
  <c r="BK175" i="1" s="1"/>
  <c r="BL71" i="1"/>
  <c r="BM71" i="1"/>
  <c r="BN71" i="1"/>
  <c r="BO71" i="1"/>
  <c r="BP71" i="1"/>
  <c r="E72" i="1"/>
  <c r="F72" i="1"/>
  <c r="G72" i="1"/>
  <c r="G70" i="1" s="1"/>
  <c r="H72" i="1"/>
  <c r="I72" i="1"/>
  <c r="K72" i="1"/>
  <c r="K70" i="1" s="1"/>
  <c r="L72" i="1"/>
  <c r="M72" i="1"/>
  <c r="AJ72" i="1"/>
  <c r="AJ70" i="1" s="1"/>
  <c r="AK72" i="1"/>
  <c r="AL72" i="1"/>
  <c r="AM72" i="1"/>
  <c r="AO72" i="1"/>
  <c r="AP72" i="1"/>
  <c r="AQ72" i="1"/>
  <c r="AR72" i="1"/>
  <c r="AT72" i="1"/>
  <c r="AU72" i="1"/>
  <c r="AV72" i="1"/>
  <c r="AV70" i="1" s="1"/>
  <c r="AW72" i="1"/>
  <c r="AY72" i="1"/>
  <c r="AZ72" i="1"/>
  <c r="AZ70" i="1" s="1"/>
  <c r="BA72" i="1"/>
  <c r="BB72" i="1"/>
  <c r="BC72" i="1"/>
  <c r="BD72" i="1"/>
  <c r="BE72" i="1"/>
  <c r="BF72" i="1"/>
  <c r="BG72" i="1"/>
  <c r="BH72" i="1"/>
  <c r="BH70" i="1" s="1"/>
  <c r="BH175" i="1" s="1"/>
  <c r="BI72" i="1"/>
  <c r="BJ72" i="1"/>
  <c r="BK72" i="1"/>
  <c r="BL72" i="1"/>
  <c r="BL70" i="1" s="1"/>
  <c r="BL175" i="1" s="1"/>
  <c r="BM72" i="1"/>
  <c r="BN72" i="1"/>
  <c r="BO72" i="1"/>
  <c r="BP72" i="1"/>
  <c r="E73" i="1"/>
  <c r="F73" i="1"/>
  <c r="G73" i="1"/>
  <c r="H73" i="1"/>
  <c r="I73" i="1"/>
  <c r="K73" i="1"/>
  <c r="L73" i="1"/>
  <c r="M73" i="1"/>
  <c r="O73" i="1"/>
  <c r="E74" i="1"/>
  <c r="F74" i="1"/>
  <c r="G74" i="1"/>
  <c r="H74" i="1"/>
  <c r="I74" i="1"/>
  <c r="K74" i="1"/>
  <c r="L74" i="1"/>
  <c r="M74" i="1"/>
  <c r="BM175" i="1"/>
  <c r="BE175" i="1"/>
  <c r="BI179" i="1"/>
  <c r="BJ179" i="1"/>
  <c r="BK179" i="1"/>
  <c r="BL179" i="1"/>
  <c r="BM179" i="1"/>
  <c r="BN179" i="1"/>
  <c r="BN186" i="1" s="1"/>
  <c r="BN187" i="1" s="1"/>
  <c r="BO179" i="1"/>
  <c r="BO186" i="1" s="1"/>
  <c r="BO187" i="1" s="1"/>
  <c r="BP179" i="1"/>
  <c r="BP186" i="1" s="1"/>
  <c r="BP187" i="1" s="1"/>
  <c r="BI180" i="1"/>
  <c r="BI186" i="1" s="1"/>
  <c r="BI187" i="1" s="1"/>
  <c r="BJ180" i="1"/>
  <c r="BK180" i="1"/>
  <c r="BL180" i="1"/>
  <c r="BM180" i="1"/>
  <c r="BN180" i="1"/>
  <c r="BO180" i="1"/>
  <c r="BP180" i="1"/>
  <c r="BI181" i="1"/>
  <c r="BJ181" i="1"/>
  <c r="BK181" i="1"/>
  <c r="BL181" i="1"/>
  <c r="BM181" i="1"/>
  <c r="BN181" i="1"/>
  <c r="BO181" i="1"/>
  <c r="BP181" i="1"/>
  <c r="BI182" i="1"/>
  <c r="BJ182" i="1"/>
  <c r="BK182" i="1"/>
  <c r="BL182" i="1"/>
  <c r="BM182" i="1"/>
  <c r="BN182" i="1"/>
  <c r="BO182" i="1"/>
  <c r="BP182" i="1"/>
  <c r="BI183" i="1"/>
  <c r="BJ183" i="1"/>
  <c r="BK183" i="1"/>
  <c r="BL183" i="1"/>
  <c r="BM183" i="1"/>
  <c r="BN183" i="1"/>
  <c r="BO183" i="1"/>
  <c r="BP183" i="1"/>
  <c r="BI184" i="1"/>
  <c r="BJ184" i="1"/>
  <c r="BK184" i="1"/>
  <c r="BL184" i="1"/>
  <c r="BM184" i="1"/>
  <c r="BN184" i="1"/>
  <c r="BO184" i="1"/>
  <c r="BP184" i="1"/>
  <c r="BI185" i="1"/>
  <c r="BJ185" i="1"/>
  <c r="BK185" i="1"/>
  <c r="BL185" i="1"/>
  <c r="BM185" i="1"/>
  <c r="BN185" i="1"/>
  <c r="BO185" i="1"/>
  <c r="BP185" i="1"/>
  <c r="CF186" i="1"/>
  <c r="CF187" i="1" s="1"/>
  <c r="CW185" i="1"/>
  <c r="CV185" i="1"/>
  <c r="CS185" i="1"/>
  <c r="CR185" i="1"/>
  <c r="CQ185" i="1"/>
  <c r="CM185" i="1"/>
  <c r="CL185" i="1"/>
  <c r="CK185" i="1"/>
  <c r="CH185" i="1"/>
  <c r="CG185" i="1"/>
  <c r="CF185" i="1"/>
  <c r="CC185" i="1"/>
  <c r="CB185" i="1"/>
  <c r="CA185" i="1"/>
  <c r="BX185" i="1"/>
  <c r="BY185" i="1" s="1"/>
  <c r="BW185" i="1"/>
  <c r="BU185" i="1"/>
  <c r="BT185" i="1"/>
  <c r="BS185" i="1"/>
  <c r="BH185" i="1"/>
  <c r="BG185" i="1"/>
  <c r="BF185" i="1"/>
  <c r="BE185" i="1"/>
  <c r="BD185" i="1"/>
  <c r="BC185" i="1"/>
  <c r="BB185" i="1"/>
  <c r="BA185" i="1"/>
  <c r="AV185" i="1"/>
  <c r="AU185" i="1"/>
  <c r="AT185" i="1"/>
  <c r="AS185" i="1"/>
  <c r="AJ185" i="1"/>
  <c r="AH185" i="1"/>
  <c r="AG185" i="1"/>
  <c r="AE185" i="1"/>
  <c r="AC185" i="1"/>
  <c r="X185" i="1"/>
  <c r="W185" i="1"/>
  <c r="R185" i="1"/>
  <c r="Q185" i="1"/>
  <c r="L185" i="1"/>
  <c r="K185" i="1"/>
  <c r="I185" i="1"/>
  <c r="H185" i="1"/>
  <c r="CW184" i="1"/>
  <c r="CV184" i="1"/>
  <c r="CS184" i="1"/>
  <c r="CR184" i="1"/>
  <c r="CQ184" i="1"/>
  <c r="CP184" i="1"/>
  <c r="CM184" i="1"/>
  <c r="CL184" i="1"/>
  <c r="CK184" i="1"/>
  <c r="CH184" i="1"/>
  <c r="CG184" i="1"/>
  <c r="CF184" i="1"/>
  <c r="CC184" i="1"/>
  <c r="CB184" i="1"/>
  <c r="CA184" i="1"/>
  <c r="BX184" i="1"/>
  <c r="BY184" i="1" s="1"/>
  <c r="BW184" i="1"/>
  <c r="BU184" i="1"/>
  <c r="BT184" i="1"/>
  <c r="BS184" i="1"/>
  <c r="BH184" i="1"/>
  <c r="BG184" i="1"/>
  <c r="BF184" i="1"/>
  <c r="BE184" i="1"/>
  <c r="BD184" i="1"/>
  <c r="BC184" i="1"/>
  <c r="BB184" i="1"/>
  <c r="BA184" i="1"/>
  <c r="AZ184" i="1"/>
  <c r="AY184" i="1"/>
  <c r="AW184" i="1"/>
  <c r="AL184" i="1"/>
  <c r="AK184" i="1"/>
  <c r="AF184" i="1"/>
  <c r="AE184" i="1"/>
  <c r="Z184" i="1"/>
  <c r="S184" i="1"/>
  <c r="R184" i="1"/>
  <c r="Q184" i="1"/>
  <c r="N184" i="1"/>
  <c r="M184" i="1"/>
  <c r="G184" i="1"/>
  <c r="F184" i="1"/>
  <c r="E184" i="1"/>
  <c r="CW183" i="1"/>
  <c r="CV183" i="1"/>
  <c r="CV186" i="1" s="1"/>
  <c r="CV187" i="1" s="1"/>
  <c r="CU183" i="1"/>
  <c r="CS183" i="1"/>
  <c r="CR183" i="1"/>
  <c r="CQ183" i="1"/>
  <c r="CM183" i="1"/>
  <c r="CL183" i="1"/>
  <c r="CK183" i="1"/>
  <c r="CH183" i="1"/>
  <c r="CG183" i="1"/>
  <c r="CF183" i="1"/>
  <c r="CC183" i="1"/>
  <c r="CC186" i="1" s="1"/>
  <c r="CC187" i="1" s="1"/>
  <c r="CB183" i="1"/>
  <c r="BX183" i="1"/>
  <c r="BW183" i="1"/>
  <c r="BY183" i="1" s="1"/>
  <c r="BU183" i="1"/>
  <c r="BT183" i="1"/>
  <c r="BS183" i="1"/>
  <c r="BH183" i="1"/>
  <c r="BG183" i="1"/>
  <c r="BF183" i="1"/>
  <c r="BE183" i="1"/>
  <c r="BD183" i="1"/>
  <c r="BC183" i="1"/>
  <c r="BB183" i="1"/>
  <c r="BA183" i="1"/>
  <c r="AZ183" i="1"/>
  <c r="AY183" i="1"/>
  <c r="AX183" i="1"/>
  <c r="AV183" i="1"/>
  <c r="AU183" i="1"/>
  <c r="AT183" i="1"/>
  <c r="AS183" i="1"/>
  <c r="AP183" i="1"/>
  <c r="AO183" i="1"/>
  <c r="AM183" i="1"/>
  <c r="AD183" i="1"/>
  <c r="AC183" i="1"/>
  <c r="AB183" i="1"/>
  <c r="AA183" i="1"/>
  <c r="X183" i="1"/>
  <c r="W183" i="1"/>
  <c r="R183" i="1"/>
  <c r="Q183" i="1"/>
  <c r="P183" i="1"/>
  <c r="O183" i="1"/>
  <c r="M183" i="1"/>
  <c r="L183" i="1"/>
  <c r="K183" i="1"/>
  <c r="I183" i="1"/>
  <c r="E183" i="1"/>
  <c r="CW182" i="1"/>
  <c r="CV182" i="1"/>
  <c r="CS182" i="1"/>
  <c r="CR182" i="1"/>
  <c r="CQ182" i="1"/>
  <c r="CP182" i="1"/>
  <c r="CM182" i="1"/>
  <c r="CL182" i="1"/>
  <c r="CK182" i="1"/>
  <c r="CH182" i="1"/>
  <c r="CG182" i="1"/>
  <c r="CF182" i="1"/>
  <c r="CC182" i="1"/>
  <c r="CB182" i="1"/>
  <c r="CA182" i="1"/>
  <c r="BX182" i="1"/>
  <c r="BY182" i="1" s="1"/>
  <c r="BW182" i="1"/>
  <c r="BU182" i="1"/>
  <c r="BT182" i="1"/>
  <c r="BS182" i="1"/>
  <c r="BH182" i="1"/>
  <c r="BG182" i="1"/>
  <c r="BF182" i="1"/>
  <c r="BE182" i="1"/>
  <c r="BE186" i="1" s="1"/>
  <c r="BE187" i="1" s="1"/>
  <c r="BD182" i="1"/>
  <c r="BC182" i="1"/>
  <c r="BB182" i="1"/>
  <c r="BA182" i="1"/>
  <c r="AZ182" i="1"/>
  <c r="AY182" i="1"/>
  <c r="AX182" i="1"/>
  <c r="AS182" i="1"/>
  <c r="AQ182" i="1"/>
  <c r="AP182" i="1"/>
  <c r="AO182" i="1"/>
  <c r="AJ182" i="1"/>
  <c r="AH182" i="1"/>
  <c r="AG182" i="1"/>
  <c r="AF182" i="1"/>
  <c r="V182" i="1"/>
  <c r="U182" i="1"/>
  <c r="T182" i="1"/>
  <c r="S182" i="1"/>
  <c r="R182" i="1"/>
  <c r="Q182" i="1"/>
  <c r="I182" i="1"/>
  <c r="H182" i="1"/>
  <c r="G182" i="1"/>
  <c r="F182" i="1"/>
  <c r="E182" i="1"/>
  <c r="CW181" i="1"/>
  <c r="CV181" i="1"/>
  <c r="CS181" i="1"/>
  <c r="CR181" i="1"/>
  <c r="CQ181" i="1"/>
  <c r="CM181" i="1"/>
  <c r="CL181" i="1"/>
  <c r="CK181" i="1"/>
  <c r="CH181" i="1"/>
  <c r="CG181" i="1"/>
  <c r="CF181" i="1"/>
  <c r="CC181" i="1"/>
  <c r="CB181" i="1"/>
  <c r="CA181" i="1"/>
  <c r="BY181" i="1"/>
  <c r="BX181" i="1"/>
  <c r="BW181" i="1"/>
  <c r="BU181" i="1"/>
  <c r="BT181" i="1"/>
  <c r="BS181" i="1"/>
  <c r="BH181" i="1"/>
  <c r="BG181" i="1"/>
  <c r="BF181" i="1"/>
  <c r="BE181" i="1"/>
  <c r="BD181" i="1"/>
  <c r="BC181" i="1"/>
  <c r="BB181" i="1"/>
  <c r="BA181" i="1"/>
  <c r="AZ181" i="1"/>
  <c r="AY181" i="1"/>
  <c r="AQ181" i="1"/>
  <c r="AP181" i="1"/>
  <c r="AM181" i="1"/>
  <c r="AA181" i="1"/>
  <c r="Z181" i="1"/>
  <c r="S181" i="1"/>
  <c r="H181" i="1"/>
  <c r="G181" i="1"/>
  <c r="E181" i="1"/>
  <c r="CW180" i="1"/>
  <c r="CW186" i="1" s="1"/>
  <c r="CW187" i="1" s="1"/>
  <c r="CV180" i="1"/>
  <c r="CU180" i="1"/>
  <c r="CS180" i="1"/>
  <c r="CR180" i="1"/>
  <c r="CQ180" i="1"/>
  <c r="CP180" i="1"/>
  <c r="CM180" i="1"/>
  <c r="CL180" i="1"/>
  <c r="CL186" i="1" s="1"/>
  <c r="CL187" i="1" s="1"/>
  <c r="CK180" i="1"/>
  <c r="CK186" i="1" s="1"/>
  <c r="CK187" i="1" s="1"/>
  <c r="CJ180" i="1"/>
  <c r="CH180" i="1"/>
  <c r="CH186" i="1" s="1"/>
  <c r="CH187" i="1" s="1"/>
  <c r="CG180" i="1"/>
  <c r="CG186" i="1" s="1"/>
  <c r="CG187" i="1" s="1"/>
  <c r="CF180" i="1"/>
  <c r="CE180" i="1"/>
  <c r="CC180" i="1"/>
  <c r="CB180" i="1"/>
  <c r="CA180" i="1"/>
  <c r="BX180" i="1"/>
  <c r="BW180" i="1"/>
  <c r="BU180" i="1"/>
  <c r="BU186" i="1" s="1"/>
  <c r="BU187" i="1" s="1"/>
  <c r="BT180" i="1"/>
  <c r="BT186" i="1" s="1"/>
  <c r="BT187" i="1" s="1"/>
  <c r="BS180" i="1"/>
  <c r="BS186" i="1" s="1"/>
  <c r="BS187" i="1" s="1"/>
  <c r="BH180" i="1"/>
  <c r="BG180" i="1"/>
  <c r="BF180" i="1"/>
  <c r="BF186" i="1" s="1"/>
  <c r="BF187" i="1" s="1"/>
  <c r="BE180" i="1"/>
  <c r="BD180" i="1"/>
  <c r="BC180" i="1"/>
  <c r="BB180" i="1"/>
  <c r="BA180" i="1"/>
  <c r="AZ180" i="1"/>
  <c r="AY180" i="1"/>
  <c r="AY186" i="1" s="1"/>
  <c r="AY187" i="1" s="1"/>
  <c r="AW180" i="1"/>
  <c r="AV180" i="1"/>
  <c r="AU180" i="1"/>
  <c r="AT180" i="1"/>
  <c r="AR180" i="1"/>
  <c r="AQ180" i="1"/>
  <c r="AP180" i="1"/>
  <c r="AO180" i="1"/>
  <c r="AM180" i="1"/>
  <c r="AM186" i="1" s="1"/>
  <c r="AM187" i="1" s="1"/>
  <c r="AL180" i="1"/>
  <c r="AK180" i="1"/>
  <c r="AJ180" i="1"/>
  <c r="AI180" i="1"/>
  <c r="AH180" i="1"/>
  <c r="AG180" i="1"/>
  <c r="AC180" i="1"/>
  <c r="AB180" i="1"/>
  <c r="Z180" i="1"/>
  <c r="X180" i="1"/>
  <c r="W180" i="1"/>
  <c r="V180" i="1"/>
  <c r="U180" i="1"/>
  <c r="R180" i="1"/>
  <c r="Q180" i="1"/>
  <c r="P180" i="1"/>
  <c r="M180" i="1"/>
  <c r="L180" i="1"/>
  <c r="K180" i="1"/>
  <c r="K186" i="1" s="1"/>
  <c r="K187" i="1" s="1"/>
  <c r="I180" i="1"/>
  <c r="F180" i="1"/>
  <c r="E180" i="1"/>
  <c r="CW179" i="1"/>
  <c r="CV179" i="1"/>
  <c r="CU179" i="1"/>
  <c r="CS179" i="1"/>
  <c r="CS186" i="1" s="1"/>
  <c r="CS187" i="1" s="1"/>
  <c r="CR179" i="1"/>
  <c r="CQ179" i="1"/>
  <c r="CP179" i="1"/>
  <c r="CM179" i="1"/>
  <c r="CM186" i="1" s="1"/>
  <c r="CM187" i="1" s="1"/>
  <c r="CL179" i="1"/>
  <c r="CK179" i="1"/>
  <c r="CJ179" i="1"/>
  <c r="CH179" i="1"/>
  <c r="CG179" i="1"/>
  <c r="CF179" i="1"/>
  <c r="CE179" i="1"/>
  <c r="CC179" i="1"/>
  <c r="CB179" i="1"/>
  <c r="CA179" i="1"/>
  <c r="BX179" i="1"/>
  <c r="BW179" i="1"/>
  <c r="BU179" i="1"/>
  <c r="BT179" i="1"/>
  <c r="BS179" i="1"/>
  <c r="BH179" i="1"/>
  <c r="BH186" i="1" s="1"/>
  <c r="BH187" i="1" s="1"/>
  <c r="BG179" i="1"/>
  <c r="BG186" i="1" s="1"/>
  <c r="BG187" i="1" s="1"/>
  <c r="BF179" i="1"/>
  <c r="BE179" i="1"/>
  <c r="BD179" i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I179" i="1"/>
  <c r="H179" i="1"/>
  <c r="G179" i="1"/>
  <c r="F179" i="1"/>
  <c r="E179" i="1"/>
  <c r="CR175" i="1"/>
  <c r="CK175" i="1"/>
  <c r="CH175" i="1"/>
  <c r="CU174" i="1"/>
  <c r="CP174" i="1"/>
  <c r="CJ174" i="1"/>
  <c r="CE174" i="1"/>
  <c r="CA174" i="1"/>
  <c r="BY174" i="1"/>
  <c r="CU173" i="1"/>
  <c r="CP173" i="1"/>
  <c r="CJ173" i="1"/>
  <c r="CE173" i="1"/>
  <c r="CA173" i="1"/>
  <c r="BY173" i="1"/>
  <c r="CU172" i="1"/>
  <c r="CP172" i="1"/>
  <c r="CJ172" i="1"/>
  <c r="CE172" i="1"/>
  <c r="CA172" i="1"/>
  <c r="BY172" i="1"/>
  <c r="CU171" i="1"/>
  <c r="CP171" i="1"/>
  <c r="CJ171" i="1"/>
  <c r="CE171" i="1"/>
  <c r="CA171" i="1"/>
  <c r="BY171" i="1"/>
  <c r="CU170" i="1"/>
  <c r="CP170" i="1"/>
  <c r="CJ170" i="1"/>
  <c r="CE170" i="1"/>
  <c r="CA170" i="1"/>
  <c r="BY170" i="1"/>
  <c r="CU169" i="1"/>
  <c r="CP169" i="1"/>
  <c r="CJ169" i="1"/>
  <c r="CE169" i="1"/>
  <c r="CA169" i="1"/>
  <c r="BY169" i="1"/>
  <c r="CU168" i="1"/>
  <c r="CP168" i="1"/>
  <c r="CJ168" i="1"/>
  <c r="CE168" i="1"/>
  <c r="CA168" i="1"/>
  <c r="BY168" i="1"/>
  <c r="CU167" i="1"/>
  <c r="CP167" i="1"/>
  <c r="CJ167" i="1"/>
  <c r="CE167" i="1"/>
  <c r="CA167" i="1"/>
  <c r="BY167" i="1"/>
  <c r="BY93" i="1" s="1"/>
  <c r="CU166" i="1"/>
  <c r="CP166" i="1"/>
  <c r="CJ166" i="1"/>
  <c r="CE166" i="1"/>
  <c r="CA166" i="1"/>
  <c r="BY166" i="1"/>
  <c r="CU165" i="1"/>
  <c r="CP165" i="1"/>
  <c r="CJ165" i="1"/>
  <c r="CE165" i="1"/>
  <c r="CA165" i="1"/>
  <c r="BY165" i="1"/>
  <c r="CU164" i="1"/>
  <c r="CP164" i="1"/>
  <c r="CJ164" i="1"/>
  <c r="CE164" i="1"/>
  <c r="CA164" i="1"/>
  <c r="BY164" i="1"/>
  <c r="CU163" i="1"/>
  <c r="CP163" i="1"/>
  <c r="CJ163" i="1"/>
  <c r="CE163" i="1"/>
  <c r="CA163" i="1"/>
  <c r="BY163" i="1"/>
  <c r="CU162" i="1"/>
  <c r="CU184" i="1" s="1"/>
  <c r="CP162" i="1"/>
  <c r="CJ162" i="1"/>
  <c r="CJ184" i="1" s="1"/>
  <c r="CE162" i="1"/>
  <c r="CE184" i="1" s="1"/>
  <c r="CA162" i="1"/>
  <c r="BY162" i="1"/>
  <c r="CU161" i="1"/>
  <c r="CP161" i="1"/>
  <c r="CJ161" i="1"/>
  <c r="CE161" i="1"/>
  <c r="CA161" i="1"/>
  <c r="BY161" i="1"/>
  <c r="CU160" i="1"/>
  <c r="CP160" i="1"/>
  <c r="CJ160" i="1"/>
  <c r="CE160" i="1"/>
  <c r="CA160" i="1"/>
  <c r="BY160" i="1"/>
  <c r="CU159" i="1"/>
  <c r="CP159" i="1"/>
  <c r="CJ159" i="1"/>
  <c r="CE159" i="1"/>
  <c r="CA159" i="1"/>
  <c r="BY159" i="1"/>
  <c r="CU158" i="1"/>
  <c r="CP158" i="1"/>
  <c r="CJ158" i="1"/>
  <c r="CE158" i="1"/>
  <c r="CA158" i="1"/>
  <c r="BY158" i="1"/>
  <c r="CU157" i="1"/>
  <c r="CP157" i="1"/>
  <c r="CJ157" i="1"/>
  <c r="CE157" i="1"/>
  <c r="CA157" i="1"/>
  <c r="BY157" i="1"/>
  <c r="CU156" i="1"/>
  <c r="CP156" i="1"/>
  <c r="CJ156" i="1"/>
  <c r="CE156" i="1"/>
  <c r="CA156" i="1"/>
  <c r="BY156" i="1"/>
  <c r="CU155" i="1"/>
  <c r="CP155" i="1"/>
  <c r="CJ155" i="1"/>
  <c r="CE155" i="1"/>
  <c r="CA155" i="1"/>
  <c r="BY155" i="1"/>
  <c r="CU154" i="1"/>
  <c r="CP154" i="1"/>
  <c r="CP183" i="1" s="1"/>
  <c r="CJ154" i="1"/>
  <c r="CJ183" i="1" s="1"/>
  <c r="CE154" i="1"/>
  <c r="CE183" i="1" s="1"/>
  <c r="CA154" i="1"/>
  <c r="CA183" i="1" s="1"/>
  <c r="BY154" i="1"/>
  <c r="CU153" i="1"/>
  <c r="CP153" i="1"/>
  <c r="CJ153" i="1"/>
  <c r="CE153" i="1"/>
  <c r="CA153" i="1"/>
  <c r="BY153" i="1"/>
  <c r="CU152" i="1"/>
  <c r="CP152" i="1"/>
  <c r="CJ152" i="1"/>
  <c r="CE152" i="1"/>
  <c r="CA152" i="1"/>
  <c r="BY152" i="1"/>
  <c r="CU151" i="1"/>
  <c r="CP151" i="1"/>
  <c r="CJ151" i="1"/>
  <c r="CE151" i="1"/>
  <c r="CA151" i="1"/>
  <c r="BY151" i="1"/>
  <c r="CU150" i="1"/>
  <c r="CP150" i="1"/>
  <c r="CJ150" i="1"/>
  <c r="CE150" i="1"/>
  <c r="CA150" i="1"/>
  <c r="BY150" i="1"/>
  <c r="CU149" i="1"/>
  <c r="CP149" i="1"/>
  <c r="CJ149" i="1"/>
  <c r="CE149" i="1"/>
  <c r="CA149" i="1"/>
  <c r="BY149" i="1"/>
  <c r="CU148" i="1"/>
  <c r="CP148" i="1"/>
  <c r="CJ148" i="1"/>
  <c r="CE148" i="1"/>
  <c r="CA148" i="1"/>
  <c r="BY148" i="1"/>
  <c r="CU147" i="1"/>
  <c r="CP147" i="1"/>
  <c r="CJ147" i="1"/>
  <c r="CE147" i="1"/>
  <c r="CA147" i="1"/>
  <c r="BY147" i="1"/>
  <c r="CU146" i="1"/>
  <c r="CP146" i="1"/>
  <c r="CJ146" i="1"/>
  <c r="CE146" i="1"/>
  <c r="CA146" i="1"/>
  <c r="BY146" i="1"/>
  <c r="CU145" i="1"/>
  <c r="CP145" i="1"/>
  <c r="CJ145" i="1"/>
  <c r="CE145" i="1"/>
  <c r="CA145" i="1"/>
  <c r="BY145" i="1"/>
  <c r="CU144" i="1"/>
  <c r="CU182" i="1" s="1"/>
  <c r="CP144" i="1"/>
  <c r="CJ144" i="1"/>
  <c r="CE144" i="1"/>
  <c r="CE182" i="1" s="1"/>
  <c r="CA144" i="1"/>
  <c r="BY144" i="1"/>
  <c r="CU143" i="1"/>
  <c r="CP143" i="1"/>
  <c r="CJ143" i="1"/>
  <c r="CE143" i="1"/>
  <c r="CA143" i="1"/>
  <c r="BY143" i="1"/>
  <c r="BY115" i="1" s="1"/>
  <c r="CU142" i="1"/>
  <c r="CP142" i="1"/>
  <c r="CJ142" i="1"/>
  <c r="CE142" i="1"/>
  <c r="CA142" i="1"/>
  <c r="BY142" i="1"/>
  <c r="CU141" i="1"/>
  <c r="CP141" i="1"/>
  <c r="CJ141" i="1"/>
  <c r="CE141" i="1"/>
  <c r="CA141" i="1"/>
  <c r="BY141" i="1"/>
  <c r="CU140" i="1"/>
  <c r="CP140" i="1"/>
  <c r="CJ140" i="1"/>
  <c r="CE140" i="1"/>
  <c r="CA140" i="1"/>
  <c r="BY140" i="1"/>
  <c r="CU139" i="1"/>
  <c r="CP139" i="1"/>
  <c r="CJ139" i="1"/>
  <c r="CE139" i="1"/>
  <c r="CA139" i="1"/>
  <c r="BY139" i="1"/>
  <c r="CU138" i="1"/>
  <c r="CP138" i="1"/>
  <c r="CJ138" i="1"/>
  <c r="CE138" i="1"/>
  <c r="CA138" i="1"/>
  <c r="BY138" i="1"/>
  <c r="CU137" i="1"/>
  <c r="CP137" i="1"/>
  <c r="CJ137" i="1"/>
  <c r="CE137" i="1"/>
  <c r="CA137" i="1"/>
  <c r="BY137" i="1"/>
  <c r="CU136" i="1"/>
  <c r="CP136" i="1"/>
  <c r="CJ136" i="1"/>
  <c r="CE136" i="1"/>
  <c r="CA136" i="1"/>
  <c r="BY136" i="1"/>
  <c r="CU135" i="1"/>
  <c r="CP135" i="1"/>
  <c r="CJ135" i="1"/>
  <c r="CE135" i="1"/>
  <c r="CA135" i="1"/>
  <c r="BY135" i="1"/>
  <c r="CU134" i="1"/>
  <c r="CU113" i="1" s="1"/>
  <c r="CP134" i="1"/>
  <c r="CP181" i="1" s="1"/>
  <c r="CJ134" i="1"/>
  <c r="CJ181" i="1" s="1"/>
  <c r="CE134" i="1"/>
  <c r="CA134" i="1"/>
  <c r="BY134" i="1"/>
  <c r="CU133" i="1"/>
  <c r="CP133" i="1"/>
  <c r="CJ133" i="1"/>
  <c r="CE133" i="1"/>
  <c r="CE113" i="1" s="1"/>
  <c r="CA133" i="1"/>
  <c r="BY133" i="1"/>
  <c r="CU132" i="1"/>
  <c r="CU185" i="1" s="1"/>
  <c r="CP132" i="1"/>
  <c r="CP185" i="1" s="1"/>
  <c r="CJ132" i="1"/>
  <c r="CJ185" i="1" s="1"/>
  <c r="CE132" i="1"/>
  <c r="CE185" i="1" s="1"/>
  <c r="CA132" i="1"/>
  <c r="BY132" i="1"/>
  <c r="CU131" i="1"/>
  <c r="CU181" i="1" s="1"/>
  <c r="CP131" i="1"/>
  <c r="CJ131" i="1"/>
  <c r="CE131" i="1"/>
  <c r="CA131" i="1"/>
  <c r="BY131" i="1"/>
  <c r="BY130" i="1"/>
  <c r="CU127" i="1"/>
  <c r="CP127" i="1"/>
  <c r="CJ127" i="1"/>
  <c r="CE127" i="1"/>
  <c r="CA127" i="1"/>
  <c r="BY127" i="1"/>
  <c r="CU126" i="1"/>
  <c r="CP126" i="1"/>
  <c r="CJ126" i="1"/>
  <c r="CE126" i="1"/>
  <c r="CA126" i="1"/>
  <c r="BY126" i="1"/>
  <c r="CU125" i="1"/>
  <c r="CP125" i="1"/>
  <c r="CJ125" i="1"/>
  <c r="CE125" i="1"/>
  <c r="CA125" i="1"/>
  <c r="BY125" i="1"/>
  <c r="CW124" i="1"/>
  <c r="CV124" i="1"/>
  <c r="CU124" i="1"/>
  <c r="CS124" i="1"/>
  <c r="CR124" i="1"/>
  <c r="CQ124" i="1"/>
  <c r="CP124" i="1"/>
  <c r="CM124" i="1"/>
  <c r="CL124" i="1"/>
  <c r="CK124" i="1"/>
  <c r="CH124" i="1"/>
  <c r="CG124" i="1"/>
  <c r="CF124" i="1"/>
  <c r="CE124" i="1" s="1"/>
  <c r="CA124" i="1"/>
  <c r="BY124" i="1"/>
  <c r="BU124" i="1"/>
  <c r="BT124" i="1"/>
  <c r="BY117" i="1"/>
  <c r="BX117" i="1"/>
  <c r="BW117" i="1"/>
  <c r="BU117" i="1"/>
  <c r="BT117" i="1"/>
  <c r="BS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M185" i="1" s="1"/>
  <c r="AL117" i="1"/>
  <c r="AK117" i="1"/>
  <c r="AJ117" i="1"/>
  <c r="AI117" i="1"/>
  <c r="AI185" i="1" s="1"/>
  <c r="AH117" i="1"/>
  <c r="AG117" i="1"/>
  <c r="AF117" i="1"/>
  <c r="AE117" i="1"/>
  <c r="AD117" i="1"/>
  <c r="AD185" i="1" s="1"/>
  <c r="AC117" i="1"/>
  <c r="AB117" i="1"/>
  <c r="AB185" i="1" s="1"/>
  <c r="AA117" i="1"/>
  <c r="AA185" i="1" s="1"/>
  <c r="Z117" i="1"/>
  <c r="Y117" i="1"/>
  <c r="Y72" i="1" s="1"/>
  <c r="X117" i="1"/>
  <c r="W117" i="1"/>
  <c r="V117" i="1"/>
  <c r="V185" i="1" s="1"/>
  <c r="U117" i="1"/>
  <c r="U185" i="1" s="1"/>
  <c r="T117" i="1"/>
  <c r="S117" i="1"/>
  <c r="S185" i="1" s="1"/>
  <c r="R117" i="1"/>
  <c r="Q117" i="1"/>
  <c r="P117" i="1"/>
  <c r="P185" i="1" s="1"/>
  <c r="O117" i="1"/>
  <c r="N117" i="1"/>
  <c r="M117" i="1"/>
  <c r="L117" i="1"/>
  <c r="K117" i="1"/>
  <c r="I117" i="1"/>
  <c r="H117" i="1"/>
  <c r="G117" i="1"/>
  <c r="G185" i="1" s="1"/>
  <c r="F117" i="1"/>
  <c r="F185" i="1" s="1"/>
  <c r="E117" i="1"/>
  <c r="CU116" i="1"/>
  <c r="CP116" i="1"/>
  <c r="CJ116" i="1"/>
  <c r="CE116" i="1"/>
  <c r="CA116" i="1"/>
  <c r="BY116" i="1"/>
  <c r="BX115" i="1"/>
  <c r="BW115" i="1"/>
  <c r="BU115" i="1"/>
  <c r="BT115" i="1"/>
  <c r="BS115" i="1"/>
  <c r="AX115" i="1"/>
  <c r="AX72" i="1" s="1"/>
  <c r="AW115" i="1"/>
  <c r="AV115" i="1"/>
  <c r="AU115" i="1"/>
  <c r="AT115" i="1"/>
  <c r="AS115" i="1"/>
  <c r="AR115" i="1"/>
  <c r="AQ115" i="1"/>
  <c r="AP115" i="1"/>
  <c r="AO115" i="1"/>
  <c r="AO181" i="1" s="1"/>
  <c r="AN115" i="1"/>
  <c r="AM115" i="1"/>
  <c r="AL115" i="1"/>
  <c r="AK115" i="1"/>
  <c r="AJ115" i="1"/>
  <c r="AI115" i="1"/>
  <c r="AH115" i="1"/>
  <c r="AG115" i="1"/>
  <c r="AF115" i="1"/>
  <c r="AE115" i="1"/>
  <c r="AD115" i="1"/>
  <c r="AD181" i="1" s="1"/>
  <c r="AC115" i="1"/>
  <c r="AC181" i="1" s="1"/>
  <c r="AB115" i="1"/>
  <c r="AB181" i="1" s="1"/>
  <c r="AB186" i="1" s="1"/>
  <c r="AB187" i="1" s="1"/>
  <c r="AA115" i="1"/>
  <c r="Z115" i="1"/>
  <c r="Y115" i="1"/>
  <c r="X115" i="1"/>
  <c r="W115" i="1"/>
  <c r="V115" i="1"/>
  <c r="U115" i="1"/>
  <c r="T115" i="1"/>
  <c r="S115" i="1"/>
  <c r="R115" i="1"/>
  <c r="R181" i="1" s="1"/>
  <c r="Q115" i="1"/>
  <c r="P115" i="1"/>
  <c r="O115" i="1"/>
  <c r="N115" i="1"/>
  <c r="M115" i="1"/>
  <c r="L115" i="1"/>
  <c r="K115" i="1"/>
  <c r="I115" i="1"/>
  <c r="H115" i="1"/>
  <c r="G115" i="1"/>
  <c r="F115" i="1"/>
  <c r="E115" i="1"/>
  <c r="CU114" i="1"/>
  <c r="CP114" i="1"/>
  <c r="CJ114" i="1"/>
  <c r="CE114" i="1"/>
  <c r="CA114" i="1"/>
  <c r="BY114" i="1"/>
  <c r="CW113" i="1"/>
  <c r="CV113" i="1"/>
  <c r="CS113" i="1"/>
  <c r="CR113" i="1"/>
  <c r="CQ113" i="1"/>
  <c r="CP113" i="1"/>
  <c r="CM113" i="1"/>
  <c r="CM175" i="1" s="1"/>
  <c r="CL113" i="1"/>
  <c r="CK113" i="1"/>
  <c r="CH113" i="1"/>
  <c r="CG113" i="1"/>
  <c r="CF113" i="1"/>
  <c r="CC113" i="1"/>
  <c r="CB113" i="1"/>
  <c r="CB175" i="1" s="1"/>
  <c r="CA113" i="1"/>
  <c r="BY113" i="1"/>
  <c r="BX113" i="1"/>
  <c r="BW113" i="1"/>
  <c r="BU113" i="1"/>
  <c r="BT113" i="1"/>
  <c r="BS113" i="1"/>
  <c r="AU113" i="1"/>
  <c r="AT113" i="1"/>
  <c r="AS113" i="1"/>
  <c r="AS72" i="1" s="1"/>
  <c r="AR113" i="1"/>
  <c r="AQ113" i="1"/>
  <c r="AP113" i="1"/>
  <c r="AO113" i="1"/>
  <c r="AN113" i="1"/>
  <c r="AN72" i="1" s="1"/>
  <c r="AN70" i="1" s="1"/>
  <c r="AM113" i="1"/>
  <c r="AL113" i="1"/>
  <c r="AK113" i="1"/>
  <c r="AJ113" i="1"/>
  <c r="AI113" i="1"/>
  <c r="AI72" i="1" s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T72" i="1" s="1"/>
  <c r="S113" i="1"/>
  <c r="R113" i="1"/>
  <c r="Q113" i="1"/>
  <c r="P113" i="1"/>
  <c r="O113" i="1"/>
  <c r="O72" i="1" s="1"/>
  <c r="N113" i="1"/>
  <c r="M113" i="1"/>
  <c r="L113" i="1"/>
  <c r="K113" i="1"/>
  <c r="I113" i="1"/>
  <c r="H113" i="1"/>
  <c r="G113" i="1"/>
  <c r="F113" i="1"/>
  <c r="E113" i="1"/>
  <c r="CU112" i="1"/>
  <c r="CP112" i="1"/>
  <c r="CJ112" i="1"/>
  <c r="CE112" i="1"/>
  <c r="CA112" i="1"/>
  <c r="BY112" i="1"/>
  <c r="CU111" i="1"/>
  <c r="CP111" i="1"/>
  <c r="CJ111" i="1"/>
  <c r="CE111" i="1"/>
  <c r="CA111" i="1"/>
  <c r="BY111" i="1"/>
  <c r="CU110" i="1"/>
  <c r="CP110" i="1"/>
  <c r="CJ110" i="1"/>
  <c r="CE110" i="1"/>
  <c r="CA110" i="1"/>
  <c r="BY110" i="1"/>
  <c r="CU109" i="1"/>
  <c r="CP109" i="1"/>
  <c r="CJ109" i="1"/>
  <c r="CE109" i="1"/>
  <c r="CA109" i="1"/>
  <c r="BY109" i="1"/>
  <c r="CU108" i="1"/>
  <c r="CP108" i="1"/>
  <c r="CJ108" i="1"/>
  <c r="CE108" i="1"/>
  <c r="CA108" i="1"/>
  <c r="BY108" i="1"/>
  <c r="CU107" i="1"/>
  <c r="CP107" i="1"/>
  <c r="CJ107" i="1"/>
  <c r="CE107" i="1"/>
  <c r="CA107" i="1"/>
  <c r="BY107" i="1"/>
  <c r="CU106" i="1"/>
  <c r="CP106" i="1"/>
  <c r="CJ106" i="1"/>
  <c r="CE106" i="1"/>
  <c r="CA106" i="1"/>
  <c r="BY106" i="1"/>
  <c r="CU105" i="1"/>
  <c r="CP105" i="1"/>
  <c r="CJ105" i="1"/>
  <c r="CE105" i="1"/>
  <c r="CA105" i="1"/>
  <c r="BY105" i="1"/>
  <c r="CU104" i="1"/>
  <c r="CP104" i="1"/>
  <c r="CJ104" i="1"/>
  <c r="CE104" i="1"/>
  <c r="CA104" i="1"/>
  <c r="BY104" i="1"/>
  <c r="CU103" i="1"/>
  <c r="CP103" i="1"/>
  <c r="CJ103" i="1"/>
  <c r="CE103" i="1"/>
  <c r="CA103" i="1"/>
  <c r="BY103" i="1"/>
  <c r="CU102" i="1"/>
  <c r="CP102" i="1"/>
  <c r="CJ102" i="1"/>
  <c r="CE102" i="1"/>
  <c r="CA102" i="1"/>
  <c r="BY102" i="1"/>
  <c r="CU101" i="1"/>
  <c r="CP101" i="1"/>
  <c r="CJ101" i="1"/>
  <c r="CE101" i="1"/>
  <c r="CA101" i="1"/>
  <c r="BY101" i="1"/>
  <c r="CU100" i="1"/>
  <c r="CP100" i="1"/>
  <c r="CJ100" i="1"/>
  <c r="CE100" i="1"/>
  <c r="CA100" i="1"/>
  <c r="BY100" i="1"/>
  <c r="CU99" i="1"/>
  <c r="CP99" i="1"/>
  <c r="CJ99" i="1"/>
  <c r="CE99" i="1"/>
  <c r="CA99" i="1"/>
  <c r="BY99" i="1"/>
  <c r="CU98" i="1"/>
  <c r="CP98" i="1"/>
  <c r="CJ98" i="1"/>
  <c r="CE98" i="1"/>
  <c r="CA98" i="1"/>
  <c r="BY98" i="1"/>
  <c r="CU97" i="1"/>
  <c r="CP97" i="1"/>
  <c r="CJ97" i="1"/>
  <c r="CE97" i="1"/>
  <c r="CA97" i="1"/>
  <c r="BY97" i="1"/>
  <c r="CU96" i="1"/>
  <c r="CP96" i="1"/>
  <c r="CJ96" i="1"/>
  <c r="CE96" i="1"/>
  <c r="CA96" i="1"/>
  <c r="BY96" i="1"/>
  <c r="BY94" i="1"/>
  <c r="BX94" i="1"/>
  <c r="BW94" i="1"/>
  <c r="BU94" i="1"/>
  <c r="BT94" i="1"/>
  <c r="BS94" i="1"/>
  <c r="AX94" i="1"/>
  <c r="AW94" i="1"/>
  <c r="AW181" i="1" s="1"/>
  <c r="AV94" i="1"/>
  <c r="AV181" i="1" s="1"/>
  <c r="AU94" i="1"/>
  <c r="AU181" i="1" s="1"/>
  <c r="AT94" i="1"/>
  <c r="AS94" i="1"/>
  <c r="AS181" i="1" s="1"/>
  <c r="AR94" i="1"/>
  <c r="AR181" i="1" s="1"/>
  <c r="AQ94" i="1"/>
  <c r="AP94" i="1"/>
  <c r="AO94" i="1"/>
  <c r="AN94" i="1"/>
  <c r="AM94" i="1"/>
  <c r="AL94" i="1"/>
  <c r="AL181" i="1" s="1"/>
  <c r="AK94" i="1"/>
  <c r="AK181" i="1" s="1"/>
  <c r="AJ94" i="1"/>
  <c r="AJ181" i="1" s="1"/>
  <c r="AI94" i="1"/>
  <c r="AH94" i="1"/>
  <c r="AG94" i="1"/>
  <c r="AG181" i="1" s="1"/>
  <c r="AF94" i="1"/>
  <c r="AF181" i="1" s="1"/>
  <c r="AE94" i="1"/>
  <c r="AE181" i="1" s="1"/>
  <c r="AD94" i="1"/>
  <c r="AC94" i="1"/>
  <c r="AB94" i="1"/>
  <c r="AA94" i="1"/>
  <c r="Z94" i="1"/>
  <c r="Y94" i="1"/>
  <c r="Y181" i="1" s="1"/>
  <c r="X94" i="1"/>
  <c r="X181" i="1" s="1"/>
  <c r="W94" i="1"/>
  <c r="W181" i="1" s="1"/>
  <c r="V94" i="1"/>
  <c r="U94" i="1"/>
  <c r="U181" i="1" s="1"/>
  <c r="T94" i="1"/>
  <c r="S94" i="1"/>
  <c r="R94" i="1"/>
  <c r="Q94" i="1"/>
  <c r="Q181" i="1" s="1"/>
  <c r="P94" i="1"/>
  <c r="P181" i="1" s="1"/>
  <c r="O94" i="1"/>
  <c r="N94" i="1"/>
  <c r="N181" i="1" s="1"/>
  <c r="M94" i="1"/>
  <c r="M181" i="1" s="1"/>
  <c r="L94" i="1"/>
  <c r="L181" i="1" s="1"/>
  <c r="K94" i="1"/>
  <c r="K181" i="1" s="1"/>
  <c r="I94" i="1"/>
  <c r="H94" i="1"/>
  <c r="G94" i="1"/>
  <c r="F94" i="1"/>
  <c r="F181" i="1" s="1"/>
  <c r="E94" i="1"/>
  <c r="BX93" i="1"/>
  <c r="BW93" i="1"/>
  <c r="BU93" i="1"/>
  <c r="BT93" i="1"/>
  <c r="BS93" i="1"/>
  <c r="AW93" i="1"/>
  <c r="AV93" i="1"/>
  <c r="AU93" i="1"/>
  <c r="AT93" i="1"/>
  <c r="AS93" i="1"/>
  <c r="AR93" i="1"/>
  <c r="AR184" i="1" s="1"/>
  <c r="AQ93" i="1"/>
  <c r="AQ184" i="1" s="1"/>
  <c r="AP93" i="1"/>
  <c r="AP184" i="1" s="1"/>
  <c r="AO93" i="1"/>
  <c r="AN93" i="1"/>
  <c r="AM93" i="1"/>
  <c r="AM184" i="1" s="1"/>
  <c r="AL93" i="1"/>
  <c r="AK93" i="1"/>
  <c r="AJ93" i="1"/>
  <c r="AI93" i="1"/>
  <c r="AH93" i="1"/>
  <c r="AG93" i="1"/>
  <c r="AG184" i="1" s="1"/>
  <c r="AF93" i="1"/>
  <c r="AE93" i="1"/>
  <c r="AD93" i="1"/>
  <c r="AC93" i="1"/>
  <c r="AB93" i="1"/>
  <c r="AA93" i="1"/>
  <c r="Z93" i="1"/>
  <c r="Y93" i="1"/>
  <c r="X93" i="1"/>
  <c r="W93" i="1"/>
  <c r="V93" i="1"/>
  <c r="U93" i="1"/>
  <c r="U184" i="1" s="1"/>
  <c r="T93" i="1"/>
  <c r="S93" i="1"/>
  <c r="R93" i="1"/>
  <c r="Q93" i="1"/>
  <c r="P93" i="1"/>
  <c r="O93" i="1"/>
  <c r="N93" i="1"/>
  <c r="M93" i="1"/>
  <c r="L93" i="1"/>
  <c r="K93" i="1"/>
  <c r="I93" i="1"/>
  <c r="H93" i="1"/>
  <c r="H184" i="1" s="1"/>
  <c r="G93" i="1"/>
  <c r="F93" i="1"/>
  <c r="E93" i="1"/>
  <c r="BY92" i="1"/>
  <c r="BX92" i="1"/>
  <c r="BW92" i="1"/>
  <c r="BU92" i="1"/>
  <c r="BT92" i="1"/>
  <c r="BS92" i="1"/>
  <c r="AW92" i="1"/>
  <c r="AW182" i="1" s="1"/>
  <c r="AV92" i="1"/>
  <c r="AV182" i="1" s="1"/>
  <c r="AV186" i="1" s="1"/>
  <c r="AV187" i="1" s="1"/>
  <c r="AU92" i="1"/>
  <c r="AU182" i="1" s="1"/>
  <c r="AT92" i="1"/>
  <c r="AT182" i="1" s="1"/>
  <c r="AS92" i="1"/>
  <c r="AR92" i="1"/>
  <c r="AR182" i="1" s="1"/>
  <c r="AQ92" i="1"/>
  <c r="AP92" i="1"/>
  <c r="AO92" i="1"/>
  <c r="AN92" i="1"/>
  <c r="AN182" i="1" s="1"/>
  <c r="AM92" i="1"/>
  <c r="AM182" i="1" s="1"/>
  <c r="AL92" i="1"/>
  <c r="AL182" i="1" s="1"/>
  <c r="AK92" i="1"/>
  <c r="AK182" i="1" s="1"/>
  <c r="AJ92" i="1"/>
  <c r="AI92" i="1"/>
  <c r="AI182" i="1" s="1"/>
  <c r="AH92" i="1"/>
  <c r="AG92" i="1"/>
  <c r="AF92" i="1"/>
  <c r="AE92" i="1"/>
  <c r="AE182" i="1" s="1"/>
  <c r="AD92" i="1"/>
  <c r="AD182" i="1" s="1"/>
  <c r="AC92" i="1"/>
  <c r="AC182" i="1" s="1"/>
  <c r="AB92" i="1"/>
  <c r="AB182" i="1" s="1"/>
  <c r="AA92" i="1"/>
  <c r="AA182" i="1" s="1"/>
  <c r="Z92" i="1"/>
  <c r="Z182" i="1" s="1"/>
  <c r="Y92" i="1"/>
  <c r="Y182" i="1" s="1"/>
  <c r="X92" i="1"/>
  <c r="X182" i="1" s="1"/>
  <c r="W92" i="1"/>
  <c r="W182" i="1" s="1"/>
  <c r="V92" i="1"/>
  <c r="U92" i="1"/>
  <c r="T92" i="1"/>
  <c r="S92" i="1"/>
  <c r="R92" i="1"/>
  <c r="Q92" i="1"/>
  <c r="P92" i="1"/>
  <c r="P182" i="1" s="1"/>
  <c r="O92" i="1"/>
  <c r="O182" i="1" s="1"/>
  <c r="N92" i="1"/>
  <c r="N182" i="1" s="1"/>
  <c r="M92" i="1"/>
  <c r="M182" i="1" s="1"/>
  <c r="L92" i="1"/>
  <c r="L182" i="1" s="1"/>
  <c r="L186" i="1" s="1"/>
  <c r="L187" i="1" s="1"/>
  <c r="K92" i="1"/>
  <c r="K182" i="1" s="1"/>
  <c r="I92" i="1"/>
  <c r="H92" i="1"/>
  <c r="G92" i="1"/>
  <c r="F92" i="1"/>
  <c r="E92" i="1"/>
  <c r="BY91" i="1"/>
  <c r="BX91" i="1"/>
  <c r="BW91" i="1"/>
  <c r="BU91" i="1"/>
  <c r="BT91" i="1"/>
  <c r="BS91" i="1"/>
  <c r="BS175" i="1" s="1"/>
  <c r="AW91" i="1"/>
  <c r="AV91" i="1"/>
  <c r="AU91" i="1"/>
  <c r="AT91" i="1"/>
  <c r="AS91" i="1"/>
  <c r="AR91" i="1"/>
  <c r="AR183" i="1" s="1"/>
  <c r="AQ91" i="1"/>
  <c r="AQ183" i="1" s="1"/>
  <c r="AP91" i="1"/>
  <c r="AO91" i="1"/>
  <c r="AN91" i="1"/>
  <c r="AN183" i="1" s="1"/>
  <c r="AM91" i="1"/>
  <c r="AL91" i="1"/>
  <c r="AK91" i="1"/>
  <c r="AJ91" i="1"/>
  <c r="AI91" i="1"/>
  <c r="AH91" i="1"/>
  <c r="AH183" i="1" s="1"/>
  <c r="AG91" i="1"/>
  <c r="AG183" i="1" s="1"/>
  <c r="AG186" i="1" s="1"/>
  <c r="AG187" i="1" s="1"/>
  <c r="AF91" i="1"/>
  <c r="AF183" i="1" s="1"/>
  <c r="AE91" i="1"/>
  <c r="AE183" i="1" s="1"/>
  <c r="AD91" i="1"/>
  <c r="AC91" i="1"/>
  <c r="AB91" i="1"/>
  <c r="AA91" i="1"/>
  <c r="Z91" i="1"/>
  <c r="Z183" i="1" s="1"/>
  <c r="Y91" i="1"/>
  <c r="Y183" i="1" s="1"/>
  <c r="X91" i="1"/>
  <c r="W91" i="1"/>
  <c r="V91" i="1"/>
  <c r="V183" i="1" s="1"/>
  <c r="U91" i="1"/>
  <c r="U183" i="1" s="1"/>
  <c r="T91" i="1"/>
  <c r="T183" i="1" s="1"/>
  <c r="S91" i="1"/>
  <c r="S183" i="1" s="1"/>
  <c r="R91" i="1"/>
  <c r="Q91" i="1"/>
  <c r="P91" i="1"/>
  <c r="O91" i="1"/>
  <c r="N91" i="1"/>
  <c r="N183" i="1" s="1"/>
  <c r="M91" i="1"/>
  <c r="L91" i="1"/>
  <c r="K91" i="1"/>
  <c r="I91" i="1"/>
  <c r="H91" i="1"/>
  <c r="H183" i="1" s="1"/>
  <c r="G91" i="1"/>
  <c r="G183" i="1" s="1"/>
  <c r="F91" i="1"/>
  <c r="F183" i="1" s="1"/>
  <c r="E91" i="1"/>
  <c r="CU90" i="1"/>
  <c r="CP90" i="1"/>
  <c r="CJ90" i="1"/>
  <c r="CE90" i="1"/>
  <c r="CA90" i="1"/>
  <c r="BY90" i="1"/>
  <c r="CU89" i="1"/>
  <c r="CP89" i="1"/>
  <c r="CJ89" i="1"/>
  <c r="CE89" i="1"/>
  <c r="CA89" i="1"/>
  <c r="BY89" i="1"/>
  <c r="CU88" i="1"/>
  <c r="CP88" i="1"/>
  <c r="CJ88" i="1"/>
  <c r="CE88" i="1"/>
  <c r="CA88" i="1"/>
  <c r="BY88" i="1"/>
  <c r="CU87" i="1"/>
  <c r="CP87" i="1"/>
  <c r="CJ87" i="1"/>
  <c r="CE87" i="1"/>
  <c r="CA87" i="1"/>
  <c r="BY87" i="1"/>
  <c r="CU86" i="1"/>
  <c r="CP86" i="1"/>
  <c r="CJ86" i="1"/>
  <c r="CE86" i="1"/>
  <c r="CA86" i="1"/>
  <c r="BY86" i="1"/>
  <c r="BA85" i="1"/>
  <c r="AZ85" i="1"/>
  <c r="AY85" i="1"/>
  <c r="AY185" i="1" s="1"/>
  <c r="AX85" i="1"/>
  <c r="AW85" i="1"/>
  <c r="AV85" i="1"/>
  <c r="AU85" i="1"/>
  <c r="AT85" i="1"/>
  <c r="AS85" i="1"/>
  <c r="AS71" i="1" s="1"/>
  <c r="AR85" i="1"/>
  <c r="AQ85" i="1"/>
  <c r="AP85" i="1"/>
  <c r="AO85" i="1"/>
  <c r="AO185" i="1" s="1"/>
  <c r="AN85" i="1"/>
  <c r="AM85" i="1"/>
  <c r="AL85" i="1"/>
  <c r="AK85" i="1"/>
  <c r="AJ85" i="1"/>
  <c r="AI85" i="1"/>
  <c r="AH85" i="1"/>
  <c r="AG85" i="1"/>
  <c r="AF85" i="1"/>
  <c r="AF185" i="1" s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O71" i="1" s="1"/>
  <c r="O70" i="1" s="1"/>
  <c r="N85" i="1"/>
  <c r="M85" i="1"/>
  <c r="L85" i="1"/>
  <c r="K85" i="1"/>
  <c r="I85" i="1"/>
  <c r="H85" i="1"/>
  <c r="G85" i="1"/>
  <c r="F85" i="1"/>
  <c r="E85" i="1"/>
  <c r="E185" i="1" s="1"/>
  <c r="CU84" i="1"/>
  <c r="CP84" i="1"/>
  <c r="CJ84" i="1"/>
  <c r="CE84" i="1"/>
  <c r="CA84" i="1"/>
  <c r="BY84" i="1"/>
  <c r="CU83" i="1"/>
  <c r="CP83" i="1"/>
  <c r="CJ83" i="1"/>
  <c r="CE83" i="1"/>
  <c r="CA83" i="1"/>
  <c r="BW83" i="1"/>
  <c r="AX83" i="1"/>
  <c r="AX184" i="1" s="1"/>
  <c r="AW83" i="1"/>
  <c r="AV83" i="1"/>
  <c r="AV184" i="1" s="1"/>
  <c r="AU83" i="1"/>
  <c r="AU184" i="1" s="1"/>
  <c r="AT83" i="1"/>
  <c r="AS83" i="1"/>
  <c r="AR83" i="1"/>
  <c r="AQ83" i="1"/>
  <c r="AP83" i="1"/>
  <c r="AO83" i="1"/>
  <c r="AO184" i="1" s="1"/>
  <c r="AN83" i="1"/>
  <c r="AN71" i="1" s="1"/>
  <c r="AM83" i="1"/>
  <c r="AL83" i="1"/>
  <c r="AK83" i="1"/>
  <c r="AJ83" i="1"/>
  <c r="AJ184" i="1" s="1"/>
  <c r="AI83" i="1"/>
  <c r="AI184" i="1" s="1"/>
  <c r="AH83" i="1"/>
  <c r="AG83" i="1"/>
  <c r="AF83" i="1"/>
  <c r="AE83" i="1"/>
  <c r="AD83" i="1"/>
  <c r="AD71" i="1" s="1"/>
  <c r="AC83" i="1"/>
  <c r="AC184" i="1" s="1"/>
  <c r="AB83" i="1"/>
  <c r="AB184" i="1" s="1"/>
  <c r="AA83" i="1"/>
  <c r="AA184" i="1" s="1"/>
  <c r="Z83" i="1"/>
  <c r="Y83" i="1"/>
  <c r="X83" i="1"/>
  <c r="X184" i="1" s="1"/>
  <c r="W83" i="1"/>
  <c r="W184" i="1" s="1"/>
  <c r="V83" i="1"/>
  <c r="U83" i="1"/>
  <c r="T83" i="1"/>
  <c r="T184" i="1" s="1"/>
  <c r="S83" i="1"/>
  <c r="R83" i="1"/>
  <c r="Q83" i="1"/>
  <c r="P83" i="1"/>
  <c r="P184" i="1" s="1"/>
  <c r="O83" i="1"/>
  <c r="N83" i="1"/>
  <c r="M83" i="1"/>
  <c r="L83" i="1"/>
  <c r="L184" i="1" s="1"/>
  <c r="K83" i="1"/>
  <c r="K184" i="1" s="1"/>
  <c r="I83" i="1"/>
  <c r="H83" i="1"/>
  <c r="G83" i="1"/>
  <c r="F83" i="1"/>
  <c r="E83" i="1"/>
  <c r="CU82" i="1"/>
  <c r="CP82" i="1"/>
  <c r="CJ82" i="1"/>
  <c r="CE82" i="1"/>
  <c r="CA82" i="1"/>
  <c r="BY82" i="1"/>
  <c r="CU81" i="1"/>
  <c r="CP81" i="1"/>
  <c r="CJ81" i="1"/>
  <c r="CE81" i="1"/>
  <c r="CA81" i="1"/>
  <c r="BY81" i="1"/>
  <c r="CU80" i="1"/>
  <c r="CP80" i="1"/>
  <c r="CJ80" i="1"/>
  <c r="CE80" i="1"/>
  <c r="CA80" i="1"/>
  <c r="BY80" i="1"/>
  <c r="CU79" i="1"/>
  <c r="CP79" i="1"/>
  <c r="CJ79" i="1"/>
  <c r="CE79" i="1"/>
  <c r="CA79" i="1"/>
  <c r="BY79" i="1"/>
  <c r="CU78" i="1"/>
  <c r="CP78" i="1"/>
  <c r="CJ78" i="1"/>
  <c r="CE78" i="1"/>
  <c r="CA78" i="1"/>
  <c r="BY78" i="1"/>
  <c r="CW77" i="1"/>
  <c r="CV77" i="1"/>
  <c r="CU77" i="1"/>
  <c r="CS77" i="1"/>
  <c r="CR77" i="1"/>
  <c r="CQ77" i="1"/>
  <c r="CP77" i="1"/>
  <c r="CM77" i="1"/>
  <c r="CL77" i="1"/>
  <c r="CK77" i="1"/>
  <c r="CH77" i="1"/>
  <c r="CG77" i="1"/>
  <c r="CF77" i="1"/>
  <c r="CE77" i="1"/>
  <c r="CA77" i="1"/>
  <c r="BY77" i="1"/>
  <c r="BU77" i="1"/>
  <c r="BT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X180" i="1" s="1"/>
  <c r="AW77" i="1"/>
  <c r="AV77" i="1"/>
  <c r="AU77" i="1"/>
  <c r="AT77" i="1"/>
  <c r="AS77" i="1"/>
  <c r="AS180" i="1" s="1"/>
  <c r="AR77" i="1"/>
  <c r="AQ77" i="1"/>
  <c r="AP77" i="1"/>
  <c r="AO77" i="1"/>
  <c r="AN77" i="1"/>
  <c r="AN180" i="1" s="1"/>
  <c r="AM77" i="1"/>
  <c r="AL77" i="1"/>
  <c r="AF77" i="1"/>
  <c r="AF180" i="1" s="1"/>
  <c r="AE77" i="1"/>
  <c r="AE180" i="1" s="1"/>
  <c r="AD77" i="1"/>
  <c r="AD180" i="1" s="1"/>
  <c r="AC77" i="1"/>
  <c r="AB77" i="1"/>
  <c r="AA77" i="1"/>
  <c r="AA180" i="1" s="1"/>
  <c r="AA186" i="1" s="1"/>
  <c r="AA187" i="1" s="1"/>
  <c r="Z77" i="1"/>
  <c r="Y77" i="1"/>
  <c r="Y180" i="1" s="1"/>
  <c r="X77" i="1"/>
  <c r="W77" i="1"/>
  <c r="V77" i="1"/>
  <c r="U77" i="1"/>
  <c r="T77" i="1"/>
  <c r="T180" i="1" s="1"/>
  <c r="S77" i="1"/>
  <c r="S180" i="1" s="1"/>
  <c r="R77" i="1"/>
  <c r="Q77" i="1"/>
  <c r="P77" i="1"/>
  <c r="O77" i="1"/>
  <c r="O180" i="1" s="1"/>
  <c r="N77" i="1"/>
  <c r="M77" i="1"/>
  <c r="L77" i="1"/>
  <c r="K77" i="1"/>
  <c r="I77" i="1"/>
  <c r="H77" i="1"/>
  <c r="H180" i="1" s="1"/>
  <c r="G77" i="1"/>
  <c r="G180" i="1" s="1"/>
  <c r="F77" i="1"/>
  <c r="E77" i="1"/>
  <c r="CS175" i="1"/>
  <c r="CQ175" i="1"/>
  <c r="CC175" i="1"/>
  <c r="CG175" i="1"/>
  <c r="CL175" i="1"/>
  <c r="BI175" i="1"/>
  <c r="AX181" i="1" l="1"/>
  <c r="AS186" i="1"/>
  <c r="AS187" i="1" s="1"/>
  <c r="AS70" i="1"/>
  <c r="AS184" i="1"/>
  <c r="AN185" i="1"/>
  <c r="AN181" i="1"/>
  <c r="AI70" i="1"/>
  <c r="AI181" i="1"/>
  <c r="AD184" i="1"/>
  <c r="AD186" i="1" s="1"/>
  <c r="AD187" i="1" s="1"/>
  <c r="AD72" i="1"/>
  <c r="AD70" i="1" s="1"/>
  <c r="AD175" i="1" s="1"/>
  <c r="Y184" i="1"/>
  <c r="T185" i="1"/>
  <c r="T186" i="1" s="1"/>
  <c r="T187" i="1" s="1"/>
  <c r="T71" i="1"/>
  <c r="T70" i="1" s="1"/>
  <c r="T181" i="1"/>
  <c r="O181" i="1"/>
  <c r="O185" i="1"/>
  <c r="O74" i="1"/>
  <c r="E175" i="1"/>
  <c r="BL186" i="1"/>
  <c r="BL187" i="1" s="1"/>
  <c r="BJ186" i="1"/>
  <c r="BJ187" i="1" s="1"/>
  <c r="BM186" i="1"/>
  <c r="BM187" i="1" s="1"/>
  <c r="BK186" i="1"/>
  <c r="BK187" i="1" s="1"/>
  <c r="BO175" i="1"/>
  <c r="BP175" i="1"/>
  <c r="BD175" i="1"/>
  <c r="X186" i="1"/>
  <c r="X187" i="1" s="1"/>
  <c r="Z186" i="1"/>
  <c r="Z187" i="1" s="1"/>
  <c r="AW186" i="1"/>
  <c r="AW187" i="1" s="1"/>
  <c r="BT175" i="1"/>
  <c r="U186" i="1"/>
  <c r="U187" i="1" s="1"/>
  <c r="AU186" i="1"/>
  <c r="AU187" i="1" s="1"/>
  <c r="P186" i="1"/>
  <c r="P187" i="1" s="1"/>
  <c r="CU186" i="1"/>
  <c r="CU187" i="1" s="1"/>
  <c r="W186" i="1"/>
  <c r="W187" i="1" s="1"/>
  <c r="CJ186" i="1"/>
  <c r="CJ187" i="1" s="1"/>
  <c r="CJ182" i="1"/>
  <c r="AC186" i="1"/>
  <c r="AC187" i="1" s="1"/>
  <c r="BX186" i="1"/>
  <c r="BX187" i="1" s="1"/>
  <c r="F186" i="1"/>
  <c r="F187" i="1" s="1"/>
  <c r="BB186" i="1"/>
  <c r="BB187" i="1" s="1"/>
  <c r="BY179" i="1"/>
  <c r="BY180" i="1"/>
  <c r="BW186" i="1"/>
  <c r="S175" i="1"/>
  <c r="AE175" i="1"/>
  <c r="AQ175" i="1"/>
  <c r="Y175" i="1"/>
  <c r="N185" i="1"/>
  <c r="Z185" i="1"/>
  <c r="AL185" i="1"/>
  <c r="AX185" i="1"/>
  <c r="AX186" i="1" s="1"/>
  <c r="AX187" i="1" s="1"/>
  <c r="AK183" i="1"/>
  <c r="AK186" i="1" s="1"/>
  <c r="AK187" i="1" s="1"/>
  <c r="AQ185" i="1"/>
  <c r="CU175" i="1"/>
  <c r="AL183" i="1"/>
  <c r="AL186" i="1" s="1"/>
  <c r="AL187" i="1" s="1"/>
  <c r="AR185" i="1"/>
  <c r="O184" i="1"/>
  <c r="O186" i="1" s="1"/>
  <c r="O187" i="1" s="1"/>
  <c r="V181" i="1"/>
  <c r="AH181" i="1"/>
  <c r="AT181" i="1"/>
  <c r="Q186" i="1"/>
  <c r="Q187" i="1" s="1"/>
  <c r="BA186" i="1"/>
  <c r="BA187" i="1" s="1"/>
  <c r="R186" i="1"/>
  <c r="R187" i="1" s="1"/>
  <c r="G186" i="1"/>
  <c r="G187" i="1" s="1"/>
  <c r="H186" i="1"/>
  <c r="H187" i="1" s="1"/>
  <c r="AF186" i="1"/>
  <c r="AF187" i="1" s="1"/>
  <c r="AR186" i="1"/>
  <c r="AR187" i="1" s="1"/>
  <c r="BD186" i="1"/>
  <c r="BD187" i="1" s="1"/>
  <c r="CB186" i="1"/>
  <c r="CB187" i="1" s="1"/>
  <c r="CR186" i="1"/>
  <c r="CR187" i="1" s="1"/>
  <c r="N180" i="1"/>
  <c r="N186" i="1" s="1"/>
  <c r="N187" i="1" s="1"/>
  <c r="V184" i="1"/>
  <c r="V186" i="1" s="1"/>
  <c r="V187" i="1" s="1"/>
  <c r="AH184" i="1"/>
  <c r="AT184" i="1"/>
  <c r="BX175" i="1"/>
  <c r="CP186" i="1"/>
  <c r="CP187" i="1" s="1"/>
  <c r="AZ186" i="1"/>
  <c r="AZ187" i="1" s="1"/>
  <c r="S186" i="1"/>
  <c r="S187" i="1" s="1"/>
  <c r="AE186" i="1"/>
  <c r="AE187" i="1" s="1"/>
  <c r="BC186" i="1"/>
  <c r="BC187" i="1" s="1"/>
  <c r="CA186" i="1"/>
  <c r="CA187" i="1" s="1"/>
  <c r="CQ186" i="1"/>
  <c r="CQ187" i="1" s="1"/>
  <c r="AN184" i="1"/>
  <c r="AN186" i="1" s="1"/>
  <c r="AN187" i="1" s="1"/>
  <c r="AZ175" i="1"/>
  <c r="AZ185" i="1"/>
  <c r="BU175" i="1"/>
  <c r="CE175" i="1"/>
  <c r="G175" i="1"/>
  <c r="AR175" i="1"/>
  <c r="CJ124" i="1"/>
  <c r="CE181" i="1"/>
  <c r="CE186" i="1" s="1"/>
  <c r="CE187" i="1" s="1"/>
  <c r="AI183" i="1"/>
  <c r="AW183" i="1"/>
  <c r="E186" i="1"/>
  <c r="E187" i="1" s="1"/>
  <c r="AO186" i="1"/>
  <c r="AO187" i="1" s="1"/>
  <c r="I184" i="1"/>
  <c r="AP186" i="1"/>
  <c r="AP187" i="1" s="1"/>
  <c r="AQ186" i="1"/>
  <c r="AQ187" i="1" s="1"/>
  <c r="AM175" i="1"/>
  <c r="BW175" i="1"/>
  <c r="AP175" i="1"/>
  <c r="AJ175" i="1"/>
  <c r="V175" i="1"/>
  <c r="AH175" i="1"/>
  <c r="AT175" i="1"/>
  <c r="CJ175" i="1"/>
  <c r="I181" i="1"/>
  <c r="M185" i="1"/>
  <c r="M186" i="1" s="1"/>
  <c r="M187" i="1" s="1"/>
  <c r="Y185" i="1"/>
  <c r="Y186" i="1" s="1"/>
  <c r="Y187" i="1" s="1"/>
  <c r="AK185" i="1"/>
  <c r="AW185" i="1"/>
  <c r="CJ113" i="1"/>
  <c r="AJ183" i="1"/>
  <c r="AJ186" i="1" s="1"/>
  <c r="AJ187" i="1" s="1"/>
  <c r="AP185" i="1"/>
  <c r="AY175" i="1"/>
  <c r="AL175" i="1"/>
  <c r="AX175" i="1"/>
  <c r="H175" i="1"/>
  <c r="BY83" i="1"/>
  <c r="BY175" i="1" s="1"/>
  <c r="O175" i="1"/>
  <c r="AN175" i="1"/>
  <c r="I175" i="1"/>
  <c r="AA175" i="1"/>
  <c r="AO175" i="1"/>
  <c r="AK175" i="1"/>
  <c r="AW175" i="1"/>
  <c r="P175" i="1"/>
  <c r="AI175" i="1"/>
  <c r="AU175" i="1"/>
  <c r="Q175" i="1"/>
  <c r="AC175" i="1"/>
  <c r="CJ77" i="1"/>
  <c r="CV175" i="1"/>
  <c r="CW175" i="1"/>
  <c r="CF175" i="1"/>
  <c r="AI186" i="1" l="1"/>
  <c r="AI187" i="1" s="1"/>
  <c r="CA175" i="1"/>
  <c r="I186" i="1"/>
  <c r="I187" i="1" s="1"/>
  <c r="AT186" i="1"/>
  <c r="AT187" i="1" s="1"/>
  <c r="Z175" i="1"/>
  <c r="AS175" i="1"/>
  <c r="AH186" i="1"/>
  <c r="AH187" i="1" s="1"/>
  <c r="N175" i="1"/>
  <c r="W175" i="1"/>
  <c r="L175" i="1"/>
  <c r="R175" i="1"/>
  <c r="U175" i="1"/>
  <c r="BY186" i="1"/>
  <c r="BY187" i="1" s="1"/>
  <c r="BW187" i="1"/>
  <c r="M175" i="1"/>
  <c r="AV175" i="1"/>
  <c r="AF175" i="1"/>
  <c r="AB175" i="1"/>
  <c r="CP175" i="1"/>
  <c r="T175" i="1"/>
  <c r="X175" i="1"/>
  <c r="AG175" i="1"/>
  <c r="K175" i="1"/>
</calcChain>
</file>

<file path=xl/sharedStrings.xml><?xml version="1.0" encoding="utf-8"?>
<sst xmlns="http://schemas.openxmlformats.org/spreadsheetml/2006/main" count="497" uniqueCount="252">
  <si>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</si>
  <si>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</si>
  <si>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</si>
  <si>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</si>
  <si>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</si>
  <si>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</si>
  <si>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</si>
  <si>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</si>
  <si>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</si>
  <si>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</si>
  <si>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</si>
  <si>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</si>
  <si>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</si>
  <si>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</si>
  <si>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</si>
  <si>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</si>
  <si>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</si>
  <si>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</si>
  <si>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</si>
  <si>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</si>
  <si>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</si>
  <si>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</si>
  <si>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</si>
  <si>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</si>
  <si>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</si>
  <si>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</si>
  <si>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</si>
  <si>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</si>
  <si>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</si>
  <si>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</si>
  <si>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</si>
  <si>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</si>
  <si>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</si>
  <si>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</si>
  <si>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</si>
  <si>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</si>
  <si>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</si>
  <si>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</si>
  <si>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</si>
  <si>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</si>
  <si>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</si>
  <si>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</si>
  <si>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</si>
  <si>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</si>
  <si>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</si>
  <si>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</si>
  <si>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</si>
  <si>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</si>
  <si>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</si>
  <si>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</si>
  <si>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</si>
  <si>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</si>
  <si>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</si>
  <si>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</si>
  <si>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</si>
  <si>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</si>
  <si>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</si>
  <si>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</si>
  <si>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</si>
  <si>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</si>
  <si>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</si>
  <si>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</si>
  <si>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</si>
  <si>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</si>
  <si>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</si>
  <si>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</si>
  <si>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</si>
  <si>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</si>
  <si>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</si>
  <si>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</si>
  <si>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</si>
  <si>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</si>
  <si>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</si>
  <si>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</si>
  <si>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</si>
  <si>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</si>
  <si>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</si>
  <si>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</si>
  <si>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</si>
  <si>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</si>
  <si>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</si>
  <si>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</si>
  <si>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</si>
  <si>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</si>
  <si>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</si>
  <si>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</si>
  <si>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</si>
  <si>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</si>
  <si>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</si>
  <si>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</si>
  <si>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</si>
  <si>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</si>
  <si>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</si>
  <si>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</si>
  <si>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</si>
  <si>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</si>
  <si>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</si>
  <si>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</si>
  <si>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</si>
  <si>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</si>
  <si>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</si>
  <si>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</si>
  <si>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</si>
  <si>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</si>
  <si>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</si>
  <si>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</si>
  <si>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</si>
  <si>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</si>
  <si>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</si>
  <si>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H17.10.1/南三陸町/志津川町+歌津町</t>
    <rPh sb="9" eb="13">
      <t>ミナミサンリクチョウ</t>
    </rPh>
    <rPh sb="14" eb="18">
      <t>シヅガワチョウ</t>
    </rPh>
    <rPh sb="19" eb="22">
      <t>ウタツチョウ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</si>
  <si>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</si>
  <si>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</si>
  <si>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</si>
  <si>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</si>
  <si>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</si>
  <si>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</si>
  <si>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</si>
  <si>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</si>
  <si>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</si>
  <si>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</si>
  <si>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</si>
  <si>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</si>
  <si>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</si>
  <si>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</si>
  <si>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</si>
  <si>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</si>
  <si>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</si>
  <si>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</si>
  <si>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</si>
  <si>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</si>
  <si>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</si>
  <si>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</si>
  <si>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</si>
  <si>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</si>
  <si>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</si>
  <si>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</si>
  <si>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</si>
  <si>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</si>
  <si>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</si>
  <si>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</si>
  <si>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</si>
  <si>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</si>
  <si>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</si>
  <si>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</si>
  <si>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</si>
  <si>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</si>
  <si>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</si>
  <si>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</si>
  <si>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</si>
  <si>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</si>
  <si>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</si>
  <si>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</si>
  <si>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</si>
  <si>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</si>
  <si>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</si>
  <si>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</si>
  <si>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</si>
  <si>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</si>
  <si>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</si>
  <si>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</si>
  <si>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</si>
  <si>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</si>
  <si>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</si>
  <si>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</si>
  <si>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</si>
  <si>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</si>
  <si>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</si>
  <si>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</si>
  <si>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</si>
  <si>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</si>
  <si>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</si>
  <si>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</si>
  <si>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</si>
  <si>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</si>
  <si>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</si>
  <si>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</si>
  <si>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</si>
  <si>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</si>
  <si>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</si>
  <si>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</si>
  <si>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</si>
  <si>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</si>
  <si>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</si>
  <si>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</si>
  <si>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</si>
  <si>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</si>
  <si>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</si>
  <si>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</si>
  <si>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</si>
  <si>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</si>
  <si>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</si>
  <si>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</si>
  <si>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</si>
  <si>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</si>
  <si>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</si>
  <si>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</si>
  <si>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</si>
  <si>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</si>
  <si>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</si>
  <si>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</si>
  <si>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</si>
  <si>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</si>
  <si>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</si>
  <si>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</si>
  <si>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</si>
  <si>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</si>
  <si>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</si>
  <si>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</si>
  <si>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</si>
  <si>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</si>
  <si>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</si>
  <si>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</si>
  <si>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</si>
  <si>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</si>
  <si>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</si>
  <si>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</si>
  <si>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</si>
  <si>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</si>
  <si>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</si>
  <si>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</si>
  <si>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</si>
  <si>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</si>
  <si>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</si>
  <si>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</si>
  <si>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</si>
  <si>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</si>
  <si>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</si>
  <si>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</si>
  <si>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</si>
  <si>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</si>
  <si>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</si>
  <si>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</si>
  <si>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</si>
  <si>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</si>
  <si>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</si>
  <si>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</si>
  <si>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</si>
  <si>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</si>
  <si>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</si>
  <si>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</si>
  <si>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</si>
  <si>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</si>
  <si>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</si>
  <si>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</si>
  <si>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</si>
  <si>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t>空白は東日本大震災で報告できない市町</t>
    <rPh sb="0" eb="2">
      <t>クウハク</t>
    </rPh>
    <rPh sb="3" eb="4">
      <t>ヒガシ</t>
    </rPh>
    <rPh sb="4" eb="6">
      <t>ニホン</t>
    </rPh>
    <rPh sb="6" eb="9">
      <t>ダイシンサイ</t>
    </rPh>
    <rPh sb="10" eb="12">
      <t>ホウコク</t>
    </rPh>
    <rPh sb="16" eb="18">
      <t>シチョウ</t>
    </rPh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</si>
  <si>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</si>
  <si>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</si>
  <si>
    <t>冨谷市</t>
    <rPh sb="0" eb="3">
      <t>トミヤシ</t>
    </rPh>
    <phoneticPr fontId="1"/>
  </si>
  <si>
    <r>
      <t>国勢調査･推計人口　</t>
    </r>
    <r>
      <rPr>
        <sz val="10"/>
        <rFont val="Meiryo UI"/>
        <family val="3"/>
        <charset val="128"/>
      </rPr>
      <t>(10月1日)</t>
    </r>
    <rPh sb="0" eb="4">
      <t>コクセイチョウサ</t>
    </rPh>
    <rPh sb="5" eb="7">
      <t>スイケイ</t>
    </rPh>
    <rPh sb="7" eb="9">
      <t>ジンコウ</t>
    </rPh>
    <rPh sb="13" eb="14">
      <t>ガツ</t>
    </rPh>
    <rPh sb="15" eb="16">
      <t>ニチ</t>
    </rPh>
    <phoneticPr fontId="1"/>
  </si>
  <si>
    <t>国勢調査は5年ごと、中間年は推計調査</t>
    <rPh sb="0" eb="4">
      <t>コクセイチョウサ</t>
    </rPh>
    <rPh sb="6" eb="7">
      <t>ネン</t>
    </rPh>
    <rPh sb="10" eb="13">
      <t>チュウカンネン</t>
    </rPh>
    <rPh sb="14" eb="18">
      <t>スイケイチョウサ</t>
    </rPh>
    <phoneticPr fontId="1"/>
  </si>
  <si>
    <r>
      <t>国勢調査･推計人口　</t>
    </r>
    <r>
      <rPr>
        <sz val="12"/>
        <rFont val="Meiryo UI"/>
        <family val="3"/>
        <charset val="128"/>
      </rPr>
      <t>(10月1日)</t>
    </r>
    <rPh sb="0" eb="4">
      <t>コクセイチョウサ</t>
    </rPh>
    <rPh sb="5" eb="7">
      <t>スイケイ</t>
    </rPh>
    <rPh sb="7" eb="9">
      <t>ジンコウ</t>
    </rPh>
    <rPh sb="13" eb="14">
      <t>ガツ</t>
    </rPh>
    <rPh sb="14" eb="16">
      <t>ツイタチ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</si>
</sst>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5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0"/>
      <color indexed="12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10"/>
      <color indexed="10"/>
      <name val="Meiryo UI"/>
      <family val="3"/>
      <charset val="128"/>
    </font>
    <font>
      <i/>
      <sz val="10"/>
      <name val="Meiryo UI"/>
      <family val="3"/>
      <charset val="128"/>
    </font>
    <font>
      <strike/>
      <sz val="10"/>
      <color indexed="10"/>
      <name val="Meiryo UI"/>
      <family val="3"/>
      <charset val="128"/>
    </font>
    <font>
      <u/>
      <sz val="10"/>
      <color rgb="FF0000FF"/>
      <name val="Meiryo UI"/>
      <family val="3"/>
      <charset val="128"/>
    </font>
    <font>
      <sz val="10"/>
      <color rgb="FF0000FF"/>
      <name val="Meiryo UI"/>
      <family val="3"/>
      <charset val="128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7"/>
      <name val="Meiryo UI"/>
      <family val="3"/>
      <charset val="128"/>
    </font>
    <font>
      <sz val="9"/>
      <color indexed="18"/>
      <name val="Meiryo UI"/>
      <family val="3"/>
      <charset val="128"/>
    </font>
    <font>
      <sz val="9"/>
      <color indexed="14"/>
      <name val="Meiryo UI"/>
      <family val="3"/>
      <charset val="128"/>
    </font>
    <font>
      <i/>
      <sz val="9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78" fontId="5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7" fillId="0" borderId="0" xfId="1" applyFont="1" applyBorder="1" applyAlignment="1" applyProtection="1"/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left" vertical="center"/>
    </xf>
    <xf numFmtId="178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vertical="center" shrinkToFit="1"/>
      <protection locked="0"/>
    </xf>
    <xf numFmtId="176" fontId="5" fillId="0" borderId="3" xfId="0" applyNumberFormat="1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176" fontId="5" fillId="0" borderId="0" xfId="0" applyNumberFormat="1" applyFont="1" applyAlignment="1" applyProtection="1">
      <alignment vertical="center"/>
      <protection locked="0"/>
    </xf>
    <xf numFmtId="176" fontId="5" fillId="0" borderId="1" xfId="0" quotePrefix="1" applyNumberFormat="1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9" fillId="0" borderId="1" xfId="0" applyNumberFormat="1" applyFont="1" applyBorder="1" applyAlignment="1" applyProtection="1">
      <alignment horizontal="right" vertical="center"/>
      <protection locked="0"/>
    </xf>
    <xf numFmtId="176" fontId="5" fillId="5" borderId="1" xfId="0" applyNumberFormat="1" applyFont="1" applyFill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2" xfId="0" applyNumberFormat="1" applyFont="1" applyBorder="1" applyAlignment="1" applyProtection="1">
      <alignment vertical="center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176" fontId="5" fillId="0" borderId="2" xfId="0" applyNumberFormat="1" applyFont="1" applyBorder="1" applyAlignment="1" applyProtection="1">
      <alignment vertical="center" shrinkToFit="1"/>
      <protection locked="0"/>
    </xf>
    <xf numFmtId="0" fontId="5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 shrinkToFit="1"/>
    </xf>
    <xf numFmtId="176" fontId="10" fillId="0" borderId="2" xfId="0" applyNumberFormat="1" applyFont="1" applyBorder="1" applyAlignment="1">
      <alignment vertical="center"/>
    </xf>
    <xf numFmtId="176" fontId="5" fillId="0" borderId="2" xfId="0" applyNumberFormat="1" applyFont="1" applyBorder="1" applyAlignment="1" applyProtection="1">
      <alignment horizontal="lef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5" fillId="0" borderId="0" xfId="0" applyNumberFormat="1" applyFont="1" applyAlignment="1">
      <alignment vertical="center"/>
    </xf>
    <xf numFmtId="178" fontId="5" fillId="0" borderId="1" xfId="0" applyNumberFormat="1" applyFont="1" applyBorder="1" applyAlignment="1">
      <alignment vertical="center"/>
    </xf>
    <xf numFmtId="176" fontId="5" fillId="0" borderId="0" xfId="0" applyNumberFormat="1" applyFont="1" applyAlignment="1" applyProtection="1">
      <alignment horizontal="left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9" fillId="2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right" vertical="center"/>
      <protection locked="0"/>
    </xf>
    <xf numFmtId="176" fontId="5" fillId="0" borderId="4" xfId="0" quotePrefix="1" applyNumberFormat="1" applyFont="1" applyBorder="1" applyAlignment="1" applyProtection="1">
      <alignment horizontal="center" vertical="center"/>
      <protection locked="0"/>
    </xf>
    <xf numFmtId="0" fontId="11" fillId="0" borderId="0" xfId="1" quotePrefix="1" applyFont="1" applyAlignment="1" applyProtection="1">
      <alignment horizontal="left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quotePrefix="1" applyFont="1" applyAlignment="1" applyProtection="1">
      <alignment horizontal="left" vertical="center"/>
      <protection locked="0"/>
    </xf>
    <xf numFmtId="57" fontId="13" fillId="4" borderId="1" xfId="0" applyNumberFormat="1" applyFont="1" applyFill="1" applyBorder="1" applyAlignment="1" applyProtection="1">
      <alignment vertical="center" shrinkToFit="1"/>
      <protection locked="0"/>
    </xf>
    <xf numFmtId="57" fontId="13" fillId="4" borderId="1" xfId="0" applyNumberFormat="1" applyFont="1" applyFill="1" applyBorder="1" applyAlignment="1" applyProtection="1">
      <alignment horizontal="left" vertical="center"/>
      <protection locked="0"/>
    </xf>
    <xf numFmtId="0" fontId="14" fillId="4" borderId="0" xfId="0" applyFont="1" applyFill="1" applyAlignment="1">
      <alignment vertical="center"/>
    </xf>
    <xf numFmtId="57" fontId="13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5" fillId="4" borderId="1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right"/>
    </xf>
    <xf numFmtId="57" fontId="13" fillId="4" borderId="1" xfId="0" applyNumberFormat="1" applyFont="1" applyFill="1" applyBorder="1" applyAlignment="1" applyProtection="1">
      <alignment vertical="center" wrapText="1"/>
      <protection locked="0"/>
    </xf>
    <xf numFmtId="0" fontId="14" fillId="4" borderId="0" xfId="0" applyFont="1" applyFill="1" applyAlignment="1" applyProtection="1">
      <alignment horizontal="left" vertical="center"/>
      <protection locked="0"/>
    </xf>
    <xf numFmtId="57" fontId="15" fillId="4" borderId="1" xfId="0" applyNumberFormat="1" applyFont="1" applyFill="1" applyBorder="1" applyAlignment="1">
      <alignment vertical="center" shrinkToFit="1"/>
    </xf>
    <xf numFmtId="178" fontId="15" fillId="4" borderId="1" xfId="0" applyNumberFormat="1" applyFont="1" applyFill="1" applyBorder="1" applyAlignment="1">
      <alignment vertical="center"/>
    </xf>
    <xf numFmtId="57" fontId="13" fillId="4" borderId="0" xfId="0" applyNumberFormat="1" applyFont="1" applyFill="1" applyAlignment="1">
      <alignment vertical="center" wrapText="1"/>
    </xf>
    <xf numFmtId="57" fontId="14" fillId="4" borderId="1" xfId="0" applyNumberFormat="1" applyFont="1" applyFill="1" applyBorder="1" applyAlignment="1" applyProtection="1">
      <alignment vertical="center" wrapText="1"/>
      <protection locked="0"/>
    </xf>
    <xf numFmtId="57" fontId="13" fillId="4" borderId="1" xfId="0" applyNumberFormat="1" applyFont="1" applyFill="1" applyBorder="1" applyAlignment="1" applyProtection="1">
      <alignment horizontal="right" vertical="center" wrapText="1"/>
      <protection locked="0"/>
    </xf>
    <xf numFmtId="57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 shrinkToFit="1"/>
    </xf>
    <xf numFmtId="0" fontId="16" fillId="0" borderId="1" xfId="0" applyFont="1" applyBorder="1" applyAlignment="1">
      <alignment vertical="center" shrinkToFit="1"/>
    </xf>
    <xf numFmtId="0" fontId="16" fillId="0" borderId="1" xfId="0" applyFont="1" applyBorder="1" applyAlignment="1" applyProtection="1">
      <alignment vertical="center" shrinkToFit="1"/>
      <protection locked="0"/>
    </xf>
    <xf numFmtId="0" fontId="16" fillId="0" borderId="1" xfId="0" applyFont="1" applyBorder="1" applyAlignment="1">
      <alignment horizontal="right" shrinkToFit="1"/>
    </xf>
    <xf numFmtId="0" fontId="17" fillId="0" borderId="0" xfId="0" applyFont="1" applyAlignment="1">
      <alignment horizontal="right" shrinkToFit="1"/>
    </xf>
    <xf numFmtId="178" fontId="13" fillId="0" borderId="1" xfId="0" applyNumberFormat="1" applyFont="1" applyBorder="1" applyAlignment="1">
      <alignment vertical="center" shrinkToFit="1"/>
    </xf>
    <xf numFmtId="178" fontId="13" fillId="0" borderId="1" xfId="0" applyNumberFormat="1" applyFont="1" applyBorder="1" applyAlignment="1">
      <alignment horizontal="left" vertical="center" shrinkToFit="1"/>
    </xf>
    <xf numFmtId="178" fontId="16" fillId="0" borderId="1" xfId="0" applyNumberFormat="1" applyFont="1" applyBorder="1" applyAlignment="1">
      <alignment vertical="center" shrinkToFit="1"/>
    </xf>
    <xf numFmtId="178" fontId="16" fillId="0" borderId="1" xfId="0" applyNumberFormat="1" applyFont="1" applyBorder="1" applyAlignment="1">
      <alignment horizontal="center" vertical="center" shrinkToFit="1"/>
    </xf>
    <xf numFmtId="0" fontId="16" fillId="0" borderId="1" xfId="0" applyFont="1" applyBorder="1" applyAlignment="1" applyProtection="1">
      <alignment horizontal="left" vertical="center" shrinkToFit="1"/>
      <protection locked="0"/>
    </xf>
    <xf numFmtId="0" fontId="16" fillId="0" borderId="1" xfId="0" applyFont="1" applyBorder="1" applyAlignment="1">
      <alignment shrinkToFit="1"/>
    </xf>
    <xf numFmtId="0" fontId="17" fillId="3" borderId="1" xfId="0" applyFont="1" applyFill="1" applyBorder="1" applyAlignment="1" applyProtection="1">
      <alignment vertical="center" shrinkToFit="1"/>
      <protection locked="0"/>
    </xf>
    <xf numFmtId="176" fontId="17" fillId="0" borderId="1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18" fillId="0" borderId="0" xfId="0" applyFont="1" applyAlignment="1" applyProtection="1">
      <alignment vertical="center" shrinkToFit="1"/>
      <protection locked="0"/>
    </xf>
    <xf numFmtId="0" fontId="17" fillId="0" borderId="0" xfId="0" applyFont="1" applyAlignment="1">
      <alignment vertical="center"/>
    </xf>
    <xf numFmtId="176" fontId="17" fillId="3" borderId="1" xfId="0" applyNumberFormat="1" applyFont="1" applyFill="1" applyBorder="1" applyAlignment="1" applyProtection="1">
      <alignment vertical="center" shrinkToFit="1"/>
      <protection locked="0"/>
    </xf>
    <xf numFmtId="0" fontId="17" fillId="0" borderId="1" xfId="0" applyFont="1" applyBorder="1" applyAlignment="1" applyProtection="1">
      <alignment vertical="center" shrinkToFit="1"/>
      <protection locked="0"/>
    </xf>
    <xf numFmtId="176" fontId="17" fillId="0" borderId="1" xfId="0" applyNumberFormat="1" applyFont="1" applyBorder="1" applyAlignment="1" applyProtection="1">
      <alignment vertical="center" shrinkToFit="1"/>
      <protection locked="0"/>
    </xf>
    <xf numFmtId="0" fontId="17" fillId="0" borderId="1" xfId="0" applyFont="1" applyBorder="1" applyAlignment="1">
      <alignment vertical="center" shrinkToFit="1"/>
    </xf>
    <xf numFmtId="176" fontId="17" fillId="0" borderId="1" xfId="0" applyNumberFormat="1" applyFont="1" applyBorder="1" applyAlignment="1" applyProtection="1">
      <alignment horizontal="right" vertical="center"/>
      <protection locked="0"/>
    </xf>
    <xf numFmtId="177" fontId="17" fillId="0" borderId="1" xfId="0" applyNumberFormat="1" applyFont="1" applyBorder="1" applyAlignment="1" applyProtection="1">
      <alignment vertical="center" shrinkToFit="1"/>
      <protection locked="0"/>
    </xf>
    <xf numFmtId="176" fontId="17" fillId="0" borderId="3" xfId="0" applyNumberFormat="1" applyFont="1" applyBorder="1" applyAlignment="1" applyProtection="1">
      <alignment horizontal="left" vertical="center"/>
      <protection locked="0"/>
    </xf>
    <xf numFmtId="0" fontId="17" fillId="0" borderId="1" xfId="0" applyFont="1" applyBorder="1" applyAlignment="1">
      <alignment horizontal="left" vertical="center"/>
    </xf>
    <xf numFmtId="176" fontId="17" fillId="0" borderId="1" xfId="0" applyNumberFormat="1" applyFont="1" applyBorder="1" applyAlignment="1">
      <alignment vertical="center" shrinkToFit="1"/>
    </xf>
    <xf numFmtId="176" fontId="17" fillId="0" borderId="1" xfId="0" applyNumberFormat="1" applyFont="1" applyBorder="1" applyAlignment="1" applyProtection="1">
      <alignment vertical="center"/>
      <protection locked="0"/>
    </xf>
    <xf numFmtId="0" fontId="17" fillId="0" borderId="1" xfId="0" applyFont="1" applyBorder="1" applyAlignment="1">
      <alignment vertical="center"/>
    </xf>
    <xf numFmtId="176" fontId="17" fillId="0" borderId="1" xfId="0" applyNumberFormat="1" applyFont="1" applyBorder="1" applyAlignment="1">
      <alignment horizontal="left" vertical="center"/>
    </xf>
    <xf numFmtId="178" fontId="17" fillId="0" borderId="1" xfId="0" applyNumberFormat="1" applyFont="1" applyBorder="1" applyAlignment="1">
      <alignment vertical="center" shrinkToFit="1"/>
    </xf>
    <xf numFmtId="176" fontId="17" fillId="0" borderId="1" xfId="0" applyNumberFormat="1" applyFont="1" applyBorder="1" applyAlignment="1">
      <alignment horizontal="right" vertical="center"/>
    </xf>
    <xf numFmtId="176" fontId="17" fillId="0" borderId="5" xfId="0" applyNumberFormat="1" applyFont="1" applyBorder="1" applyAlignment="1" applyProtection="1">
      <alignment vertical="center"/>
      <protection locked="0"/>
    </xf>
    <xf numFmtId="176" fontId="17" fillId="0" borderId="5" xfId="0" applyNumberFormat="1" applyFont="1" applyBorder="1" applyAlignment="1">
      <alignment vertical="center" shrinkToFit="1"/>
    </xf>
    <xf numFmtId="0" fontId="17" fillId="0" borderId="5" xfId="0" applyFont="1" applyBorder="1" applyAlignment="1">
      <alignment vertical="center" shrinkToFit="1"/>
    </xf>
    <xf numFmtId="176" fontId="17" fillId="0" borderId="0" xfId="0" applyNumberFormat="1" applyFont="1" applyAlignment="1" applyProtection="1">
      <alignment vertical="center"/>
      <protection locked="0"/>
    </xf>
    <xf numFmtId="0" fontId="17" fillId="0" borderId="5" xfId="0" applyFont="1" applyBorder="1" applyAlignment="1">
      <alignment vertical="center"/>
    </xf>
    <xf numFmtId="176" fontId="17" fillId="0" borderId="5" xfId="0" applyNumberFormat="1" applyFont="1" applyBorder="1" applyAlignment="1">
      <alignment horizontal="center" vertical="center"/>
    </xf>
    <xf numFmtId="176" fontId="17" fillId="0" borderId="5" xfId="0" applyNumberFormat="1" applyFont="1" applyBorder="1" applyAlignment="1">
      <alignment horizontal="left" vertical="center"/>
    </xf>
    <xf numFmtId="1" fontId="17" fillId="3" borderId="1" xfId="0" applyNumberFormat="1" applyFont="1" applyFill="1" applyBorder="1" applyAlignment="1" applyProtection="1">
      <alignment vertical="center" shrinkToFit="1"/>
      <protection locked="0"/>
    </xf>
    <xf numFmtId="0" fontId="19" fillId="0" borderId="1" xfId="0" applyFont="1" applyBorder="1" applyAlignment="1">
      <alignment vertical="center" shrinkToFit="1"/>
    </xf>
    <xf numFmtId="0" fontId="19" fillId="3" borderId="1" xfId="0" applyFont="1" applyFill="1" applyBorder="1" applyAlignment="1">
      <alignment vertical="center" shrinkToFit="1"/>
    </xf>
    <xf numFmtId="178" fontId="20" fillId="3" borderId="1" xfId="0" applyNumberFormat="1" applyFont="1" applyFill="1" applyBorder="1" applyAlignment="1">
      <alignment vertical="center" shrinkToFit="1"/>
    </xf>
    <xf numFmtId="178" fontId="17" fillId="3" borderId="1" xfId="0" applyNumberFormat="1" applyFont="1" applyFill="1" applyBorder="1" applyAlignment="1">
      <alignment vertical="center" shrinkToFit="1"/>
    </xf>
    <xf numFmtId="176" fontId="17" fillId="3" borderId="1" xfId="0" applyNumberFormat="1" applyFont="1" applyFill="1" applyBorder="1" applyAlignment="1">
      <alignment vertical="center" shrinkToFit="1"/>
    </xf>
    <xf numFmtId="177" fontId="16" fillId="0" borderId="6" xfId="0" applyNumberFormat="1" applyFont="1" applyBorder="1" applyAlignment="1" applyProtection="1">
      <alignment vertical="center" shrinkToFit="1"/>
      <protection locked="0"/>
    </xf>
    <xf numFmtId="0" fontId="17" fillId="0" borderId="6" xfId="0" applyFont="1" applyBorder="1" applyAlignment="1" applyProtection="1">
      <alignment vertical="center" shrinkToFit="1"/>
      <protection locked="0"/>
    </xf>
    <xf numFmtId="176" fontId="17" fillId="0" borderId="6" xfId="0" applyNumberFormat="1" applyFont="1" applyBorder="1" applyAlignment="1" applyProtection="1">
      <alignment vertical="center" shrinkToFit="1"/>
      <protection locked="0"/>
    </xf>
    <xf numFmtId="176" fontId="17" fillId="0" borderId="6" xfId="0" applyNumberFormat="1" applyFont="1" applyBorder="1" applyAlignment="1">
      <alignment vertical="center" shrinkToFit="1"/>
    </xf>
    <xf numFmtId="176" fontId="21" fillId="0" borderId="6" xfId="0" applyNumberFormat="1" applyFont="1" applyBorder="1" applyAlignment="1" applyProtection="1">
      <alignment horizontal="left" vertical="center"/>
      <protection locked="0"/>
    </xf>
    <xf numFmtId="177" fontId="16" fillId="0" borderId="1" xfId="0" applyNumberFormat="1" applyFont="1" applyBorder="1" applyAlignment="1" applyProtection="1">
      <alignment vertical="center" shrinkToFit="1"/>
      <protection locked="0"/>
    </xf>
    <xf numFmtId="177" fontId="16" fillId="3" borderId="1" xfId="0" applyNumberFormat="1" applyFont="1" applyFill="1" applyBorder="1" applyAlignment="1" applyProtection="1">
      <alignment vertical="center" shrinkToFit="1"/>
      <protection locked="0"/>
    </xf>
    <xf numFmtId="176" fontId="21" fillId="0" borderId="1" xfId="0" applyNumberFormat="1" applyFont="1" applyBorder="1" applyAlignment="1" applyProtection="1">
      <alignment horizontal="right" vertical="center"/>
      <protection locked="0"/>
    </xf>
    <xf numFmtId="176" fontId="21" fillId="0" borderId="1" xfId="0" applyNumberFormat="1" applyFont="1" applyBorder="1" applyAlignment="1" applyProtection="1">
      <alignment vertical="center" shrinkToFit="1"/>
      <protection locked="0"/>
    </xf>
    <xf numFmtId="176" fontId="21" fillId="0" borderId="1" xfId="0" applyNumberFormat="1" applyFont="1" applyBorder="1" applyAlignment="1" applyProtection="1">
      <alignment horizontal="left" vertical="center"/>
      <protection locked="0"/>
    </xf>
    <xf numFmtId="176" fontId="21" fillId="3" borderId="1" xfId="0" applyNumberFormat="1" applyFont="1" applyFill="1" applyBorder="1" applyAlignment="1" applyProtection="1">
      <alignment vertical="center" shrinkToFit="1"/>
      <protection locked="0"/>
    </xf>
    <xf numFmtId="176" fontId="16" fillId="3" borderId="1" xfId="0" applyNumberFormat="1" applyFont="1" applyFill="1" applyBorder="1" applyAlignment="1" applyProtection="1">
      <alignment vertical="center" shrinkToFit="1"/>
      <protection locked="0"/>
    </xf>
    <xf numFmtId="0" fontId="17" fillId="3" borderId="1" xfId="0" applyFont="1" applyFill="1" applyBorder="1" applyAlignment="1">
      <alignment vertical="center" shrinkToFit="1"/>
    </xf>
    <xf numFmtId="0" fontId="18" fillId="3" borderId="0" xfId="0" applyFont="1" applyFill="1" applyAlignment="1">
      <alignment vertical="center" shrinkToFit="1"/>
    </xf>
    <xf numFmtId="0" fontId="16" fillId="2" borderId="1" xfId="0" applyFont="1" applyFill="1" applyBorder="1" applyAlignment="1" applyProtection="1">
      <alignment vertical="center" shrinkToFit="1"/>
      <protection locked="0"/>
    </xf>
    <xf numFmtId="0" fontId="17" fillId="2" borderId="1" xfId="0" applyFont="1" applyFill="1" applyBorder="1" applyAlignment="1" applyProtection="1">
      <alignment vertical="center" shrinkToFit="1"/>
      <protection locked="0"/>
    </xf>
    <xf numFmtId="0" fontId="21" fillId="2" borderId="1" xfId="0" applyFont="1" applyFill="1" applyBorder="1" applyAlignment="1" applyProtection="1">
      <alignment vertical="center" shrinkToFit="1"/>
      <protection locked="0"/>
    </xf>
    <xf numFmtId="176" fontId="21" fillId="2" borderId="1" xfId="0" applyNumberFormat="1" applyFont="1" applyFill="1" applyBorder="1" applyAlignment="1" applyProtection="1">
      <alignment vertical="center" shrinkToFit="1"/>
      <protection locked="0"/>
    </xf>
    <xf numFmtId="176" fontId="17" fillId="2" borderId="1" xfId="0" applyNumberFormat="1" applyFont="1" applyFill="1" applyBorder="1" applyAlignment="1" applyProtection="1">
      <alignment vertical="center" shrinkToFit="1"/>
      <protection locked="0"/>
    </xf>
    <xf numFmtId="176" fontId="17" fillId="2" borderId="1" xfId="0" applyNumberFormat="1" applyFont="1" applyFill="1" applyBorder="1" applyAlignment="1">
      <alignment vertical="center" shrinkToFit="1"/>
    </xf>
    <xf numFmtId="176" fontId="21" fillId="2" borderId="1" xfId="0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Alignment="1">
      <alignment vertical="center"/>
    </xf>
    <xf numFmtId="0" fontId="18" fillId="2" borderId="0" xfId="0" applyFont="1" applyFill="1" applyAlignment="1">
      <alignment vertical="center" shrinkToFit="1"/>
    </xf>
    <xf numFmtId="177" fontId="16" fillId="2" borderId="1" xfId="0" applyNumberFormat="1" applyFont="1" applyFill="1" applyBorder="1" applyAlignment="1" applyProtection="1">
      <alignment vertical="center" shrinkToFit="1"/>
      <protection locked="0"/>
    </xf>
    <xf numFmtId="0" fontId="17" fillId="2" borderId="0" xfId="0" applyFont="1" applyFill="1" applyAlignment="1">
      <alignment vertical="center" shrinkToFit="1"/>
    </xf>
    <xf numFmtId="0" fontId="18" fillId="2" borderId="0" xfId="0" applyFont="1" applyFill="1" applyAlignment="1" applyProtection="1">
      <alignment vertical="center" shrinkToFit="1"/>
      <protection locked="0"/>
    </xf>
    <xf numFmtId="178" fontId="17" fillId="2" borderId="1" xfId="0" applyNumberFormat="1" applyFont="1" applyFill="1" applyBorder="1" applyAlignment="1">
      <alignment vertical="center" shrinkToFit="1"/>
    </xf>
    <xf numFmtId="0" fontId="17" fillId="2" borderId="0" xfId="0" applyFont="1" applyFill="1" applyAlignment="1">
      <alignment vertical="center"/>
    </xf>
    <xf numFmtId="176" fontId="21" fillId="2" borderId="1" xfId="0" applyNumberFormat="1" applyFont="1" applyFill="1" applyBorder="1" applyAlignment="1" applyProtection="1">
      <alignment horizontal="right" vertical="center"/>
      <protection locked="0"/>
    </xf>
    <xf numFmtId="176" fontId="17" fillId="2" borderId="1" xfId="0" applyNumberFormat="1" applyFont="1" applyFill="1" applyBorder="1" applyAlignment="1" applyProtection="1">
      <alignment horizontal="left" vertical="center"/>
      <protection locked="0"/>
    </xf>
    <xf numFmtId="176" fontId="17" fillId="2" borderId="1" xfId="0" applyNumberFormat="1" applyFont="1" applyFill="1" applyBorder="1" applyAlignment="1" applyProtection="1">
      <alignment horizontal="right" vertical="center"/>
      <protection locked="0"/>
    </xf>
    <xf numFmtId="0" fontId="17" fillId="2" borderId="1" xfId="0" applyFont="1" applyFill="1" applyBorder="1" applyAlignment="1">
      <alignment vertical="center" shrinkToFit="1"/>
    </xf>
    <xf numFmtId="1" fontId="17" fillId="3" borderId="1" xfId="0" applyNumberFormat="1" applyFont="1" applyFill="1" applyBorder="1" applyAlignment="1">
      <alignment vertical="center" shrinkToFit="1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7" fillId="3" borderId="1" xfId="0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 shrinkToFit="1"/>
      <protection locked="0"/>
    </xf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17" fillId="0" borderId="1" xfId="0" applyFont="1" applyBorder="1" applyAlignment="1" applyProtection="1">
      <alignment horizontal="left" vertical="center"/>
      <protection locked="0"/>
    </xf>
    <xf numFmtId="0" fontId="17" fillId="3" borderId="1" xfId="0" applyFont="1" applyFill="1" applyBorder="1" applyAlignment="1">
      <alignment horizontal="right" vertical="center"/>
    </xf>
    <xf numFmtId="0" fontId="22" fillId="0" borderId="0" xfId="0" applyFont="1" applyAlignment="1" applyProtection="1">
      <alignment horizontal="left" vertical="center"/>
      <protection locked="0"/>
    </xf>
    <xf numFmtId="57" fontId="13" fillId="4" borderId="1" xfId="0" applyNumberFormat="1" applyFont="1" applyFill="1" applyBorder="1" applyAlignment="1" applyProtection="1">
      <alignment horizontal="center" vertical="center"/>
      <protection locked="0"/>
    </xf>
    <xf numFmtId="57" fontId="13" fillId="4" borderId="1" xfId="0" quotePrefix="1" applyNumberFormat="1" applyFont="1" applyFill="1" applyBorder="1" applyAlignment="1" applyProtection="1">
      <alignment vertical="center" shrinkToFit="1"/>
      <protection locked="0"/>
    </xf>
    <xf numFmtId="57" fontId="13" fillId="4" borderId="1" xfId="0" quotePrefix="1" applyNumberFormat="1" applyFont="1" applyFill="1" applyBorder="1" applyAlignment="1" applyProtection="1">
      <alignment horizontal="left" vertical="center" wrapText="1"/>
      <protection locked="0"/>
    </xf>
    <xf numFmtId="57" fontId="16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176" fontId="17" fillId="0" borderId="1" xfId="0" applyNumberFormat="1" applyFont="1" applyBorder="1" applyAlignment="1">
      <alignment vertical="center"/>
    </xf>
    <xf numFmtId="176" fontId="16" fillId="0" borderId="1" xfId="0" applyNumberFormat="1" applyFont="1" applyBorder="1" applyAlignment="1" applyProtection="1">
      <alignment horizontal="right" vertical="center"/>
      <protection locked="0"/>
    </xf>
    <xf numFmtId="1" fontId="17" fillId="0" borderId="1" xfId="0" applyNumberFormat="1" applyFont="1" applyBorder="1" applyAlignment="1" applyProtection="1">
      <alignment vertical="center" shrinkToFit="1"/>
      <protection locked="0"/>
    </xf>
    <xf numFmtId="176" fontId="16" fillId="0" borderId="1" xfId="0" applyNumberFormat="1" applyFont="1" applyBorder="1" applyAlignment="1">
      <alignment horizontal="left" vertical="center"/>
    </xf>
    <xf numFmtId="0" fontId="23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vertical="center"/>
    </xf>
    <xf numFmtId="57" fontId="13" fillId="6" borderId="1" xfId="0" applyNumberFormat="1" applyFont="1" applyFill="1" applyBorder="1" applyAlignment="1" applyProtection="1">
      <alignment vertical="center" shrinkToFit="1"/>
      <protection locked="0"/>
    </xf>
    <xf numFmtId="0" fontId="16" fillId="6" borderId="0" xfId="0" applyFont="1" applyFill="1" applyAlignment="1">
      <alignment horizontal="center" vertical="center" shrinkToFit="1"/>
    </xf>
    <xf numFmtId="0" fontId="17" fillId="6" borderId="1" xfId="0" applyFont="1" applyFill="1" applyBorder="1" applyAlignment="1" applyProtection="1">
      <alignment vertical="center" shrinkToFit="1"/>
      <protection locked="0"/>
    </xf>
    <xf numFmtId="176" fontId="17" fillId="6" borderId="1" xfId="0" applyNumberFormat="1" applyFont="1" applyFill="1" applyBorder="1" applyAlignment="1" applyProtection="1">
      <alignment vertical="center" shrinkToFit="1"/>
      <protection locked="0"/>
    </xf>
    <xf numFmtId="0" fontId="17" fillId="6" borderId="1" xfId="0" applyFont="1" applyFill="1" applyBorder="1" applyAlignment="1">
      <alignment horizontal="left" vertical="center"/>
    </xf>
    <xf numFmtId="176" fontId="17" fillId="6" borderId="5" xfId="0" applyNumberFormat="1" applyFont="1" applyFill="1" applyBorder="1" applyAlignment="1" applyProtection="1">
      <alignment vertical="center"/>
      <protection locked="0"/>
    </xf>
    <xf numFmtId="177" fontId="16" fillId="6" borderId="6" xfId="0" applyNumberFormat="1" applyFont="1" applyFill="1" applyBorder="1" applyAlignment="1" applyProtection="1">
      <alignment vertical="center" shrinkToFit="1"/>
      <protection locked="0"/>
    </xf>
    <xf numFmtId="176" fontId="21" fillId="6" borderId="1" xfId="0" applyNumberFormat="1" applyFont="1" applyFill="1" applyBorder="1" applyAlignment="1" applyProtection="1">
      <alignment vertical="center" shrinkToFit="1"/>
      <protection locked="0"/>
    </xf>
    <xf numFmtId="0" fontId="17" fillId="6" borderId="1" xfId="0" applyFont="1" applyFill="1" applyBorder="1" applyAlignment="1">
      <alignment vertical="center"/>
    </xf>
    <xf numFmtId="177" fontId="16" fillId="6" borderId="1" xfId="0" applyNumberFormat="1" applyFont="1" applyFill="1" applyBorder="1" applyAlignment="1" applyProtection="1">
      <alignment vertical="center" shrinkToFit="1"/>
      <protection locked="0"/>
    </xf>
    <xf numFmtId="0" fontId="16" fillId="6" borderId="1" xfId="0" applyFont="1" applyFill="1" applyBorder="1" applyAlignment="1" applyProtection="1">
      <alignment vertical="center" shrinkToFit="1"/>
      <protection locked="0"/>
    </xf>
    <xf numFmtId="176" fontId="16" fillId="6" borderId="1" xfId="0" applyNumberFormat="1" applyFont="1" applyFill="1" applyBorder="1" applyAlignment="1" applyProtection="1">
      <alignment vertical="center" shrinkToFit="1"/>
      <protection locked="0"/>
    </xf>
    <xf numFmtId="176" fontId="5" fillId="6" borderId="2" xfId="0" applyNumberFormat="1" applyFont="1" applyFill="1" applyBorder="1" applyAlignment="1" applyProtection="1">
      <alignment vertical="center" shrinkToFit="1"/>
      <protection locked="0"/>
    </xf>
    <xf numFmtId="176" fontId="5" fillId="6" borderId="0" xfId="0" applyNumberFormat="1" applyFont="1" applyFill="1" applyAlignment="1" applyProtection="1">
      <alignment vertical="center"/>
      <protection locked="0"/>
    </xf>
    <xf numFmtId="176" fontId="5" fillId="6" borderId="3" xfId="0" applyNumberFormat="1" applyFont="1" applyFill="1" applyBorder="1" applyAlignment="1" applyProtection="1">
      <alignment vertical="center"/>
      <protection locked="0"/>
    </xf>
    <xf numFmtId="1" fontId="17" fillId="6" borderId="1" xfId="0" applyNumberFormat="1" applyFont="1" applyFill="1" applyBorder="1" applyAlignment="1">
      <alignment vertical="center" shrinkToFit="1"/>
    </xf>
    <xf numFmtId="0" fontId="17" fillId="6" borderId="0" xfId="0" applyFont="1" applyFill="1" applyAlignment="1">
      <alignment vertical="center" shrinkToFit="1"/>
    </xf>
    <xf numFmtId="0" fontId="17" fillId="6" borderId="0" xfId="0" applyFont="1" applyFill="1" applyAlignment="1" applyProtection="1">
      <alignment vertical="center" shrinkToFit="1"/>
      <protection locked="0"/>
    </xf>
    <xf numFmtId="0" fontId="17" fillId="6" borderId="1" xfId="0" applyFont="1" applyFill="1" applyBorder="1" applyAlignment="1">
      <alignment vertical="center" shrinkToFit="1"/>
    </xf>
    <xf numFmtId="176" fontId="17" fillId="6" borderId="1" xfId="0" applyNumberFormat="1" applyFont="1" applyFill="1" applyBorder="1" applyAlignment="1">
      <alignment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FF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(国勢調査･推計人口/千人)</a:t>
            </a:r>
          </a:p>
        </c:rich>
      </c:tx>
      <c:layout>
        <c:manualLayout>
          <c:xMode val="edge"/>
          <c:yMode val="edge"/>
          <c:x val="0.34548669391009668"/>
          <c:y val="0.39797612608334815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1249924645628004"/>
          <c:w val="0.91682152988311028"/>
          <c:h val="0.81819240345350119"/>
        </c:manualLayout>
      </c:layout>
      <c:lineChart>
        <c:grouping val="standard"/>
        <c:varyColors val="0"/>
        <c:ser>
          <c:idx val="0"/>
          <c:order val="0"/>
          <c:tx>
            <c:strRef>
              <c:f>人口!$D$70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人口!$E$70:$BP$70</c:f>
              <c:numCache>
                <c:formatCode>General</c:formatCode>
                <c:ptCount val="64"/>
                <c:pt idx="0">
                  <c:v>1791635</c:v>
                </c:pt>
                <c:pt idx="1">
                  <c:v>1794427</c:v>
                </c:pt>
                <c:pt idx="2">
                  <c:v>1789275</c:v>
                </c:pt>
                <c:pt idx="3">
                  <c:v>1786691</c:v>
                </c:pt>
                <c:pt idx="4">
                  <c:v>1793927</c:v>
                </c:pt>
                <c:pt idx="6">
                  <c:v>1804099</c:v>
                </c:pt>
                <c:pt idx="7">
                  <c:v>1813881</c:v>
                </c:pt>
                <c:pt idx="8">
                  <c:v>1829500</c:v>
                </c:pt>
                <c:pt idx="10">
                  <c:v>1836230</c:v>
                </c:pt>
                <c:pt idx="15">
                  <c:v>1941570</c:v>
                </c:pt>
                <c:pt idx="20">
                  <c:v>2077816</c:v>
                </c:pt>
                <c:pt idx="25">
                  <c:v>2170004</c:v>
                </c:pt>
                <c:pt idx="30">
                  <c:v>2244614</c:v>
                </c:pt>
                <c:pt idx="31">
                  <c:v>2261213</c:v>
                </c:pt>
                <c:pt idx="32">
                  <c:v>2276977</c:v>
                </c:pt>
                <c:pt idx="33">
                  <c:v>2291338</c:v>
                </c:pt>
                <c:pt idx="34">
                  <c:v>2304628</c:v>
                </c:pt>
                <c:pt idx="35">
                  <c:v>2318726</c:v>
                </c:pt>
                <c:pt idx="36">
                  <c:v>2329973</c:v>
                </c:pt>
                <c:pt idx="37">
                  <c:v>2340258</c:v>
                </c:pt>
                <c:pt idx="38">
                  <c:v>2347560</c:v>
                </c:pt>
                <c:pt idx="39">
                  <c:v>2352602</c:v>
                </c:pt>
                <c:pt idx="40">
                  <c:v>2356852</c:v>
                </c:pt>
                <c:pt idx="41">
                  <c:v>2356066</c:v>
                </c:pt>
                <c:pt idx="42">
                  <c:v>2359509</c:v>
                </c:pt>
                <c:pt idx="43">
                  <c:v>2359851</c:v>
                </c:pt>
                <c:pt idx="44">
                  <c:v>2358799</c:v>
                </c:pt>
                <c:pt idx="45">
                  <c:v>2354872</c:v>
                </c:pt>
                <c:pt idx="46">
                  <c:v>2362015</c:v>
                </c:pt>
                <c:pt idx="47">
                  <c:v>2356058</c:v>
                </c:pt>
                <c:pt idx="48">
                  <c:v>2350595</c:v>
                </c:pt>
                <c:pt idx="49">
                  <c:v>2335344</c:v>
                </c:pt>
                <c:pt idx="50">
                  <c:v>2332650</c:v>
                </c:pt>
                <c:pt idx="51">
                  <c:v>2309486</c:v>
                </c:pt>
                <c:pt idx="52">
                  <c:v>2312076</c:v>
                </c:pt>
                <c:pt idx="53">
                  <c:v>2314125</c:v>
                </c:pt>
                <c:pt idx="54">
                  <c:v>2312971</c:v>
                </c:pt>
                <c:pt idx="55">
                  <c:v>2308401</c:v>
                </c:pt>
                <c:pt idx="56">
                  <c:v>2320623</c:v>
                </c:pt>
                <c:pt idx="57">
                  <c:v>2313216</c:v>
                </c:pt>
                <c:pt idx="58">
                  <c:v>2304411</c:v>
                </c:pt>
                <c:pt idx="59">
                  <c:v>2294352</c:v>
                </c:pt>
                <c:pt idx="60">
                  <c:v>2283882</c:v>
                </c:pt>
                <c:pt idx="61">
                  <c:v>2271922</c:v>
                </c:pt>
                <c:pt idx="62">
                  <c:v>2261440</c:v>
                </c:pt>
                <c:pt idx="63">
                  <c:v>2245438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0-43D1-9FF5-1296F8777ECB}"/>
            </c:ext>
          </c:extLst>
        </c:ser>
        <c:ser>
          <c:idx val="1"/>
          <c:order val="1"/>
          <c:tx>
            <c:strRef>
              <c:f>人口!$D$71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人口!$E$71:$BP$71</c:f>
              <c:numCache>
                <c:formatCode>0;"△ "0</c:formatCode>
                <c:ptCount val="64"/>
                <c:pt idx="0">
                  <c:v>1390004</c:v>
                </c:pt>
                <c:pt idx="1">
                  <c:v>1396962</c:v>
                </c:pt>
                <c:pt idx="2">
                  <c:v>1397672</c:v>
                </c:pt>
                <c:pt idx="3">
                  <c:v>1401586</c:v>
                </c:pt>
                <c:pt idx="4">
                  <c:v>1416024</c:v>
                </c:pt>
                <c:pt idx="6">
                  <c:v>1434058</c:v>
                </c:pt>
                <c:pt idx="7">
                  <c:v>1445925</c:v>
                </c:pt>
                <c:pt idx="8">
                  <c:v>1463617</c:v>
                </c:pt>
                <c:pt idx="10">
                  <c:v>1474144</c:v>
                </c:pt>
                <c:pt idx="15">
                  <c:v>1574583</c:v>
                </c:pt>
                <c:pt idx="20">
                  <c:v>1694258</c:v>
                </c:pt>
                <c:pt idx="25">
                  <c:v>1773682</c:v>
                </c:pt>
                <c:pt idx="30">
                  <c:v>1836364</c:v>
                </c:pt>
                <c:pt idx="31">
                  <c:v>1849193</c:v>
                </c:pt>
                <c:pt idx="32">
                  <c:v>1860954</c:v>
                </c:pt>
                <c:pt idx="33">
                  <c:v>1870258</c:v>
                </c:pt>
                <c:pt idx="34">
                  <c:v>1878989</c:v>
                </c:pt>
                <c:pt idx="35">
                  <c:v>1890462</c:v>
                </c:pt>
                <c:pt idx="36">
                  <c:v>1898800</c:v>
                </c:pt>
                <c:pt idx="37">
                  <c:v>1906322</c:v>
                </c:pt>
                <c:pt idx="38">
                  <c:v>1911719</c:v>
                </c:pt>
                <c:pt idx="39">
                  <c:v>1915728</c:v>
                </c:pt>
                <c:pt idx="40">
                  <c:v>1919239</c:v>
                </c:pt>
                <c:pt idx="41">
                  <c:v>1919063</c:v>
                </c:pt>
                <c:pt idx="42">
                  <c:v>1922619</c:v>
                </c:pt>
                <c:pt idx="43">
                  <c:v>1922375</c:v>
                </c:pt>
                <c:pt idx="44">
                  <c:v>1921175</c:v>
                </c:pt>
                <c:pt idx="45">
                  <c:v>1918100</c:v>
                </c:pt>
                <c:pt idx="46">
                  <c:v>1914727</c:v>
                </c:pt>
                <c:pt idx="47">
                  <c:v>1910294</c:v>
                </c:pt>
                <c:pt idx="48">
                  <c:v>1906622</c:v>
                </c:pt>
                <c:pt idx="49">
                  <c:v>1903839</c:v>
                </c:pt>
                <c:pt idx="50">
                  <c:v>1902046</c:v>
                </c:pt>
                <c:pt idx="51">
                  <c:v>1884923</c:v>
                </c:pt>
                <c:pt idx="52">
                  <c:v>1890481</c:v>
                </c:pt>
                <c:pt idx="53">
                  <c:v>1893830</c:v>
                </c:pt>
                <c:pt idx="54">
                  <c:v>1894168</c:v>
                </c:pt>
                <c:pt idx="55">
                  <c:v>1891329</c:v>
                </c:pt>
                <c:pt idx="56">
                  <c:v>1903837</c:v>
                </c:pt>
                <c:pt idx="57">
                  <c:v>1952282</c:v>
                </c:pt>
                <c:pt idx="58">
                  <c:v>1946825</c:v>
                </c:pt>
                <c:pt idx="59">
                  <c:v>1940014</c:v>
                </c:pt>
                <c:pt idx="60">
                  <c:v>1933512</c:v>
                </c:pt>
                <c:pt idx="61">
                  <c:v>1924933</c:v>
                </c:pt>
                <c:pt idx="62">
                  <c:v>1918129</c:v>
                </c:pt>
                <c:pt idx="63">
                  <c:v>1906271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0-43D1-9FF5-1296F8777ECB}"/>
            </c:ext>
          </c:extLst>
        </c:ser>
        <c:ser>
          <c:idx val="2"/>
          <c:order val="2"/>
          <c:tx>
            <c:strRef>
              <c:f>人口!$D$72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人口!$E$72:$BP$72</c:f>
              <c:numCache>
                <c:formatCode>0;"△ "0</c:formatCode>
                <c:ptCount val="64"/>
                <c:pt idx="0">
                  <c:v>401631</c:v>
                </c:pt>
                <c:pt idx="1">
                  <c:v>397465</c:v>
                </c:pt>
                <c:pt idx="2">
                  <c:v>391603</c:v>
                </c:pt>
                <c:pt idx="3">
                  <c:v>385105</c:v>
                </c:pt>
                <c:pt idx="4">
                  <c:v>377903</c:v>
                </c:pt>
                <c:pt idx="6">
                  <c:v>370041</c:v>
                </c:pt>
                <c:pt idx="7">
                  <c:v>367956</c:v>
                </c:pt>
                <c:pt idx="8">
                  <c:v>365883</c:v>
                </c:pt>
                <c:pt idx="10">
                  <c:v>362086</c:v>
                </c:pt>
                <c:pt idx="15">
                  <c:v>366987</c:v>
                </c:pt>
                <c:pt idx="20">
                  <c:v>383558</c:v>
                </c:pt>
                <c:pt idx="25">
                  <c:v>396322</c:v>
                </c:pt>
                <c:pt idx="30">
                  <c:v>408250</c:v>
                </c:pt>
                <c:pt idx="31">
                  <c:v>412020</c:v>
                </c:pt>
                <c:pt idx="32">
                  <c:v>416023</c:v>
                </c:pt>
                <c:pt idx="33">
                  <c:v>421080</c:v>
                </c:pt>
                <c:pt idx="34">
                  <c:v>425639</c:v>
                </c:pt>
                <c:pt idx="35">
                  <c:v>428264</c:v>
                </c:pt>
                <c:pt idx="36">
                  <c:v>431173</c:v>
                </c:pt>
                <c:pt idx="37">
                  <c:v>433936</c:v>
                </c:pt>
                <c:pt idx="38">
                  <c:v>435841</c:v>
                </c:pt>
                <c:pt idx="39">
                  <c:v>436874</c:v>
                </c:pt>
                <c:pt idx="40">
                  <c:v>437613</c:v>
                </c:pt>
                <c:pt idx="41">
                  <c:v>437003</c:v>
                </c:pt>
                <c:pt idx="42">
                  <c:v>436890</c:v>
                </c:pt>
                <c:pt idx="43">
                  <c:v>437476</c:v>
                </c:pt>
                <c:pt idx="44">
                  <c:v>437624</c:v>
                </c:pt>
                <c:pt idx="45">
                  <c:v>436772</c:v>
                </c:pt>
                <c:pt idx="46">
                  <c:v>447288</c:v>
                </c:pt>
                <c:pt idx="47">
                  <c:v>445764</c:v>
                </c:pt>
                <c:pt idx="48">
                  <c:v>443973</c:v>
                </c:pt>
                <c:pt idx="49">
                  <c:v>431505</c:v>
                </c:pt>
                <c:pt idx="50">
                  <c:v>430604</c:v>
                </c:pt>
                <c:pt idx="51">
                  <c:v>424563</c:v>
                </c:pt>
                <c:pt idx="52">
                  <c:v>421595</c:v>
                </c:pt>
                <c:pt idx="53">
                  <c:v>420295</c:v>
                </c:pt>
                <c:pt idx="54">
                  <c:v>418803</c:v>
                </c:pt>
                <c:pt idx="55">
                  <c:v>417072</c:v>
                </c:pt>
                <c:pt idx="56">
                  <c:v>416786</c:v>
                </c:pt>
                <c:pt idx="57">
                  <c:v>360934</c:v>
                </c:pt>
                <c:pt idx="58">
                  <c:v>357586</c:v>
                </c:pt>
                <c:pt idx="59">
                  <c:v>354338</c:v>
                </c:pt>
                <c:pt idx="60">
                  <c:v>350370</c:v>
                </c:pt>
                <c:pt idx="61">
                  <c:v>346989</c:v>
                </c:pt>
                <c:pt idx="62">
                  <c:v>343311</c:v>
                </c:pt>
                <c:pt idx="63">
                  <c:v>339167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0-43D1-9FF5-1296F8777ECB}"/>
            </c:ext>
          </c:extLst>
        </c:ser>
        <c:ser>
          <c:idx val="3"/>
          <c:order val="3"/>
          <c:tx>
            <c:strRef>
              <c:f>人口!$D$73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人口!$E$73:$BP$73</c:f>
              <c:numCache>
                <c:formatCode>0;"△ "0</c:formatCode>
                <c:ptCount val="64"/>
                <c:pt idx="0">
                  <c:v>856436</c:v>
                </c:pt>
                <c:pt idx="1">
                  <c:v>869996</c:v>
                </c:pt>
                <c:pt idx="2">
                  <c:v>882951</c:v>
                </c:pt>
                <c:pt idx="3">
                  <c:v>901653</c:v>
                </c:pt>
                <c:pt idx="4">
                  <c:v>927794</c:v>
                </c:pt>
                <c:pt idx="6">
                  <c:v>959824</c:v>
                </c:pt>
                <c:pt idx="7">
                  <c:v>976585</c:v>
                </c:pt>
                <c:pt idx="8">
                  <c:v>1001621</c:v>
                </c:pt>
                <c:pt idx="10">
                  <c:v>1029499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D0-43D1-9FF5-1296F8777ECB}"/>
            </c:ext>
          </c:extLst>
        </c:ser>
        <c:ser>
          <c:idx val="4"/>
          <c:order val="4"/>
          <c:tx>
            <c:strRef>
              <c:f>人口!$D$74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人口!$E$74:$BP$74</c:f>
              <c:numCache>
                <c:formatCode>0;"△ "0</c:formatCode>
                <c:ptCount val="64"/>
                <c:pt idx="0">
                  <c:v>1083621</c:v>
                </c:pt>
                <c:pt idx="1">
                  <c:v>1070925</c:v>
                </c:pt>
                <c:pt idx="2">
                  <c:v>1049887</c:v>
                </c:pt>
                <c:pt idx="3">
                  <c:v>1023039</c:v>
                </c:pt>
                <c:pt idx="4">
                  <c:v>1002742</c:v>
                </c:pt>
                <c:pt idx="6">
                  <c:v>978931</c:v>
                </c:pt>
                <c:pt idx="7">
                  <c:v>971137</c:v>
                </c:pt>
                <c:pt idx="8">
                  <c:v>960939</c:v>
                </c:pt>
                <c:pt idx="10">
                  <c:v>935758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D0-43D1-9FF5-1296F8777ECB}"/>
            </c:ext>
          </c:extLst>
        </c:ser>
        <c:ser>
          <c:idx val="5"/>
          <c:order val="5"/>
          <c:tx>
            <c:strRef>
              <c:f>人口!$D$77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人口!$E$77:$BP$77</c:f>
              <c:numCache>
                <c:formatCode>General</c:formatCode>
                <c:ptCount val="64"/>
                <c:pt idx="0">
                  <c:v>452378</c:v>
                </c:pt>
                <c:pt idx="1">
                  <c:v>462361</c:v>
                </c:pt>
                <c:pt idx="2">
                  <c:v>475720</c:v>
                </c:pt>
                <c:pt idx="3">
                  <c:v>493059</c:v>
                </c:pt>
                <c:pt idx="4">
                  <c:v>515411</c:v>
                </c:pt>
                <c:pt idx="6">
                  <c:v>541787</c:v>
                </c:pt>
                <c:pt idx="7">
                  <c:v>554245</c:v>
                </c:pt>
                <c:pt idx="8">
                  <c:v>562851</c:v>
                </c:pt>
                <c:pt idx="9">
                  <c:v>570551</c:v>
                </c:pt>
                <c:pt idx="10">
                  <c:v>585461</c:v>
                </c:pt>
                <c:pt idx="11">
                  <c:v>602349</c:v>
                </c:pt>
                <c:pt idx="12">
                  <c:v>618021</c:v>
                </c:pt>
                <c:pt idx="13">
                  <c:v>640522</c:v>
                </c:pt>
                <c:pt idx="14">
                  <c:v>660021</c:v>
                </c:pt>
                <c:pt idx="15">
                  <c:v>678617</c:v>
                </c:pt>
                <c:pt idx="16">
                  <c:v>695219</c:v>
                </c:pt>
                <c:pt idx="17">
                  <c:v>722307</c:v>
                </c:pt>
                <c:pt idx="18">
                  <c:v>737592</c:v>
                </c:pt>
                <c:pt idx="19">
                  <c:v>755572</c:v>
                </c:pt>
                <c:pt idx="20">
                  <c:v>773242</c:v>
                </c:pt>
                <c:pt idx="21">
                  <c:v>787460</c:v>
                </c:pt>
                <c:pt idx="22">
                  <c:v>801189</c:v>
                </c:pt>
                <c:pt idx="23">
                  <c:v>815498</c:v>
                </c:pt>
                <c:pt idx="24">
                  <c:v>827309</c:v>
                </c:pt>
                <c:pt idx="25">
                  <c:v>839729</c:v>
                </c:pt>
                <c:pt idx="26">
                  <c:v>851264</c:v>
                </c:pt>
                <c:pt idx="27">
                  <c:v>866167</c:v>
                </c:pt>
                <c:pt idx="28">
                  <c:v>879901</c:v>
                </c:pt>
                <c:pt idx="29" formatCode="0">
                  <c:v>878632</c:v>
                </c:pt>
                <c:pt idx="3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931847</c:v>
                </c:pt>
                <c:pt idx="34" formatCode="0">
                  <c:v>939395</c:v>
                </c:pt>
                <c:pt idx="35">
                  <c:v>950736</c:v>
                </c:pt>
                <c:pt idx="36" formatCode="0">
                  <c:v>960110</c:v>
                </c:pt>
                <c:pt idx="37" formatCode="0">
                  <c:v>968792</c:v>
                </c:pt>
                <c:pt idx="38" formatCode="0">
                  <c:v>975580</c:v>
                </c:pt>
                <c:pt idx="39" formatCode="0">
                  <c:v>980674</c:v>
                </c:pt>
                <c:pt idx="40">
                  <c:v>985393</c:v>
                </c:pt>
                <c:pt idx="41" formatCode="0">
                  <c:v>988241</c:v>
                </c:pt>
                <c:pt idx="42" formatCode="0">
                  <c:v>995314</c:v>
                </c:pt>
                <c:pt idx="43" formatCode="0">
                  <c:v>998608</c:v>
                </c:pt>
                <c:pt idx="44" formatCode="0;&quot;△ &quot;0">
                  <c:v>1001201</c:v>
                </c:pt>
                <c:pt idx="45">
                  <c:v>1003399</c:v>
                </c:pt>
                <c:pt idx="46" formatCode="0;&quot;△ &quot;0">
                  <c:v>1005881</c:v>
                </c:pt>
                <c:pt idx="47" formatCode="0;&quot;△ &quot;0">
                  <c:v>1007437</c:v>
                </c:pt>
                <c:pt idx="48" formatCode="0;&quot;△ &quot;0">
                  <c:v>1009709</c:v>
                </c:pt>
                <c:pt idx="49" formatCode="0;&quot;△ &quot;0">
                  <c:v>1012000</c:v>
                </c:pt>
                <c:pt idx="50">
                  <c:v>1016096</c:v>
                </c:pt>
                <c:pt idx="51" formatCode="0;&quot;△ &quot;0">
                  <c:v>1019622</c:v>
                </c:pt>
                <c:pt idx="52" formatCode="0;&quot;△ &quot;0">
                  <c:v>1031529</c:v>
                </c:pt>
                <c:pt idx="53" formatCode="0;&quot;△ &quot;0">
                  <c:v>1038836</c:v>
                </c:pt>
                <c:pt idx="54" formatCode="0;&quot;△ &quot;0">
                  <c:v>1042979</c:v>
                </c:pt>
                <c:pt idx="55">
                  <c:v>1044880</c:v>
                </c:pt>
                <c:pt idx="56" formatCode="0;&quot;△ &quot;0">
                  <c:v>1058128</c:v>
                </c:pt>
                <c:pt idx="57" formatCode="0;&quot;△ &quot;0">
                  <c:v>1059831</c:v>
                </c:pt>
                <c:pt idx="58" formatCode="0;&quot;△ &quot;0">
                  <c:v>1062123</c:v>
                </c:pt>
                <c:pt idx="59" formatCode="0;&quot;△ &quot;0">
                  <c:v>1063717</c:v>
                </c:pt>
                <c:pt idx="60">
                  <c:v>1065446</c:v>
                </c:pt>
                <c:pt idx="61" formatCode="0;&quot;△ &quot;0">
                  <c:v>1065979</c:v>
                </c:pt>
                <c:pt idx="62" formatCode="0;&quot;△ &quot;0">
                  <c:v>1067981</c:v>
                </c:pt>
                <c:pt idx="63" formatCode="0;&quot;△ &quot;0">
                  <c:v>1066556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D0-43D1-9FF5-1296F877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7616"/>
        <c:axId val="243811072"/>
      </c:lineChart>
      <c:catAx>
        <c:axId val="2215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4381107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43811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215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4565195859951472E-2"/>
          <c:y val="8.3194675540765387E-3"/>
          <c:w val="0.84595330064873964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広域ブロック別人口割合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(国調･推計人口)</a:t>
            </a:r>
          </a:p>
        </c:rich>
      </c:tx>
      <c:layout>
        <c:manualLayout>
          <c:xMode val="edge"/>
          <c:yMode val="edge"/>
          <c:x val="0.40873422290745126"/>
          <c:y val="0.43753715317471337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53841173862996E-2"/>
          <c:y val="2.8554516794765828E-2"/>
          <c:w val="0.94756256318506971"/>
          <c:h val="0.87278678788658648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人口!$D$179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人口!$E$179:$BP$179</c:f>
              <c:numCache>
                <c:formatCode>General</c:formatCode>
                <c:ptCount val="64"/>
                <c:pt idx="0">
                  <c:v>203925</c:v>
                </c:pt>
                <c:pt idx="1">
                  <c:v>201021</c:v>
                </c:pt>
                <c:pt idx="2">
                  <c:v>198454</c:v>
                </c:pt>
                <c:pt idx="3">
                  <c:v>195679</c:v>
                </c:pt>
                <c:pt idx="4">
                  <c:v>191287</c:v>
                </c:pt>
                <c:pt idx="6">
                  <c:v>186999</c:v>
                </c:pt>
                <c:pt idx="7">
                  <c:v>185477</c:v>
                </c:pt>
                <c:pt idx="8">
                  <c:v>184148</c:v>
                </c:pt>
                <c:pt idx="9">
                  <c:v>182303</c:v>
                </c:pt>
                <c:pt idx="10">
                  <c:v>182254</c:v>
                </c:pt>
                <c:pt idx="11">
                  <c:v>182373</c:v>
                </c:pt>
                <c:pt idx="12">
                  <c:v>182399</c:v>
                </c:pt>
                <c:pt idx="13">
                  <c:v>183089</c:v>
                </c:pt>
                <c:pt idx="14">
                  <c:v>184386</c:v>
                </c:pt>
                <c:pt idx="15">
                  <c:v>185194</c:v>
                </c:pt>
                <c:pt idx="16">
                  <c:v>186150</c:v>
                </c:pt>
                <c:pt idx="17">
                  <c:v>187169</c:v>
                </c:pt>
                <c:pt idx="18">
                  <c:v>188856</c:v>
                </c:pt>
                <c:pt idx="19">
                  <c:v>189613</c:v>
                </c:pt>
                <c:pt idx="20">
                  <c:v>190363</c:v>
                </c:pt>
                <c:pt idx="21">
                  <c:v>191700</c:v>
                </c:pt>
                <c:pt idx="22">
                  <c:v>193230</c:v>
                </c:pt>
                <c:pt idx="23">
                  <c:v>194322</c:v>
                </c:pt>
                <c:pt idx="24">
                  <c:v>195411</c:v>
                </c:pt>
                <c:pt idx="25">
                  <c:v>196332</c:v>
                </c:pt>
                <c:pt idx="26">
                  <c:v>196654</c:v>
                </c:pt>
                <c:pt idx="27">
                  <c:v>197105</c:v>
                </c:pt>
                <c:pt idx="28">
                  <c:v>197475</c:v>
                </c:pt>
                <c:pt idx="29">
                  <c:v>197730</c:v>
                </c:pt>
                <c:pt idx="30">
                  <c:v>197770</c:v>
                </c:pt>
                <c:pt idx="31">
                  <c:v>197883</c:v>
                </c:pt>
                <c:pt idx="32">
                  <c:v>198280</c:v>
                </c:pt>
                <c:pt idx="33">
                  <c:v>198870</c:v>
                </c:pt>
                <c:pt idx="34">
                  <c:v>198882</c:v>
                </c:pt>
                <c:pt idx="35">
                  <c:v>198650</c:v>
                </c:pt>
                <c:pt idx="36">
                  <c:v>198444</c:v>
                </c:pt>
                <c:pt idx="37">
                  <c:v>198059</c:v>
                </c:pt>
                <c:pt idx="38">
                  <c:v>197791</c:v>
                </c:pt>
                <c:pt idx="39">
                  <c:v>197527</c:v>
                </c:pt>
                <c:pt idx="40">
                  <c:v>196919</c:v>
                </c:pt>
                <c:pt idx="41">
                  <c:v>196248</c:v>
                </c:pt>
                <c:pt idx="42">
                  <c:v>195591</c:v>
                </c:pt>
                <c:pt idx="43">
                  <c:v>194732</c:v>
                </c:pt>
                <c:pt idx="44">
                  <c:v>193952</c:v>
                </c:pt>
                <c:pt idx="45">
                  <c:v>192699</c:v>
                </c:pt>
                <c:pt idx="46">
                  <c:v>191479</c:v>
                </c:pt>
                <c:pt idx="47">
                  <c:v>189942</c:v>
                </c:pt>
                <c:pt idx="48">
                  <c:v>188313</c:v>
                </c:pt>
                <c:pt idx="49">
                  <c:v>186524</c:v>
                </c:pt>
                <c:pt idx="50">
                  <c:v>184332</c:v>
                </c:pt>
                <c:pt idx="51">
                  <c:v>183659</c:v>
                </c:pt>
                <c:pt idx="52">
                  <c:v>182068</c:v>
                </c:pt>
                <c:pt idx="53">
                  <c:v>180510</c:v>
                </c:pt>
                <c:pt idx="54">
                  <c:v>178881</c:v>
                </c:pt>
                <c:pt idx="55">
                  <c:v>177113</c:v>
                </c:pt>
                <c:pt idx="56">
                  <c:v>176319</c:v>
                </c:pt>
                <c:pt idx="57">
                  <c:v>174282</c:v>
                </c:pt>
                <c:pt idx="58">
                  <c:v>172564</c:v>
                </c:pt>
                <c:pt idx="59">
                  <c:v>170396</c:v>
                </c:pt>
                <c:pt idx="60">
                  <c:v>167999</c:v>
                </c:pt>
                <c:pt idx="61">
                  <c:v>165863</c:v>
                </c:pt>
                <c:pt idx="62">
                  <c:v>163645</c:v>
                </c:pt>
                <c:pt idx="63">
                  <c:v>161395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3-4B5C-B8CB-86B5C942A327}"/>
            </c:ext>
          </c:extLst>
        </c:ser>
        <c:ser>
          <c:idx val="3"/>
          <c:order val="1"/>
          <c:tx>
            <c:strRef>
              <c:f>人口!$D$180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人口!$E$180:$BP$180</c:f>
              <c:numCache>
                <c:formatCode>0;"△ "0</c:formatCode>
                <c:ptCount val="64"/>
                <c:pt idx="0">
                  <c:v>722316</c:v>
                </c:pt>
                <c:pt idx="1">
                  <c:v>733191</c:v>
                </c:pt>
                <c:pt idx="2">
                  <c:v>743711</c:v>
                </c:pt>
                <c:pt idx="3">
                  <c:v>760312</c:v>
                </c:pt>
                <c:pt idx="4">
                  <c:v>784392</c:v>
                </c:pt>
                <c:pt idx="6">
                  <c:v>815248</c:v>
                </c:pt>
                <c:pt idx="7">
                  <c:v>830676</c:v>
                </c:pt>
                <c:pt idx="8">
                  <c:v>844292</c:v>
                </c:pt>
                <c:pt idx="9">
                  <c:v>852392</c:v>
                </c:pt>
                <c:pt idx="10">
                  <c:v>870401</c:v>
                </c:pt>
                <c:pt idx="11">
                  <c:v>889910</c:v>
                </c:pt>
                <c:pt idx="12">
                  <c:v>909283</c:v>
                </c:pt>
                <c:pt idx="13">
                  <c:v>936232</c:v>
                </c:pt>
                <c:pt idx="14">
                  <c:v>962796</c:v>
                </c:pt>
                <c:pt idx="15">
                  <c:v>987826</c:v>
                </c:pt>
                <c:pt idx="16">
                  <c:v>1010362</c:v>
                </c:pt>
                <c:pt idx="17">
                  <c:v>1042997</c:v>
                </c:pt>
                <c:pt idx="18">
                  <c:v>1063294</c:v>
                </c:pt>
                <c:pt idx="19">
                  <c:v>1085988</c:v>
                </c:pt>
                <c:pt idx="20">
                  <c:v>1107849</c:v>
                </c:pt>
                <c:pt idx="21">
                  <c:v>1126052</c:v>
                </c:pt>
                <c:pt idx="22">
                  <c:v>1144148</c:v>
                </c:pt>
                <c:pt idx="23">
                  <c:v>1161877</c:v>
                </c:pt>
                <c:pt idx="24">
                  <c:v>1176524</c:v>
                </c:pt>
                <c:pt idx="25">
                  <c:v>1191621</c:v>
                </c:pt>
                <c:pt idx="26">
                  <c:v>1205856</c:v>
                </c:pt>
                <c:pt idx="27">
                  <c:v>1223773</c:v>
                </c:pt>
                <c:pt idx="28">
                  <c:v>1241371</c:v>
                </c:pt>
                <c:pt idx="29">
                  <c:v>1244487</c:v>
                </c:pt>
                <c:pt idx="30">
                  <c:v>1264512</c:v>
                </c:pt>
                <c:pt idx="31">
                  <c:v>1281484</c:v>
                </c:pt>
                <c:pt idx="32">
                  <c:v>1300235</c:v>
                </c:pt>
                <c:pt idx="33">
                  <c:v>1329474</c:v>
                </c:pt>
                <c:pt idx="34">
                  <c:v>1345471</c:v>
                </c:pt>
                <c:pt idx="35">
                  <c:v>1361907</c:v>
                </c:pt>
                <c:pt idx="36">
                  <c:v>1376613</c:v>
                </c:pt>
                <c:pt idx="37">
                  <c:v>1390128</c:v>
                </c:pt>
                <c:pt idx="38">
                  <c:v>1400620</c:v>
                </c:pt>
                <c:pt idx="39">
                  <c:v>1408784</c:v>
                </c:pt>
                <c:pt idx="40">
                  <c:v>1416882</c:v>
                </c:pt>
                <c:pt idx="41">
                  <c:v>1421540</c:v>
                </c:pt>
                <c:pt idx="42">
                  <c:v>1430247</c:v>
                </c:pt>
                <c:pt idx="43">
                  <c:v>1436022</c:v>
                </c:pt>
                <c:pt idx="44">
                  <c:v>1440773</c:v>
                </c:pt>
                <c:pt idx="45">
                  <c:v>1444406</c:v>
                </c:pt>
                <c:pt idx="46">
                  <c:v>1447785</c:v>
                </c:pt>
                <c:pt idx="47">
                  <c:v>1450451</c:v>
                </c:pt>
                <c:pt idx="48">
                  <c:v>1454099</c:v>
                </c:pt>
                <c:pt idx="49">
                  <c:v>1458306</c:v>
                </c:pt>
                <c:pt idx="50">
                  <c:v>1464856</c:v>
                </c:pt>
                <c:pt idx="51">
                  <c:v>1462572</c:v>
                </c:pt>
                <c:pt idx="52">
                  <c:v>1474363</c:v>
                </c:pt>
                <c:pt idx="53">
                  <c:v>1484000</c:v>
                </c:pt>
                <c:pt idx="54">
                  <c:v>1490881</c:v>
                </c:pt>
                <c:pt idx="55">
                  <c:v>1494259</c:v>
                </c:pt>
                <c:pt idx="56">
                  <c:v>1509972</c:v>
                </c:pt>
                <c:pt idx="57">
                  <c:v>1458750</c:v>
                </c:pt>
                <c:pt idx="58">
                  <c:v>1459534</c:v>
                </c:pt>
                <c:pt idx="59">
                  <c:v>1460327</c:v>
                </c:pt>
                <c:pt idx="60">
                  <c:v>1460859</c:v>
                </c:pt>
                <c:pt idx="61">
                  <c:v>1459832</c:v>
                </c:pt>
                <c:pt idx="62">
                  <c:v>1460476</c:v>
                </c:pt>
                <c:pt idx="63">
                  <c:v>1456765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3-4B5C-B8CB-86B5C942A327}"/>
            </c:ext>
          </c:extLst>
        </c:ser>
        <c:ser>
          <c:idx val="4"/>
          <c:order val="2"/>
          <c:tx>
            <c:strRef>
              <c:f>人口!$D$181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人口!$E$181:$BP$181</c:f>
              <c:numCache>
                <c:formatCode>0;"△ "0</c:formatCode>
                <c:ptCount val="64"/>
                <c:pt idx="0">
                  <c:v>252484</c:v>
                </c:pt>
                <c:pt idx="1">
                  <c:v>249814</c:v>
                </c:pt>
                <c:pt idx="2">
                  <c:v>244384</c:v>
                </c:pt>
                <c:pt idx="3">
                  <c:v>237227</c:v>
                </c:pt>
                <c:pt idx="4">
                  <c:v>233557</c:v>
                </c:pt>
                <c:pt idx="6">
                  <c:v>229120</c:v>
                </c:pt>
                <c:pt idx="7">
                  <c:v>227647</c:v>
                </c:pt>
                <c:pt idx="8">
                  <c:v>225580</c:v>
                </c:pt>
                <c:pt idx="9">
                  <c:v>222601</c:v>
                </c:pt>
                <c:pt idx="10">
                  <c:v>220326</c:v>
                </c:pt>
                <c:pt idx="11">
                  <c:v>218349</c:v>
                </c:pt>
                <c:pt idx="12">
                  <c:v>215915</c:v>
                </c:pt>
                <c:pt idx="13">
                  <c:v>215787</c:v>
                </c:pt>
                <c:pt idx="14">
                  <c:v>216567</c:v>
                </c:pt>
                <c:pt idx="15">
                  <c:v>217480</c:v>
                </c:pt>
                <c:pt idx="16">
                  <c:v>218394</c:v>
                </c:pt>
                <c:pt idx="17">
                  <c:v>219879</c:v>
                </c:pt>
                <c:pt idx="18">
                  <c:v>220836</c:v>
                </c:pt>
                <c:pt idx="19">
                  <c:v>221915</c:v>
                </c:pt>
                <c:pt idx="20">
                  <c:v>222811</c:v>
                </c:pt>
                <c:pt idx="21">
                  <c:v>223119</c:v>
                </c:pt>
                <c:pt idx="22">
                  <c:v>223844</c:v>
                </c:pt>
                <c:pt idx="23">
                  <c:v>224330</c:v>
                </c:pt>
                <c:pt idx="24">
                  <c:v>224931</c:v>
                </c:pt>
                <c:pt idx="25">
                  <c:v>225672</c:v>
                </c:pt>
                <c:pt idx="26">
                  <c:v>225875</c:v>
                </c:pt>
                <c:pt idx="27">
                  <c:v>226099</c:v>
                </c:pt>
                <c:pt idx="28">
                  <c:v>226014</c:v>
                </c:pt>
                <c:pt idx="29">
                  <c:v>226146</c:v>
                </c:pt>
                <c:pt idx="30">
                  <c:v>225880</c:v>
                </c:pt>
                <c:pt idx="31">
                  <c:v>225692</c:v>
                </c:pt>
                <c:pt idx="32">
                  <c:v>225948</c:v>
                </c:pt>
                <c:pt idx="33">
                  <c:v>226081</c:v>
                </c:pt>
                <c:pt idx="34">
                  <c:v>226177</c:v>
                </c:pt>
                <c:pt idx="35">
                  <c:v>226322</c:v>
                </c:pt>
                <c:pt idx="36">
                  <c:v>226004</c:v>
                </c:pt>
                <c:pt idx="37">
                  <c:v>225821</c:v>
                </c:pt>
                <c:pt idx="38">
                  <c:v>225659</c:v>
                </c:pt>
                <c:pt idx="39">
                  <c:v>225730</c:v>
                </c:pt>
                <c:pt idx="40">
                  <c:v>224924</c:v>
                </c:pt>
                <c:pt idx="41">
                  <c:v>224182</c:v>
                </c:pt>
                <c:pt idx="42">
                  <c:v>223434</c:v>
                </c:pt>
                <c:pt idx="43">
                  <c:v>222449</c:v>
                </c:pt>
                <c:pt idx="44">
                  <c:v>221529</c:v>
                </c:pt>
                <c:pt idx="45">
                  <c:v>220400</c:v>
                </c:pt>
                <c:pt idx="46">
                  <c:v>218765</c:v>
                </c:pt>
                <c:pt idx="47">
                  <c:v>217310</c:v>
                </c:pt>
                <c:pt idx="48">
                  <c:v>215434</c:v>
                </c:pt>
                <c:pt idx="49">
                  <c:v>214174</c:v>
                </c:pt>
                <c:pt idx="50">
                  <c:v>212728</c:v>
                </c:pt>
                <c:pt idx="51">
                  <c:v>212664</c:v>
                </c:pt>
                <c:pt idx="52">
                  <c:v>211248</c:v>
                </c:pt>
                <c:pt idx="53">
                  <c:v>210296</c:v>
                </c:pt>
                <c:pt idx="54">
                  <c:v>208915</c:v>
                </c:pt>
                <c:pt idx="55">
                  <c:v>207310</c:v>
                </c:pt>
                <c:pt idx="56">
                  <c:v>206699</c:v>
                </c:pt>
                <c:pt idx="57">
                  <c:v>204885</c:v>
                </c:pt>
                <c:pt idx="58">
                  <c:v>202572</c:v>
                </c:pt>
                <c:pt idx="59">
                  <c:v>200114</c:v>
                </c:pt>
                <c:pt idx="60">
                  <c:v>197716</c:v>
                </c:pt>
                <c:pt idx="61">
                  <c:v>195141</c:v>
                </c:pt>
                <c:pt idx="62">
                  <c:v>192674</c:v>
                </c:pt>
                <c:pt idx="63">
                  <c:v>189882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3-4B5C-B8CB-86B5C942A327}"/>
            </c:ext>
          </c:extLst>
        </c:ser>
        <c:ser>
          <c:idx val="5"/>
          <c:order val="3"/>
          <c:tx>
            <c:strRef>
              <c:f>人口!$D$182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人口!$E$182:$BP$182</c:f>
              <c:numCache>
                <c:formatCode>General</c:formatCode>
                <c:ptCount val="64"/>
                <c:pt idx="0" formatCode="0;&quot;△ &quot;0">
                  <c:v>137140</c:v>
                </c:pt>
                <c:pt idx="1">
                  <c:v>135418</c:v>
                </c:pt>
                <c:pt idx="2">
                  <c:v>131346</c:v>
                </c:pt>
                <c:pt idx="3">
                  <c:v>127099</c:v>
                </c:pt>
                <c:pt idx="4">
                  <c:v>123580</c:v>
                </c:pt>
                <c:pt idx="6">
                  <c:v>119224</c:v>
                </c:pt>
                <c:pt idx="7">
                  <c:v>117696</c:v>
                </c:pt>
                <c:pt idx="8">
                  <c:v>114722</c:v>
                </c:pt>
                <c:pt idx="9">
                  <c:v>112194</c:v>
                </c:pt>
                <c:pt idx="10" formatCode="0;&quot;△ &quot;0">
                  <c:v>109382</c:v>
                </c:pt>
                <c:pt idx="11">
                  <c:v>107043</c:v>
                </c:pt>
                <c:pt idx="12">
                  <c:v>105322</c:v>
                </c:pt>
                <c:pt idx="13">
                  <c:v>103177</c:v>
                </c:pt>
                <c:pt idx="14">
                  <c:v>102055</c:v>
                </c:pt>
                <c:pt idx="15" formatCode="0;&quot;△ &quot;0">
                  <c:v>101025</c:v>
                </c:pt>
                <c:pt idx="16">
                  <c:v>100680</c:v>
                </c:pt>
                <c:pt idx="17">
                  <c:v>99602</c:v>
                </c:pt>
                <c:pt idx="18">
                  <c:v>99652</c:v>
                </c:pt>
                <c:pt idx="19">
                  <c:v>98824</c:v>
                </c:pt>
                <c:pt idx="20" formatCode="0;&quot;△ &quot;0">
                  <c:v>98198</c:v>
                </c:pt>
                <c:pt idx="21">
                  <c:v>97869</c:v>
                </c:pt>
                <c:pt idx="22">
                  <c:v>97585</c:v>
                </c:pt>
                <c:pt idx="23">
                  <c:v>97202</c:v>
                </c:pt>
                <c:pt idx="24">
                  <c:v>96869</c:v>
                </c:pt>
                <c:pt idx="25" formatCode="0;&quot;△ &quot;0">
                  <c:v>96602</c:v>
                </c:pt>
                <c:pt idx="26">
                  <c:v>96030</c:v>
                </c:pt>
                <c:pt idx="27">
                  <c:v>95458</c:v>
                </c:pt>
                <c:pt idx="28">
                  <c:v>94843</c:v>
                </c:pt>
                <c:pt idx="29">
                  <c:v>94264</c:v>
                </c:pt>
                <c:pt idx="30" formatCode="0;&quot;△ &quot;0">
                  <c:v>93600</c:v>
                </c:pt>
                <c:pt idx="31">
                  <c:v>93044</c:v>
                </c:pt>
                <c:pt idx="32">
                  <c:v>92299</c:v>
                </c:pt>
                <c:pt idx="33">
                  <c:v>91553</c:v>
                </c:pt>
                <c:pt idx="34">
                  <c:v>90802</c:v>
                </c:pt>
                <c:pt idx="35" formatCode="0;&quot;△ &quot;0">
                  <c:v>90066</c:v>
                </c:pt>
                <c:pt idx="36">
                  <c:v>89272</c:v>
                </c:pt>
                <c:pt idx="37">
                  <c:v>88559</c:v>
                </c:pt>
                <c:pt idx="38">
                  <c:v>87884</c:v>
                </c:pt>
                <c:pt idx="39">
                  <c:v>87250</c:v>
                </c:pt>
                <c:pt idx="40" formatCode="0;&quot;△ &quot;0">
                  <c:v>86704</c:v>
                </c:pt>
                <c:pt idx="41">
                  <c:v>85900</c:v>
                </c:pt>
                <c:pt idx="42">
                  <c:v>85051</c:v>
                </c:pt>
                <c:pt idx="43">
                  <c:v>84241</c:v>
                </c:pt>
                <c:pt idx="44">
                  <c:v>83296</c:v>
                </c:pt>
                <c:pt idx="45" formatCode="0;&quot;△ &quot;0">
                  <c:v>82298</c:v>
                </c:pt>
                <c:pt idx="46">
                  <c:v>81191</c:v>
                </c:pt>
                <c:pt idx="47">
                  <c:v>80091</c:v>
                </c:pt>
                <c:pt idx="48">
                  <c:v>78932</c:v>
                </c:pt>
                <c:pt idx="49">
                  <c:v>77895</c:v>
                </c:pt>
                <c:pt idx="50" formatCode="0;&quot;△ &quot;0">
                  <c:v>76625</c:v>
                </c:pt>
                <c:pt idx="51">
                  <c:v>75924</c:v>
                </c:pt>
                <c:pt idx="52">
                  <c:v>74890</c:v>
                </c:pt>
                <c:pt idx="53">
                  <c:v>73804</c:v>
                </c:pt>
                <c:pt idx="54">
                  <c:v>72663</c:v>
                </c:pt>
                <c:pt idx="55" formatCode="0;&quot;△ &quot;0">
                  <c:v>71607</c:v>
                </c:pt>
                <c:pt idx="56">
                  <c:v>70792</c:v>
                </c:pt>
                <c:pt idx="57">
                  <c:v>69594</c:v>
                </c:pt>
                <c:pt idx="58">
                  <c:v>68550</c:v>
                </c:pt>
                <c:pt idx="59">
                  <c:v>67341</c:v>
                </c:pt>
                <c:pt idx="60" formatCode="0;&quot;△ &quot;0">
                  <c:v>66130</c:v>
                </c:pt>
                <c:pt idx="61">
                  <c:v>64848</c:v>
                </c:pt>
                <c:pt idx="62">
                  <c:v>63635</c:v>
                </c:pt>
                <c:pt idx="63">
                  <c:v>62190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3-4B5C-B8CB-86B5C942A327}"/>
            </c:ext>
          </c:extLst>
        </c:ser>
        <c:ser>
          <c:idx val="6"/>
          <c:order val="4"/>
          <c:tx>
            <c:strRef>
              <c:f>人口!$D$183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人口!$E$183:$BP$183</c:f>
              <c:numCache>
                <c:formatCode>General</c:formatCode>
                <c:ptCount val="64"/>
                <c:pt idx="0" formatCode="0;&quot;△ &quot;0">
                  <c:v>129978</c:v>
                </c:pt>
                <c:pt idx="1">
                  <c:v>127998</c:v>
                </c:pt>
                <c:pt idx="2">
                  <c:v>124598</c:v>
                </c:pt>
                <c:pt idx="3">
                  <c:v>120354</c:v>
                </c:pt>
                <c:pt idx="4">
                  <c:v>117929</c:v>
                </c:pt>
                <c:pt idx="6">
                  <c:v>114432</c:v>
                </c:pt>
                <c:pt idx="7">
                  <c:v>113067</c:v>
                </c:pt>
                <c:pt idx="8">
                  <c:v>110714</c:v>
                </c:pt>
                <c:pt idx="9">
                  <c:v>108186</c:v>
                </c:pt>
                <c:pt idx="10" formatCode="0;&quot;△ &quot;0">
                  <c:v>105821</c:v>
                </c:pt>
                <c:pt idx="11">
                  <c:v>103830</c:v>
                </c:pt>
                <c:pt idx="12">
                  <c:v>102419</c:v>
                </c:pt>
                <c:pt idx="13">
                  <c:v>101574</c:v>
                </c:pt>
                <c:pt idx="14">
                  <c:v>100942</c:v>
                </c:pt>
                <c:pt idx="15" formatCode="0;&quot;△ &quot;0">
                  <c:v>100374</c:v>
                </c:pt>
                <c:pt idx="16">
                  <c:v>100433</c:v>
                </c:pt>
                <c:pt idx="17">
                  <c:v>100200</c:v>
                </c:pt>
                <c:pt idx="18">
                  <c:v>100178</c:v>
                </c:pt>
                <c:pt idx="19">
                  <c:v>100398</c:v>
                </c:pt>
                <c:pt idx="20" formatCode="0;&quot;△ &quot;0">
                  <c:v>100534</c:v>
                </c:pt>
                <c:pt idx="21">
                  <c:v>100594</c:v>
                </c:pt>
                <c:pt idx="22">
                  <c:v>100592</c:v>
                </c:pt>
                <c:pt idx="23">
                  <c:v>100575</c:v>
                </c:pt>
                <c:pt idx="24">
                  <c:v>100656</c:v>
                </c:pt>
                <c:pt idx="25" formatCode="0;&quot;△ &quot;0">
                  <c:v>100796</c:v>
                </c:pt>
                <c:pt idx="26">
                  <c:v>100848</c:v>
                </c:pt>
                <c:pt idx="27">
                  <c:v>100768</c:v>
                </c:pt>
                <c:pt idx="28">
                  <c:v>100532</c:v>
                </c:pt>
                <c:pt idx="29">
                  <c:v>100058</c:v>
                </c:pt>
                <c:pt idx="30" formatCode="0;&quot;△ &quot;0">
                  <c:v>99840</c:v>
                </c:pt>
                <c:pt idx="31">
                  <c:v>99538</c:v>
                </c:pt>
                <c:pt idx="32">
                  <c:v>99214</c:v>
                </c:pt>
                <c:pt idx="33">
                  <c:v>98792</c:v>
                </c:pt>
                <c:pt idx="34">
                  <c:v>98420</c:v>
                </c:pt>
                <c:pt idx="35" formatCode="0;&quot;△ &quot;0">
                  <c:v>98225</c:v>
                </c:pt>
                <c:pt idx="36">
                  <c:v>97638</c:v>
                </c:pt>
                <c:pt idx="37">
                  <c:v>97120</c:v>
                </c:pt>
                <c:pt idx="38">
                  <c:v>96461</c:v>
                </c:pt>
                <c:pt idx="39">
                  <c:v>95801</c:v>
                </c:pt>
                <c:pt idx="40" formatCode="0;&quot;△ &quot;0">
                  <c:v>95254</c:v>
                </c:pt>
                <c:pt idx="41">
                  <c:v>94454</c:v>
                </c:pt>
                <c:pt idx="42">
                  <c:v>93729</c:v>
                </c:pt>
                <c:pt idx="43">
                  <c:v>92875</c:v>
                </c:pt>
                <c:pt idx="44">
                  <c:v>92122</c:v>
                </c:pt>
                <c:pt idx="45" formatCode="0;&quot;△ &quot;0">
                  <c:v>91195</c:v>
                </c:pt>
                <c:pt idx="46">
                  <c:v>90160</c:v>
                </c:pt>
                <c:pt idx="47">
                  <c:v>88962</c:v>
                </c:pt>
                <c:pt idx="48">
                  <c:v>87744</c:v>
                </c:pt>
                <c:pt idx="49">
                  <c:v>86833</c:v>
                </c:pt>
                <c:pt idx="50" formatCode="0;&quot;△ &quot;0">
                  <c:v>85786</c:v>
                </c:pt>
                <c:pt idx="51">
                  <c:v>85795</c:v>
                </c:pt>
                <c:pt idx="52">
                  <c:v>85037</c:v>
                </c:pt>
                <c:pt idx="53">
                  <c:v>84283</c:v>
                </c:pt>
                <c:pt idx="54">
                  <c:v>83461</c:v>
                </c:pt>
                <c:pt idx="55" formatCode="0;&quot;△ &quot;0">
                  <c:v>82720</c:v>
                </c:pt>
                <c:pt idx="56">
                  <c:v>82230</c:v>
                </c:pt>
                <c:pt idx="57">
                  <c:v>81280</c:v>
                </c:pt>
                <c:pt idx="58">
                  <c:v>80031</c:v>
                </c:pt>
                <c:pt idx="59">
                  <c:v>78843</c:v>
                </c:pt>
                <c:pt idx="60" formatCode="0;&quot;△ &quot;0">
                  <c:v>77533</c:v>
                </c:pt>
                <c:pt idx="61">
                  <c:v>76479</c:v>
                </c:pt>
                <c:pt idx="62">
                  <c:v>75120</c:v>
                </c:pt>
                <c:pt idx="63">
                  <c:v>73646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83-4B5C-B8CB-86B5C942A327}"/>
            </c:ext>
          </c:extLst>
        </c:ser>
        <c:ser>
          <c:idx val="7"/>
          <c:order val="5"/>
          <c:tx>
            <c:strRef>
              <c:f>人口!$D$184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人口!$E$184:$BP$184</c:f>
              <c:numCache>
                <c:formatCode>0;"△ "0</c:formatCode>
                <c:ptCount val="64"/>
                <c:pt idx="0">
                  <c:v>230472</c:v>
                </c:pt>
                <c:pt idx="1">
                  <c:v>230727</c:v>
                </c:pt>
                <c:pt idx="2">
                  <c:v>230607</c:v>
                </c:pt>
                <c:pt idx="3">
                  <c:v>229659</c:v>
                </c:pt>
                <c:pt idx="4">
                  <c:v>227133</c:v>
                </c:pt>
                <c:pt idx="6">
                  <c:v>226262</c:v>
                </c:pt>
                <c:pt idx="7">
                  <c:v>226132</c:v>
                </c:pt>
                <c:pt idx="8">
                  <c:v>236554</c:v>
                </c:pt>
                <c:pt idx="9">
                  <c:v>234432</c:v>
                </c:pt>
                <c:pt idx="10">
                  <c:v>235105</c:v>
                </c:pt>
                <c:pt idx="11">
                  <c:v>233921</c:v>
                </c:pt>
                <c:pt idx="12">
                  <c:v>234172</c:v>
                </c:pt>
                <c:pt idx="13">
                  <c:v>234534</c:v>
                </c:pt>
                <c:pt idx="14">
                  <c:v>235283</c:v>
                </c:pt>
                <c:pt idx="15">
                  <c:v>236021</c:v>
                </c:pt>
                <c:pt idx="16">
                  <c:v>237885</c:v>
                </c:pt>
                <c:pt idx="17">
                  <c:v>239232</c:v>
                </c:pt>
                <c:pt idx="18">
                  <c:v>240062</c:v>
                </c:pt>
                <c:pt idx="19">
                  <c:v>241394</c:v>
                </c:pt>
                <c:pt idx="20">
                  <c:v>242394</c:v>
                </c:pt>
                <c:pt idx="21">
                  <c:v>243489</c:v>
                </c:pt>
                <c:pt idx="22">
                  <c:v>244668</c:v>
                </c:pt>
                <c:pt idx="23">
                  <c:v>244754</c:v>
                </c:pt>
                <c:pt idx="24">
                  <c:v>244498</c:v>
                </c:pt>
                <c:pt idx="25">
                  <c:v>244520</c:v>
                </c:pt>
                <c:pt idx="26">
                  <c:v>244262</c:v>
                </c:pt>
                <c:pt idx="27">
                  <c:v>243738</c:v>
                </c:pt>
                <c:pt idx="28">
                  <c:v>243549</c:v>
                </c:pt>
                <c:pt idx="29">
                  <c:v>241871</c:v>
                </c:pt>
                <c:pt idx="30">
                  <c:v>240870</c:v>
                </c:pt>
                <c:pt idx="31">
                  <c:v>239948</c:v>
                </c:pt>
                <c:pt idx="32">
                  <c:v>239245</c:v>
                </c:pt>
                <c:pt idx="33">
                  <c:v>238634</c:v>
                </c:pt>
                <c:pt idx="34">
                  <c:v>237778</c:v>
                </c:pt>
                <c:pt idx="35">
                  <c:v>237031</c:v>
                </c:pt>
                <c:pt idx="36">
                  <c:v>236107</c:v>
                </c:pt>
                <c:pt idx="37">
                  <c:v>235422</c:v>
                </c:pt>
                <c:pt idx="38">
                  <c:v>234615</c:v>
                </c:pt>
                <c:pt idx="39">
                  <c:v>233634</c:v>
                </c:pt>
                <c:pt idx="40">
                  <c:v>232801</c:v>
                </c:pt>
                <c:pt idx="41">
                  <c:v>231209</c:v>
                </c:pt>
                <c:pt idx="42">
                  <c:v>229952</c:v>
                </c:pt>
                <c:pt idx="43">
                  <c:v>228764</c:v>
                </c:pt>
                <c:pt idx="44">
                  <c:v>227377</c:v>
                </c:pt>
                <c:pt idx="45">
                  <c:v>225421</c:v>
                </c:pt>
                <c:pt idx="46">
                  <c:v>223754</c:v>
                </c:pt>
                <c:pt idx="47">
                  <c:v>221961</c:v>
                </c:pt>
                <c:pt idx="48">
                  <c:v>220127</c:v>
                </c:pt>
                <c:pt idx="49">
                  <c:v>218299</c:v>
                </c:pt>
                <c:pt idx="50">
                  <c:v>216268</c:v>
                </c:pt>
                <c:pt idx="51">
                  <c:v>202821</c:v>
                </c:pt>
                <c:pt idx="52">
                  <c:v>200134</c:v>
                </c:pt>
                <c:pt idx="53">
                  <c:v>198205</c:v>
                </c:pt>
                <c:pt idx="54">
                  <c:v>196533</c:v>
                </c:pt>
                <c:pt idx="55">
                  <c:v>195007</c:v>
                </c:pt>
                <c:pt idx="56">
                  <c:v>194984</c:v>
                </c:pt>
                <c:pt idx="57">
                  <c:v>193452</c:v>
                </c:pt>
                <c:pt idx="58">
                  <c:v>191488</c:v>
                </c:pt>
                <c:pt idx="59">
                  <c:v>189281</c:v>
                </c:pt>
                <c:pt idx="60">
                  <c:v>187048</c:v>
                </c:pt>
                <c:pt idx="61">
                  <c:v>184698</c:v>
                </c:pt>
                <c:pt idx="62">
                  <c:v>182298</c:v>
                </c:pt>
                <c:pt idx="63">
                  <c:v>179592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83-4B5C-B8CB-86B5C942A327}"/>
            </c:ext>
          </c:extLst>
        </c:ser>
        <c:ser>
          <c:idx val="8"/>
          <c:order val="6"/>
          <c:tx>
            <c:strRef>
              <c:f>人口!$D$185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人口!$E$185:$BP$185</c:f>
              <c:numCache>
                <c:formatCode>General</c:formatCode>
                <c:ptCount val="64"/>
                <c:pt idx="0" formatCode="0;&quot;△ &quot;0">
                  <c:v>115320</c:v>
                </c:pt>
                <c:pt idx="1">
                  <c:v>116258</c:v>
                </c:pt>
                <c:pt idx="2">
                  <c:v>116175</c:v>
                </c:pt>
                <c:pt idx="3">
                  <c:v>116361</c:v>
                </c:pt>
                <c:pt idx="4">
                  <c:v>116049</c:v>
                </c:pt>
                <c:pt idx="6">
                  <c:v>112814</c:v>
                </c:pt>
                <c:pt idx="7">
                  <c:v>113186</c:v>
                </c:pt>
                <c:pt idx="8">
                  <c:v>113490</c:v>
                </c:pt>
                <c:pt idx="9">
                  <c:v>113224</c:v>
                </c:pt>
                <c:pt idx="10" formatCode="0;&quot;△ &quot;0">
                  <c:v>112941</c:v>
                </c:pt>
                <c:pt idx="11">
                  <c:v>113307</c:v>
                </c:pt>
                <c:pt idx="12">
                  <c:v>113208</c:v>
                </c:pt>
                <c:pt idx="13">
                  <c:v>113552</c:v>
                </c:pt>
                <c:pt idx="14">
                  <c:v>113750</c:v>
                </c:pt>
                <c:pt idx="15" formatCode="0;&quot;△ &quot;0">
                  <c:v>113650</c:v>
                </c:pt>
                <c:pt idx="16">
                  <c:v>114153</c:v>
                </c:pt>
                <c:pt idx="17">
                  <c:v>114422</c:v>
                </c:pt>
                <c:pt idx="18">
                  <c:v>115230</c:v>
                </c:pt>
                <c:pt idx="19">
                  <c:v>115625</c:v>
                </c:pt>
                <c:pt idx="20" formatCode="0;&quot;△ &quot;0">
                  <c:v>115667</c:v>
                </c:pt>
                <c:pt idx="21">
                  <c:v>115543</c:v>
                </c:pt>
                <c:pt idx="22">
                  <c:v>115446</c:v>
                </c:pt>
                <c:pt idx="23">
                  <c:v>115261</c:v>
                </c:pt>
                <c:pt idx="24">
                  <c:v>114831</c:v>
                </c:pt>
                <c:pt idx="25" formatCode="0;&quot;△ &quot;0">
                  <c:v>114461</c:v>
                </c:pt>
                <c:pt idx="26">
                  <c:v>113768</c:v>
                </c:pt>
                <c:pt idx="27">
                  <c:v>112949</c:v>
                </c:pt>
                <c:pt idx="28">
                  <c:v>112465</c:v>
                </c:pt>
                <c:pt idx="29">
                  <c:v>111565</c:v>
                </c:pt>
                <c:pt idx="30" formatCode="0;&quot;△ &quot;0">
                  <c:v>110729</c:v>
                </c:pt>
                <c:pt idx="31">
                  <c:v>109615</c:v>
                </c:pt>
                <c:pt idx="32">
                  <c:v>108632</c:v>
                </c:pt>
                <c:pt idx="33">
                  <c:v>107934</c:v>
                </c:pt>
                <c:pt idx="34">
                  <c:v>107098</c:v>
                </c:pt>
                <c:pt idx="35" formatCode="0;&quot;△ &quot;0">
                  <c:v>106525</c:v>
                </c:pt>
                <c:pt idx="36">
                  <c:v>105895</c:v>
                </c:pt>
                <c:pt idx="37">
                  <c:v>105149</c:v>
                </c:pt>
                <c:pt idx="38">
                  <c:v>104530</c:v>
                </c:pt>
                <c:pt idx="39">
                  <c:v>103876</c:v>
                </c:pt>
                <c:pt idx="40" formatCode="0;&quot;△ &quot;0">
                  <c:v>103368</c:v>
                </c:pt>
                <c:pt idx="41">
                  <c:v>102533</c:v>
                </c:pt>
                <c:pt idx="42">
                  <c:v>101505</c:v>
                </c:pt>
                <c:pt idx="43">
                  <c:v>100768</c:v>
                </c:pt>
                <c:pt idx="44">
                  <c:v>99750</c:v>
                </c:pt>
                <c:pt idx="45" formatCode="0;&quot;△ &quot;0">
                  <c:v>98453</c:v>
                </c:pt>
                <c:pt idx="46">
                  <c:v>97168</c:v>
                </c:pt>
                <c:pt idx="47">
                  <c:v>95814</c:v>
                </c:pt>
                <c:pt idx="48">
                  <c:v>94537</c:v>
                </c:pt>
                <c:pt idx="49">
                  <c:v>93313</c:v>
                </c:pt>
                <c:pt idx="50" formatCode="0;&quot;△ &quot;0">
                  <c:v>92055</c:v>
                </c:pt>
                <c:pt idx="51">
                  <c:v>86051</c:v>
                </c:pt>
                <c:pt idx="52">
                  <c:v>84336</c:v>
                </c:pt>
                <c:pt idx="53">
                  <c:v>83027</c:v>
                </c:pt>
                <c:pt idx="54">
                  <c:v>81637</c:v>
                </c:pt>
                <c:pt idx="55" formatCode="0;&quot;△ &quot;0">
                  <c:v>80385</c:v>
                </c:pt>
                <c:pt idx="56">
                  <c:v>79627</c:v>
                </c:pt>
                <c:pt idx="57">
                  <c:v>78393</c:v>
                </c:pt>
                <c:pt idx="58">
                  <c:v>77113</c:v>
                </c:pt>
                <c:pt idx="59">
                  <c:v>75513</c:v>
                </c:pt>
                <c:pt idx="60" formatCode="0;&quot;△ &quot;0">
                  <c:v>74114</c:v>
                </c:pt>
                <c:pt idx="61">
                  <c:v>72660</c:v>
                </c:pt>
                <c:pt idx="62">
                  <c:v>71277</c:v>
                </c:pt>
                <c:pt idx="63">
                  <c:v>69700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83-4B5C-B8CB-86B5C942A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69888"/>
        <c:axId val="335271424"/>
      </c:barChart>
      <c:catAx>
        <c:axId val="33526988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27142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71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2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37451437451437"/>
          <c:y val="0.5835805938097629"/>
          <c:w val="0.53150457210859603"/>
          <c:h val="0.15772006884411816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仙台市以外の市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の人口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(国勢調査･推計人口/千人)</a:t>
            </a:r>
            <a:endParaRPr lang="ja-JP" altLang="en-US" sz="14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11857538215613916"/>
          <c:y val="0.1231772896808951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79895503716243E-2"/>
          <c:y val="0.11461849751684774"/>
          <c:w val="0.93109540636042398"/>
          <c:h val="0.82597225769909932"/>
        </c:manualLayout>
      </c:layout>
      <c:lineChart>
        <c:grouping val="standard"/>
        <c:varyColors val="0"/>
        <c:ser>
          <c:idx val="0"/>
          <c:order val="0"/>
          <c:tx>
            <c:strRef>
              <c:f>人口!$D$83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人口!$E$83:$BP$83</c:f>
              <c:numCache>
                <c:formatCode>0;"△ "0</c:formatCode>
                <c:ptCount val="64"/>
                <c:pt idx="0">
                  <c:v>176800</c:v>
                </c:pt>
                <c:pt idx="1">
                  <c:v>176360</c:v>
                </c:pt>
                <c:pt idx="2">
                  <c:v>176274</c:v>
                </c:pt>
                <c:pt idx="3">
                  <c:v>175744</c:v>
                </c:pt>
                <c:pt idx="4">
                  <c:v>173537</c:v>
                </c:pt>
                <c:pt idx="6">
                  <c:v>173596</c:v>
                </c:pt>
                <c:pt idx="7">
                  <c:v>173542</c:v>
                </c:pt>
                <c:pt idx="8">
                  <c:v>184145</c:v>
                </c:pt>
                <c:pt idx="9">
                  <c:v>183211</c:v>
                </c:pt>
                <c:pt idx="10">
                  <c:v>183532</c:v>
                </c:pt>
                <c:pt idx="11">
                  <c:v>182617</c:v>
                </c:pt>
                <c:pt idx="12">
                  <c:v>182905</c:v>
                </c:pt>
                <c:pt idx="13">
                  <c:v>183229</c:v>
                </c:pt>
                <c:pt idx="14">
                  <c:v>184103</c:v>
                </c:pt>
                <c:pt idx="15">
                  <c:v>184441</c:v>
                </c:pt>
                <c:pt idx="16">
                  <c:v>185713</c:v>
                </c:pt>
                <c:pt idx="17">
                  <c:v>186635</c:v>
                </c:pt>
                <c:pt idx="18">
                  <c:v>187320</c:v>
                </c:pt>
                <c:pt idx="19">
                  <c:v>188194</c:v>
                </c:pt>
                <c:pt idx="20">
                  <c:v>188734</c:v>
                </c:pt>
                <c:pt idx="21">
                  <c:v>189433</c:v>
                </c:pt>
                <c:pt idx="22">
                  <c:v>189889</c:v>
                </c:pt>
                <c:pt idx="23">
                  <c:v>189597</c:v>
                </c:pt>
                <c:pt idx="24">
                  <c:v>189247</c:v>
                </c:pt>
                <c:pt idx="25">
                  <c:v>189157</c:v>
                </c:pt>
                <c:pt idx="26">
                  <c:v>188808</c:v>
                </c:pt>
                <c:pt idx="27">
                  <c:v>188266</c:v>
                </c:pt>
                <c:pt idx="28">
                  <c:v>188077</c:v>
                </c:pt>
                <c:pt idx="29">
                  <c:v>186648</c:v>
                </c:pt>
                <c:pt idx="30">
                  <c:v>185726</c:v>
                </c:pt>
                <c:pt idx="31">
                  <c:v>184765</c:v>
                </c:pt>
                <c:pt idx="32">
                  <c:v>183784</c:v>
                </c:pt>
                <c:pt idx="33">
                  <c:v>182987</c:v>
                </c:pt>
                <c:pt idx="34">
                  <c:v>181852</c:v>
                </c:pt>
                <c:pt idx="35">
                  <c:v>180853</c:v>
                </c:pt>
                <c:pt idx="36">
                  <c:v>180194</c:v>
                </c:pt>
                <c:pt idx="37">
                  <c:v>179461</c:v>
                </c:pt>
                <c:pt idx="38">
                  <c:v>178670</c:v>
                </c:pt>
                <c:pt idx="39">
                  <c:v>177770</c:v>
                </c:pt>
                <c:pt idx="40">
                  <c:v>177142</c:v>
                </c:pt>
                <c:pt idx="41">
                  <c:v>176110</c:v>
                </c:pt>
                <c:pt idx="42">
                  <c:v>174854</c:v>
                </c:pt>
                <c:pt idx="43">
                  <c:v>173730</c:v>
                </c:pt>
                <c:pt idx="44">
                  <c:v>172350</c:v>
                </c:pt>
                <c:pt idx="45">
                  <c:v>170630</c:v>
                </c:pt>
                <c:pt idx="46">
                  <c:v>169147</c:v>
                </c:pt>
                <c:pt idx="47">
                  <c:v>167474</c:v>
                </c:pt>
                <c:pt idx="48">
                  <c:v>165894</c:v>
                </c:pt>
                <c:pt idx="49">
                  <c:v>164433</c:v>
                </c:pt>
                <c:pt idx="50">
                  <c:v>163053</c:v>
                </c:pt>
                <c:pt idx="51">
                  <c:v>153452</c:v>
                </c:pt>
                <c:pt idx="52">
                  <c:v>151675</c:v>
                </c:pt>
                <c:pt idx="53">
                  <c:v>150396</c:v>
                </c:pt>
                <c:pt idx="54">
                  <c:v>149320</c:v>
                </c:pt>
                <c:pt idx="55">
                  <c:v>148100</c:v>
                </c:pt>
                <c:pt idx="56">
                  <c:v>147926</c:v>
                </c:pt>
                <c:pt idx="57">
                  <c:v>146516</c:v>
                </c:pt>
                <c:pt idx="58">
                  <c:v>144823</c:v>
                </c:pt>
                <c:pt idx="59">
                  <c:v>143047</c:v>
                </c:pt>
                <c:pt idx="60">
                  <c:v>141204</c:v>
                </c:pt>
                <c:pt idx="61">
                  <c:v>139136</c:v>
                </c:pt>
                <c:pt idx="62">
                  <c:v>137305</c:v>
                </c:pt>
                <c:pt idx="63">
                  <c:v>135216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9-4C85-996A-40B7725BDD8C}"/>
            </c:ext>
          </c:extLst>
        </c:ser>
        <c:ser>
          <c:idx val="1"/>
          <c:order val="1"/>
          <c:tx>
            <c:strRef>
              <c:f>人口!$D$84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人口!$E$84:$BP$84</c:f>
              <c:numCache>
                <c:formatCode>0;"△ "0</c:formatCode>
                <c:ptCount val="64"/>
                <c:pt idx="0">
                  <c:v>58317</c:v>
                </c:pt>
                <c:pt idx="1">
                  <c:v>59162</c:v>
                </c:pt>
                <c:pt idx="2">
                  <c:v>59760</c:v>
                </c:pt>
                <c:pt idx="3">
                  <c:v>60813</c:v>
                </c:pt>
                <c:pt idx="4">
                  <c:v>62357</c:v>
                </c:pt>
                <c:pt idx="6">
                  <c:v>63781</c:v>
                </c:pt>
                <c:pt idx="7">
                  <c:v>64205</c:v>
                </c:pt>
                <c:pt idx="8">
                  <c:v>64214</c:v>
                </c:pt>
                <c:pt idx="9" formatCode="General">
                  <c:v>60963</c:v>
                </c:pt>
                <c:pt idx="10">
                  <c:v>59628</c:v>
                </c:pt>
                <c:pt idx="11">
                  <c:v>58993</c:v>
                </c:pt>
                <c:pt idx="12">
                  <c:v>59059</c:v>
                </c:pt>
                <c:pt idx="13" formatCode="General">
                  <c:v>59355</c:v>
                </c:pt>
                <c:pt idx="14" formatCode="General">
                  <c:v>59401</c:v>
                </c:pt>
                <c:pt idx="15">
                  <c:v>59493</c:v>
                </c:pt>
                <c:pt idx="16" formatCode="General">
                  <c:v>59524</c:v>
                </c:pt>
                <c:pt idx="17" formatCode="General">
                  <c:v>59515</c:v>
                </c:pt>
                <c:pt idx="18" formatCode="General">
                  <c:v>59936</c:v>
                </c:pt>
                <c:pt idx="19">
                  <c:v>60335</c:v>
                </c:pt>
                <c:pt idx="20">
                  <c:v>60833</c:v>
                </c:pt>
                <c:pt idx="21">
                  <c:v>61183</c:v>
                </c:pt>
                <c:pt idx="22">
                  <c:v>62136</c:v>
                </c:pt>
                <c:pt idx="23" formatCode="General">
                  <c:v>62163</c:v>
                </c:pt>
                <c:pt idx="24" formatCode="General">
                  <c:v>62044</c:v>
                </c:pt>
                <c:pt idx="25">
                  <c:v>62021</c:v>
                </c:pt>
                <c:pt idx="26" formatCode="General">
                  <c:v>61913</c:v>
                </c:pt>
                <c:pt idx="27" formatCode="General">
                  <c:v>62113</c:v>
                </c:pt>
                <c:pt idx="28">
                  <c:v>62130</c:v>
                </c:pt>
                <c:pt idx="29" formatCode="General">
                  <c:v>62285</c:v>
                </c:pt>
                <c:pt idx="30">
                  <c:v>62622</c:v>
                </c:pt>
                <c:pt idx="31">
                  <c:v>63123</c:v>
                </c:pt>
                <c:pt idx="32">
                  <c:v>63445</c:v>
                </c:pt>
                <c:pt idx="33">
                  <c:v>63616</c:v>
                </c:pt>
                <c:pt idx="34">
                  <c:v>63680</c:v>
                </c:pt>
                <c:pt idx="35">
                  <c:v>63840</c:v>
                </c:pt>
                <c:pt idx="36">
                  <c:v>63531</c:v>
                </c:pt>
                <c:pt idx="37">
                  <c:v>63390</c:v>
                </c:pt>
                <c:pt idx="38">
                  <c:v>63175</c:v>
                </c:pt>
                <c:pt idx="39">
                  <c:v>62913</c:v>
                </c:pt>
                <c:pt idx="40">
                  <c:v>62434</c:v>
                </c:pt>
                <c:pt idx="41">
                  <c:v>61983</c:v>
                </c:pt>
                <c:pt idx="42">
                  <c:v>61406</c:v>
                </c:pt>
                <c:pt idx="43">
                  <c:v>60937</c:v>
                </c:pt>
                <c:pt idx="44">
                  <c:v>60593</c:v>
                </c:pt>
                <c:pt idx="45">
                  <c:v>60251</c:v>
                </c:pt>
                <c:pt idx="46">
                  <c:v>59665</c:v>
                </c:pt>
                <c:pt idx="47">
                  <c:v>59088</c:v>
                </c:pt>
                <c:pt idx="48">
                  <c:v>58585</c:v>
                </c:pt>
                <c:pt idx="49">
                  <c:v>58167</c:v>
                </c:pt>
                <c:pt idx="50">
                  <c:v>57469</c:v>
                </c:pt>
                <c:pt idx="51">
                  <c:v>57036</c:v>
                </c:pt>
                <c:pt idx="52">
                  <c:v>56361</c:v>
                </c:pt>
                <c:pt idx="53">
                  <c:v>55989</c:v>
                </c:pt>
                <c:pt idx="54">
                  <c:v>55706</c:v>
                </c:pt>
                <c:pt idx="55">
                  <c:v>55270</c:v>
                </c:pt>
                <c:pt idx="56">
                  <c:v>55238</c:v>
                </c:pt>
                <c:pt idx="57">
                  <c:v>54844</c:v>
                </c:pt>
                <c:pt idx="58">
                  <c:v>54554</c:v>
                </c:pt>
                <c:pt idx="59">
                  <c:v>54064</c:v>
                </c:pt>
                <c:pt idx="60">
                  <c:v>53601</c:v>
                </c:pt>
                <c:pt idx="61">
                  <c:v>53155</c:v>
                </c:pt>
                <c:pt idx="62">
                  <c:v>52661</c:v>
                </c:pt>
                <c:pt idx="63">
                  <c:v>52134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9-4C85-996A-40B7725BDD8C}"/>
            </c:ext>
          </c:extLst>
        </c:ser>
        <c:ser>
          <c:idx val="2"/>
          <c:order val="2"/>
          <c:tx>
            <c:strRef>
              <c:f>人口!$D$131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人口!$E$131:$BP$131</c:f>
              <c:numCache>
                <c:formatCode>0;"△ "0</c:formatCode>
                <c:ptCount val="64"/>
                <c:pt idx="0">
                  <c:v>57520</c:v>
                </c:pt>
                <c:pt idx="1">
                  <c:v>57389</c:v>
                </c:pt>
                <c:pt idx="2">
                  <c:v>57113</c:v>
                </c:pt>
                <c:pt idx="3">
                  <c:v>54123</c:v>
                </c:pt>
                <c:pt idx="4">
                  <c:v>53844</c:v>
                </c:pt>
                <c:pt idx="6">
                  <c:v>53867</c:v>
                </c:pt>
                <c:pt idx="7">
                  <c:v>53868</c:v>
                </c:pt>
                <c:pt idx="8">
                  <c:v>53938</c:v>
                </c:pt>
                <c:pt idx="9" formatCode="General">
                  <c:v>53849</c:v>
                </c:pt>
                <c:pt idx="10">
                  <c:v>53187</c:v>
                </c:pt>
                <c:pt idx="11">
                  <c:v>52950</c:v>
                </c:pt>
                <c:pt idx="12">
                  <c:v>53083</c:v>
                </c:pt>
                <c:pt idx="13">
                  <c:v>53657</c:v>
                </c:pt>
                <c:pt idx="14">
                  <c:v>54292</c:v>
                </c:pt>
                <c:pt idx="15">
                  <c:v>54802</c:v>
                </c:pt>
                <c:pt idx="16">
                  <c:v>55078</c:v>
                </c:pt>
                <c:pt idx="17">
                  <c:v>55825</c:v>
                </c:pt>
                <c:pt idx="18">
                  <c:v>56293</c:v>
                </c:pt>
                <c:pt idx="19">
                  <c:v>56813</c:v>
                </c:pt>
                <c:pt idx="20">
                  <c:v>57392</c:v>
                </c:pt>
                <c:pt idx="21">
                  <c:v>57713</c:v>
                </c:pt>
                <c:pt idx="22">
                  <c:v>58524</c:v>
                </c:pt>
                <c:pt idx="23">
                  <c:v>59190</c:v>
                </c:pt>
                <c:pt idx="24">
                  <c:v>59954</c:v>
                </c:pt>
                <c:pt idx="25">
                  <c:v>60688</c:v>
                </c:pt>
                <c:pt idx="26">
                  <c:v>61334</c:v>
                </c:pt>
                <c:pt idx="27">
                  <c:v>61958</c:v>
                </c:pt>
                <c:pt idx="28">
                  <c:v>62576</c:v>
                </c:pt>
                <c:pt idx="29">
                  <c:v>63388</c:v>
                </c:pt>
                <c:pt idx="30">
                  <c:v>64303</c:v>
                </c:pt>
                <c:pt idx="31">
                  <c:v>65147</c:v>
                </c:pt>
                <c:pt idx="32">
                  <c:v>66238</c:v>
                </c:pt>
                <c:pt idx="33">
                  <c:v>67157</c:v>
                </c:pt>
                <c:pt idx="34">
                  <c:v>67771</c:v>
                </c:pt>
                <c:pt idx="35">
                  <c:v>68774</c:v>
                </c:pt>
                <c:pt idx="36">
                  <c:v>69481</c:v>
                </c:pt>
                <c:pt idx="37">
                  <c:v>70238</c:v>
                </c:pt>
                <c:pt idx="38">
                  <c:v>70971</c:v>
                </c:pt>
                <c:pt idx="39">
                  <c:v>71953</c:v>
                </c:pt>
                <c:pt idx="40">
                  <c:v>72320</c:v>
                </c:pt>
                <c:pt idx="41">
                  <c:v>72703</c:v>
                </c:pt>
                <c:pt idx="42">
                  <c:v>73223</c:v>
                </c:pt>
                <c:pt idx="43">
                  <c:v>73521</c:v>
                </c:pt>
                <c:pt idx="44">
                  <c:v>73776</c:v>
                </c:pt>
                <c:pt idx="45">
                  <c:v>74204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9-4C85-996A-40B7725BDD8C}"/>
            </c:ext>
          </c:extLst>
        </c:ser>
        <c:ser>
          <c:idx val="3"/>
          <c:order val="3"/>
          <c:tx>
            <c:strRef>
              <c:f>人口!$D$132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人口!$E$132:$BP$132</c:f>
              <c:numCache>
                <c:formatCode>0;"△ "0</c:formatCode>
                <c:ptCount val="64"/>
                <c:pt idx="0">
                  <c:v>59185</c:v>
                </c:pt>
                <c:pt idx="1">
                  <c:v>60302</c:v>
                </c:pt>
                <c:pt idx="2">
                  <c:v>61140</c:v>
                </c:pt>
                <c:pt idx="3">
                  <c:v>62155</c:v>
                </c:pt>
                <c:pt idx="4">
                  <c:v>62648</c:v>
                </c:pt>
                <c:pt idx="6">
                  <c:v>61421</c:v>
                </c:pt>
                <c:pt idx="7">
                  <c:v>62161</c:v>
                </c:pt>
                <c:pt idx="8">
                  <c:v>62760</c:v>
                </c:pt>
                <c:pt idx="9" formatCode="General">
                  <c:v>63286</c:v>
                </c:pt>
                <c:pt idx="10">
                  <c:v>63619</c:v>
                </c:pt>
                <c:pt idx="11">
                  <c:v>64249</c:v>
                </c:pt>
                <c:pt idx="12">
                  <c:v>64712</c:v>
                </c:pt>
                <c:pt idx="13">
                  <c:v>65431</c:v>
                </c:pt>
                <c:pt idx="14">
                  <c:v>65906</c:v>
                </c:pt>
                <c:pt idx="15">
                  <c:v>66390</c:v>
                </c:pt>
                <c:pt idx="16">
                  <c:v>66950</c:v>
                </c:pt>
                <c:pt idx="17">
                  <c:v>67328</c:v>
                </c:pt>
                <c:pt idx="18">
                  <c:v>68165</c:v>
                </c:pt>
                <c:pt idx="19">
                  <c:v>68569</c:v>
                </c:pt>
                <c:pt idx="20">
                  <c:v>68764</c:v>
                </c:pt>
                <c:pt idx="21">
                  <c:v>68804</c:v>
                </c:pt>
                <c:pt idx="22">
                  <c:v>68883</c:v>
                </c:pt>
                <c:pt idx="23">
                  <c:v>68894</c:v>
                </c:pt>
                <c:pt idx="24">
                  <c:v>68694</c:v>
                </c:pt>
                <c:pt idx="25">
                  <c:v>68420</c:v>
                </c:pt>
                <c:pt idx="26">
                  <c:v>67972</c:v>
                </c:pt>
                <c:pt idx="27">
                  <c:v>67400</c:v>
                </c:pt>
                <c:pt idx="28">
                  <c:v>66916</c:v>
                </c:pt>
                <c:pt idx="29">
                  <c:v>66579</c:v>
                </c:pt>
                <c:pt idx="30">
                  <c:v>66058</c:v>
                </c:pt>
                <c:pt idx="31">
                  <c:v>65329</c:v>
                </c:pt>
                <c:pt idx="32">
                  <c:v>64820</c:v>
                </c:pt>
                <c:pt idx="33">
                  <c:v>64415</c:v>
                </c:pt>
                <c:pt idx="34">
                  <c:v>63902</c:v>
                </c:pt>
                <c:pt idx="35">
                  <c:v>63654</c:v>
                </c:pt>
                <c:pt idx="36">
                  <c:v>63254</c:v>
                </c:pt>
                <c:pt idx="37">
                  <c:v>62878</c:v>
                </c:pt>
                <c:pt idx="38">
                  <c:v>62498</c:v>
                </c:pt>
                <c:pt idx="39">
                  <c:v>62215</c:v>
                </c:pt>
                <c:pt idx="40">
                  <c:v>61929</c:v>
                </c:pt>
                <c:pt idx="41">
                  <c:v>61495</c:v>
                </c:pt>
                <c:pt idx="42">
                  <c:v>61003</c:v>
                </c:pt>
                <c:pt idx="43">
                  <c:v>60580</c:v>
                </c:pt>
                <c:pt idx="44">
                  <c:v>60012</c:v>
                </c:pt>
                <c:pt idx="45">
                  <c:v>59202</c:v>
                </c:pt>
                <c:pt idx="46">
                  <c:v>66694</c:v>
                </c:pt>
                <c:pt idx="47">
                  <c:v>65814</c:v>
                </c:pt>
                <c:pt idx="48">
                  <c:v>64964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9-4C85-996A-40B7725BDD8C}"/>
            </c:ext>
          </c:extLst>
        </c:ser>
        <c:ser>
          <c:idx val="4"/>
          <c:order val="4"/>
          <c:tx>
            <c:strRef>
              <c:f>人口!$D$86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人口!$E$86:$BP$86</c:f>
              <c:numCache>
                <c:formatCode>0;"△ "0</c:formatCode>
                <c:ptCount val="64"/>
                <c:pt idx="0">
                  <c:v>45199</c:v>
                </c:pt>
                <c:pt idx="1">
                  <c:v>45371</c:v>
                </c:pt>
                <c:pt idx="2">
                  <c:v>45008</c:v>
                </c:pt>
                <c:pt idx="3">
                  <c:v>44718</c:v>
                </c:pt>
                <c:pt idx="4">
                  <c:v>44205</c:v>
                </c:pt>
                <c:pt idx="6">
                  <c:v>42465</c:v>
                </c:pt>
                <c:pt idx="7">
                  <c:v>42207</c:v>
                </c:pt>
                <c:pt idx="8">
                  <c:v>42135</c:v>
                </c:pt>
                <c:pt idx="9" formatCode="General">
                  <c:v>41292</c:v>
                </c:pt>
                <c:pt idx="10">
                  <c:v>41345</c:v>
                </c:pt>
                <c:pt idx="11">
                  <c:v>41517</c:v>
                </c:pt>
                <c:pt idx="12">
                  <c:v>41333</c:v>
                </c:pt>
                <c:pt idx="13" formatCode="General">
                  <c:v>41319</c:v>
                </c:pt>
                <c:pt idx="14" formatCode="General">
                  <c:v>41399</c:v>
                </c:pt>
                <c:pt idx="15">
                  <c:v>41273</c:v>
                </c:pt>
                <c:pt idx="16" formatCode="General">
                  <c:v>41362</c:v>
                </c:pt>
                <c:pt idx="17" formatCode="General">
                  <c:v>41487</c:v>
                </c:pt>
                <c:pt idx="18" formatCode="General">
                  <c:v>41792</c:v>
                </c:pt>
                <c:pt idx="19">
                  <c:v>41717</c:v>
                </c:pt>
                <c:pt idx="20">
                  <c:v>41599</c:v>
                </c:pt>
                <c:pt idx="21">
                  <c:v>41758</c:v>
                </c:pt>
                <c:pt idx="22">
                  <c:v>42091</c:v>
                </c:pt>
                <c:pt idx="23" formatCode="General">
                  <c:v>42366</c:v>
                </c:pt>
                <c:pt idx="24" formatCode="General">
                  <c:v>42553</c:v>
                </c:pt>
                <c:pt idx="25">
                  <c:v>42568</c:v>
                </c:pt>
                <c:pt idx="26" formatCode="General">
                  <c:v>42508</c:v>
                </c:pt>
                <c:pt idx="27" formatCode="General">
                  <c:v>42447</c:v>
                </c:pt>
                <c:pt idx="28">
                  <c:v>42485</c:v>
                </c:pt>
                <c:pt idx="29" formatCode="General">
                  <c:v>42438</c:v>
                </c:pt>
                <c:pt idx="30">
                  <c:v>42385</c:v>
                </c:pt>
                <c:pt idx="31">
                  <c:v>42398</c:v>
                </c:pt>
                <c:pt idx="32">
                  <c:v>42375</c:v>
                </c:pt>
                <c:pt idx="33">
                  <c:v>42372</c:v>
                </c:pt>
                <c:pt idx="34">
                  <c:v>42256</c:v>
                </c:pt>
                <c:pt idx="35">
                  <c:v>42070</c:v>
                </c:pt>
                <c:pt idx="36">
                  <c:v>41851</c:v>
                </c:pt>
                <c:pt idx="37">
                  <c:v>41700</c:v>
                </c:pt>
                <c:pt idx="38">
                  <c:v>41655</c:v>
                </c:pt>
                <c:pt idx="39">
                  <c:v>41466</c:v>
                </c:pt>
                <c:pt idx="40">
                  <c:v>41180</c:v>
                </c:pt>
                <c:pt idx="41">
                  <c:v>41069</c:v>
                </c:pt>
                <c:pt idx="42">
                  <c:v>40759</c:v>
                </c:pt>
                <c:pt idx="43">
                  <c:v>40432</c:v>
                </c:pt>
                <c:pt idx="44">
                  <c:v>40219</c:v>
                </c:pt>
                <c:pt idx="45">
                  <c:v>39923</c:v>
                </c:pt>
                <c:pt idx="46">
                  <c:v>39549</c:v>
                </c:pt>
                <c:pt idx="47">
                  <c:v>39100</c:v>
                </c:pt>
                <c:pt idx="48">
                  <c:v>38723</c:v>
                </c:pt>
                <c:pt idx="49">
                  <c:v>38310</c:v>
                </c:pt>
                <c:pt idx="50">
                  <c:v>37799</c:v>
                </c:pt>
                <c:pt idx="51">
                  <c:v>37425</c:v>
                </c:pt>
                <c:pt idx="52">
                  <c:v>37006</c:v>
                </c:pt>
                <c:pt idx="53">
                  <c:v>36552</c:v>
                </c:pt>
                <c:pt idx="54">
                  <c:v>36049</c:v>
                </c:pt>
                <c:pt idx="55">
                  <c:v>35546</c:v>
                </c:pt>
                <c:pt idx="56">
                  <c:v>35260</c:v>
                </c:pt>
                <c:pt idx="57">
                  <c:v>34856</c:v>
                </c:pt>
                <c:pt idx="58">
                  <c:v>34333</c:v>
                </c:pt>
                <c:pt idx="59">
                  <c:v>33809</c:v>
                </c:pt>
                <c:pt idx="60">
                  <c:v>33199</c:v>
                </c:pt>
                <c:pt idx="61">
                  <c:v>32660</c:v>
                </c:pt>
                <c:pt idx="62">
                  <c:v>32129</c:v>
                </c:pt>
                <c:pt idx="63">
                  <c:v>31445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9-4C85-996A-40B7725BDD8C}"/>
            </c:ext>
          </c:extLst>
        </c:ser>
        <c:ser>
          <c:idx val="5"/>
          <c:order val="5"/>
          <c:tx>
            <c:strRef>
              <c:f>人口!$D$87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人口!$E$87:$BP$87</c:f>
              <c:numCache>
                <c:formatCode>0;"△ "0</c:formatCode>
                <c:ptCount val="64"/>
                <c:pt idx="0">
                  <c:v>33879</c:v>
                </c:pt>
                <c:pt idx="1">
                  <c:v>34010</c:v>
                </c:pt>
                <c:pt idx="2">
                  <c:v>33931</c:v>
                </c:pt>
                <c:pt idx="3">
                  <c:v>33483</c:v>
                </c:pt>
                <c:pt idx="4">
                  <c:v>33457</c:v>
                </c:pt>
                <c:pt idx="6">
                  <c:v>34580</c:v>
                </c:pt>
                <c:pt idx="7">
                  <c:v>35278</c:v>
                </c:pt>
                <c:pt idx="8">
                  <c:v>37396</c:v>
                </c:pt>
                <c:pt idx="9" formatCode="General">
                  <c:v>39141</c:v>
                </c:pt>
                <c:pt idx="10">
                  <c:v>40970</c:v>
                </c:pt>
                <c:pt idx="11">
                  <c:v>42197</c:v>
                </c:pt>
                <c:pt idx="12">
                  <c:v>43271</c:v>
                </c:pt>
                <c:pt idx="13" formatCode="General">
                  <c:v>44281</c:v>
                </c:pt>
                <c:pt idx="14" formatCode="General">
                  <c:v>45692</c:v>
                </c:pt>
                <c:pt idx="15">
                  <c:v>46682</c:v>
                </c:pt>
                <c:pt idx="16" formatCode="General">
                  <c:v>47719</c:v>
                </c:pt>
                <c:pt idx="17" formatCode="General">
                  <c:v>48461</c:v>
                </c:pt>
                <c:pt idx="18" formatCode="General">
                  <c:v>48871</c:v>
                </c:pt>
                <c:pt idx="19">
                  <c:v>49294</c:v>
                </c:pt>
                <c:pt idx="20">
                  <c:v>49525</c:v>
                </c:pt>
                <c:pt idx="21">
                  <c:v>49642</c:v>
                </c:pt>
                <c:pt idx="22">
                  <c:v>49875</c:v>
                </c:pt>
                <c:pt idx="23" formatCode="General">
                  <c:v>50011</c:v>
                </c:pt>
                <c:pt idx="24" formatCode="General">
                  <c:v>50519</c:v>
                </c:pt>
                <c:pt idx="25">
                  <c:v>50698</c:v>
                </c:pt>
                <c:pt idx="26" formatCode="General">
                  <c:v>50971</c:v>
                </c:pt>
                <c:pt idx="27" formatCode="General">
                  <c:v>51250</c:v>
                </c:pt>
                <c:pt idx="28">
                  <c:v>51681</c:v>
                </c:pt>
                <c:pt idx="29" formatCode="General">
                  <c:v>52174</c:v>
                </c:pt>
                <c:pt idx="30">
                  <c:v>53643</c:v>
                </c:pt>
                <c:pt idx="31">
                  <c:v>55288</c:v>
                </c:pt>
                <c:pt idx="32">
                  <c:v>57097</c:v>
                </c:pt>
                <c:pt idx="33">
                  <c:v>58830</c:v>
                </c:pt>
                <c:pt idx="34">
                  <c:v>60731</c:v>
                </c:pt>
                <c:pt idx="35">
                  <c:v>61812</c:v>
                </c:pt>
                <c:pt idx="36">
                  <c:v>63213</c:v>
                </c:pt>
                <c:pt idx="37">
                  <c:v>64135</c:v>
                </c:pt>
                <c:pt idx="38">
                  <c:v>64932</c:v>
                </c:pt>
                <c:pt idx="39">
                  <c:v>65905</c:v>
                </c:pt>
                <c:pt idx="40">
                  <c:v>67057</c:v>
                </c:pt>
                <c:pt idx="41">
                  <c:v>67566</c:v>
                </c:pt>
                <c:pt idx="42">
                  <c:v>68030</c:v>
                </c:pt>
                <c:pt idx="43">
                  <c:v>68433</c:v>
                </c:pt>
                <c:pt idx="44">
                  <c:v>68519</c:v>
                </c:pt>
                <c:pt idx="45">
                  <c:v>68524</c:v>
                </c:pt>
                <c:pt idx="46">
                  <c:v>68651</c:v>
                </c:pt>
                <c:pt idx="47">
                  <c:v>69254</c:v>
                </c:pt>
                <c:pt idx="48">
                  <c:v>70167</c:v>
                </c:pt>
                <c:pt idx="49">
                  <c:v>71460</c:v>
                </c:pt>
                <c:pt idx="50">
                  <c:v>73134</c:v>
                </c:pt>
                <c:pt idx="51">
                  <c:v>71560</c:v>
                </c:pt>
                <c:pt idx="52">
                  <c:v>72275</c:v>
                </c:pt>
                <c:pt idx="53">
                  <c:v>73816</c:v>
                </c:pt>
                <c:pt idx="54">
                  <c:v>75416</c:v>
                </c:pt>
                <c:pt idx="55">
                  <c:v>76574</c:v>
                </c:pt>
                <c:pt idx="56">
                  <c:v>77594</c:v>
                </c:pt>
                <c:pt idx="57">
                  <c:v>78354</c:v>
                </c:pt>
                <c:pt idx="58">
                  <c:v>78408</c:v>
                </c:pt>
                <c:pt idx="59">
                  <c:v>79068</c:v>
                </c:pt>
                <c:pt idx="60">
                  <c:v>79528</c:v>
                </c:pt>
                <c:pt idx="61">
                  <c:v>79450</c:v>
                </c:pt>
                <c:pt idx="62">
                  <c:v>79588</c:v>
                </c:pt>
                <c:pt idx="63">
                  <c:v>79690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9-4C85-996A-40B7725BDD8C}"/>
            </c:ext>
          </c:extLst>
        </c:ser>
        <c:ser>
          <c:idx val="6"/>
          <c:order val="6"/>
          <c:tx>
            <c:strRef>
              <c:f>人口!$D$88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人口!$E$88:$BP$88</c:f>
              <c:numCache>
                <c:formatCode>0;"△ "0</c:formatCode>
                <c:ptCount val="64"/>
                <c:pt idx="0">
                  <c:v>36075</c:v>
                </c:pt>
                <c:pt idx="1">
                  <c:v>35581</c:v>
                </c:pt>
                <c:pt idx="2">
                  <c:v>34667</c:v>
                </c:pt>
                <c:pt idx="3">
                  <c:v>34164</c:v>
                </c:pt>
                <c:pt idx="4">
                  <c:v>33252</c:v>
                </c:pt>
                <c:pt idx="6">
                  <c:v>32584</c:v>
                </c:pt>
                <c:pt idx="7">
                  <c:v>32250</c:v>
                </c:pt>
                <c:pt idx="8">
                  <c:v>31733</c:v>
                </c:pt>
                <c:pt idx="9" formatCode="General">
                  <c:v>31745</c:v>
                </c:pt>
                <c:pt idx="10">
                  <c:v>31844</c:v>
                </c:pt>
                <c:pt idx="11">
                  <c:v>31796</c:v>
                </c:pt>
                <c:pt idx="12">
                  <c:v>31876</c:v>
                </c:pt>
                <c:pt idx="13" formatCode="General">
                  <c:v>32097</c:v>
                </c:pt>
                <c:pt idx="14" formatCode="General">
                  <c:v>32535</c:v>
                </c:pt>
                <c:pt idx="15">
                  <c:v>32731</c:v>
                </c:pt>
                <c:pt idx="16" formatCode="General">
                  <c:v>33034</c:v>
                </c:pt>
                <c:pt idx="17" formatCode="General">
                  <c:v>33303</c:v>
                </c:pt>
                <c:pt idx="18" formatCode="General">
                  <c:v>33637</c:v>
                </c:pt>
                <c:pt idx="19">
                  <c:v>33857</c:v>
                </c:pt>
                <c:pt idx="20">
                  <c:v>34090</c:v>
                </c:pt>
                <c:pt idx="21">
                  <c:v>34343</c:v>
                </c:pt>
                <c:pt idx="22">
                  <c:v>34649</c:v>
                </c:pt>
                <c:pt idx="23" formatCode="General">
                  <c:v>34776</c:v>
                </c:pt>
                <c:pt idx="24" formatCode="General">
                  <c:v>34986</c:v>
                </c:pt>
                <c:pt idx="25">
                  <c:v>35285</c:v>
                </c:pt>
                <c:pt idx="26" formatCode="General">
                  <c:v>35422</c:v>
                </c:pt>
                <c:pt idx="27" formatCode="General">
                  <c:v>35611</c:v>
                </c:pt>
                <c:pt idx="28">
                  <c:v>35691</c:v>
                </c:pt>
                <c:pt idx="29" formatCode="General">
                  <c:v>35702</c:v>
                </c:pt>
                <c:pt idx="30">
                  <c:v>35599</c:v>
                </c:pt>
                <c:pt idx="31">
                  <c:v>35531</c:v>
                </c:pt>
                <c:pt idx="32">
                  <c:v>35457</c:v>
                </c:pt>
                <c:pt idx="33">
                  <c:v>35500</c:v>
                </c:pt>
                <c:pt idx="34">
                  <c:v>35437</c:v>
                </c:pt>
                <c:pt idx="35">
                  <c:v>35475</c:v>
                </c:pt>
                <c:pt idx="36">
                  <c:v>35332</c:v>
                </c:pt>
                <c:pt idx="37">
                  <c:v>35170</c:v>
                </c:pt>
                <c:pt idx="38">
                  <c:v>35021</c:v>
                </c:pt>
                <c:pt idx="39">
                  <c:v>34803</c:v>
                </c:pt>
                <c:pt idx="40">
                  <c:v>34632</c:v>
                </c:pt>
                <c:pt idx="41">
                  <c:v>34284</c:v>
                </c:pt>
                <c:pt idx="42">
                  <c:v>34180</c:v>
                </c:pt>
                <c:pt idx="43">
                  <c:v>34057</c:v>
                </c:pt>
                <c:pt idx="44">
                  <c:v>33714</c:v>
                </c:pt>
                <c:pt idx="45">
                  <c:v>33389</c:v>
                </c:pt>
                <c:pt idx="46">
                  <c:v>33178</c:v>
                </c:pt>
                <c:pt idx="47">
                  <c:v>32832</c:v>
                </c:pt>
                <c:pt idx="48">
                  <c:v>32575</c:v>
                </c:pt>
                <c:pt idx="49">
                  <c:v>32242</c:v>
                </c:pt>
                <c:pt idx="50">
                  <c:v>31731</c:v>
                </c:pt>
                <c:pt idx="51">
                  <c:v>31713</c:v>
                </c:pt>
                <c:pt idx="52">
                  <c:v>31370</c:v>
                </c:pt>
                <c:pt idx="53">
                  <c:v>31000</c:v>
                </c:pt>
                <c:pt idx="54">
                  <c:v>30688</c:v>
                </c:pt>
                <c:pt idx="55">
                  <c:v>30324</c:v>
                </c:pt>
                <c:pt idx="56">
                  <c:v>30159</c:v>
                </c:pt>
                <c:pt idx="57">
                  <c:v>29764</c:v>
                </c:pt>
                <c:pt idx="58">
                  <c:v>29362</c:v>
                </c:pt>
                <c:pt idx="59">
                  <c:v>28921</c:v>
                </c:pt>
                <c:pt idx="60">
                  <c:v>28322</c:v>
                </c:pt>
                <c:pt idx="61">
                  <c:v>27822</c:v>
                </c:pt>
                <c:pt idx="62">
                  <c:v>27386</c:v>
                </c:pt>
                <c:pt idx="63">
                  <c:v>26989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A9-4C85-996A-40B7725BDD8C}"/>
            </c:ext>
          </c:extLst>
        </c:ser>
        <c:ser>
          <c:idx val="7"/>
          <c:order val="7"/>
          <c:tx>
            <c:strRef>
              <c:f>人口!$D$89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人口!$E$89:$BP$89</c:f>
              <c:numCache>
                <c:formatCode>General</c:formatCode>
                <c:ptCount val="64"/>
                <c:pt idx="0">
                  <c:v>21551</c:v>
                </c:pt>
                <c:pt idx="1">
                  <c:v>22299</c:v>
                </c:pt>
                <c:pt idx="2">
                  <c:v>22282</c:v>
                </c:pt>
                <c:pt idx="3">
                  <c:v>23708</c:v>
                </c:pt>
                <c:pt idx="4">
                  <c:v>25030</c:v>
                </c:pt>
                <c:pt idx="6">
                  <c:v>29124</c:v>
                </c:pt>
                <c:pt idx="7">
                  <c:v>30876</c:v>
                </c:pt>
                <c:pt idx="8">
                  <c:v>32687</c:v>
                </c:pt>
                <c:pt idx="9">
                  <c:v>33726</c:v>
                </c:pt>
                <c:pt idx="10">
                  <c:v>35614</c:v>
                </c:pt>
                <c:pt idx="11">
                  <c:v>37356</c:v>
                </c:pt>
                <c:pt idx="12">
                  <c:v>38913</c:v>
                </c:pt>
                <c:pt idx="13">
                  <c:v>40314</c:v>
                </c:pt>
                <c:pt idx="14">
                  <c:v>42098</c:v>
                </c:pt>
                <c:pt idx="15">
                  <c:v>43679</c:v>
                </c:pt>
                <c:pt idx="16">
                  <c:v>45315</c:v>
                </c:pt>
                <c:pt idx="17">
                  <c:v>46379</c:v>
                </c:pt>
                <c:pt idx="18">
                  <c:v>47607</c:v>
                </c:pt>
                <c:pt idx="19" formatCode="0;&quot;△ &quot;0">
                  <c:v>48785</c:v>
                </c:pt>
                <c:pt idx="20">
                  <c:v>50120</c:v>
                </c:pt>
                <c:pt idx="21" formatCode="0;&quot;△ &quot;0">
                  <c:v>51302</c:v>
                </c:pt>
                <c:pt idx="22" formatCode="0;&quot;△ &quot;0">
                  <c:v>52302</c:v>
                </c:pt>
                <c:pt idx="23">
                  <c:v>52961</c:v>
                </c:pt>
                <c:pt idx="24">
                  <c:v>53351</c:v>
                </c:pt>
                <c:pt idx="25">
                  <c:v>53866</c:v>
                </c:pt>
                <c:pt idx="26">
                  <c:v>54372</c:v>
                </c:pt>
                <c:pt idx="27">
                  <c:v>54962</c:v>
                </c:pt>
                <c:pt idx="28" formatCode="0;&quot;△ &quot;0">
                  <c:v>55969</c:v>
                </c:pt>
                <c:pt idx="29">
                  <c:v>56663</c:v>
                </c:pt>
                <c:pt idx="30">
                  <c:v>58007</c:v>
                </c:pt>
                <c:pt idx="31" formatCode="0;&quot;△ &quot;0">
                  <c:v>58954</c:v>
                </c:pt>
                <c:pt idx="32" formatCode="0;&quot;△ &quot;0">
                  <c:v>59097</c:v>
                </c:pt>
                <c:pt idx="33" formatCode="0;&quot;△ &quot;0">
                  <c:v>59262</c:v>
                </c:pt>
                <c:pt idx="34" formatCode="0;&quot;△ &quot;0">
                  <c:v>59821</c:v>
                </c:pt>
                <c:pt idx="35">
                  <c:v>59805</c:v>
                </c:pt>
                <c:pt idx="36" formatCode="0;&quot;△ &quot;0">
                  <c:v>60130</c:v>
                </c:pt>
                <c:pt idx="37" formatCode="0;&quot;△ &quot;0">
                  <c:v>60441</c:v>
                </c:pt>
                <c:pt idx="38" formatCode="0;&quot;△ &quot;0">
                  <c:v>60275</c:v>
                </c:pt>
                <c:pt idx="39" formatCode="0;&quot;△ &quot;0">
                  <c:v>60445</c:v>
                </c:pt>
                <c:pt idx="40">
                  <c:v>60966</c:v>
                </c:pt>
                <c:pt idx="41" formatCode="0;&quot;△ &quot;0">
                  <c:v>61491</c:v>
                </c:pt>
                <c:pt idx="42" formatCode="0;&quot;△ &quot;0">
                  <c:v>61629</c:v>
                </c:pt>
                <c:pt idx="43" formatCode="0;&quot;△ &quot;0">
                  <c:v>61797</c:v>
                </c:pt>
                <c:pt idx="44" formatCode="0;&quot;△ &quot;0">
                  <c:v>62244</c:v>
                </c:pt>
                <c:pt idx="45">
                  <c:v>62391</c:v>
                </c:pt>
                <c:pt idx="46" formatCode="0;&quot;△ &quot;0">
                  <c:v>62708</c:v>
                </c:pt>
                <c:pt idx="47" formatCode="0;&quot;△ &quot;0">
                  <c:v>62800</c:v>
                </c:pt>
                <c:pt idx="48" formatCode="0;&quot;△ &quot;0">
                  <c:v>62955</c:v>
                </c:pt>
                <c:pt idx="49" formatCode="0;&quot;△ &quot;0">
                  <c:v>62884</c:v>
                </c:pt>
                <c:pt idx="50">
                  <c:v>62870</c:v>
                </c:pt>
                <c:pt idx="51" formatCode="0;&quot;△ &quot;0">
                  <c:v>61347</c:v>
                </c:pt>
                <c:pt idx="52" formatCode="0;&quot;△ &quot;0">
                  <c:v>61693</c:v>
                </c:pt>
                <c:pt idx="53" formatCode="0;&quot;△ &quot;0">
                  <c:v>61880</c:v>
                </c:pt>
                <c:pt idx="54" formatCode="0;&quot;△ &quot;0">
                  <c:v>62163</c:v>
                </c:pt>
                <c:pt idx="55">
                  <c:v>62097</c:v>
                </c:pt>
                <c:pt idx="56" formatCode="0;&quot;△ &quot;0">
                  <c:v>62475</c:v>
                </c:pt>
                <c:pt idx="57" formatCode="0;&quot;△ &quot;0">
                  <c:v>62495</c:v>
                </c:pt>
                <c:pt idx="58" formatCode="0;&quot;△ &quot;0">
                  <c:v>62429</c:v>
                </c:pt>
                <c:pt idx="59" formatCode="0;&quot;△ &quot;0">
                  <c:v>62333</c:v>
                </c:pt>
                <c:pt idx="60">
                  <c:v>62378</c:v>
                </c:pt>
                <c:pt idx="61" formatCode="0;&quot;△ &quot;0">
                  <c:v>62164</c:v>
                </c:pt>
                <c:pt idx="62" formatCode="0;&quot;△ &quot;0">
                  <c:v>62215</c:v>
                </c:pt>
                <c:pt idx="63" formatCode="0;&quot;△ &quot;0">
                  <c:v>62204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A9-4C85-996A-40B7725BDD8C}"/>
            </c:ext>
          </c:extLst>
        </c:ser>
        <c:ser>
          <c:idx val="8"/>
          <c:order val="8"/>
          <c:tx>
            <c:strRef>
              <c:f>人口!$D$90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人口!$E$90:$BP$90</c:f>
              <c:numCache>
                <c:formatCode>General</c:formatCode>
                <c:ptCount val="64"/>
                <c:pt idx="0">
                  <c:v>27538</c:v>
                </c:pt>
                <c:pt idx="1">
                  <c:v>27535</c:v>
                </c:pt>
                <c:pt idx="2">
                  <c:v>26157</c:v>
                </c:pt>
                <c:pt idx="3">
                  <c:v>26120</c:v>
                </c:pt>
                <c:pt idx="4">
                  <c:v>26705</c:v>
                </c:pt>
                <c:pt idx="6">
                  <c:v>27319</c:v>
                </c:pt>
                <c:pt idx="7">
                  <c:v>27676</c:v>
                </c:pt>
                <c:pt idx="8">
                  <c:v>28384</c:v>
                </c:pt>
                <c:pt idx="9">
                  <c:v>29300</c:v>
                </c:pt>
                <c:pt idx="10">
                  <c:v>29908</c:v>
                </c:pt>
                <c:pt idx="11">
                  <c:v>30384</c:v>
                </c:pt>
                <c:pt idx="12">
                  <c:v>30868</c:v>
                </c:pt>
                <c:pt idx="13">
                  <c:v>31105</c:v>
                </c:pt>
                <c:pt idx="14">
                  <c:v>32003</c:v>
                </c:pt>
                <c:pt idx="15">
                  <c:v>32759</c:v>
                </c:pt>
                <c:pt idx="16">
                  <c:v>33248</c:v>
                </c:pt>
                <c:pt idx="17">
                  <c:v>33964</c:v>
                </c:pt>
                <c:pt idx="18">
                  <c:v>34365</c:v>
                </c:pt>
                <c:pt idx="19" formatCode="0;&quot;△ &quot;0">
                  <c:v>34533</c:v>
                </c:pt>
                <c:pt idx="20">
                  <c:v>34892</c:v>
                </c:pt>
                <c:pt idx="21" formatCode="0;&quot;△ &quot;0">
                  <c:v>35366</c:v>
                </c:pt>
                <c:pt idx="22" formatCode="0;&quot;△ &quot;0">
                  <c:v>35655</c:v>
                </c:pt>
                <c:pt idx="23">
                  <c:v>35980</c:v>
                </c:pt>
                <c:pt idx="24">
                  <c:v>36202</c:v>
                </c:pt>
                <c:pt idx="25">
                  <c:v>36411</c:v>
                </c:pt>
                <c:pt idx="26">
                  <c:v>36720</c:v>
                </c:pt>
                <c:pt idx="27">
                  <c:v>37253</c:v>
                </c:pt>
                <c:pt idx="28" formatCode="0;&quot;△ &quot;0">
                  <c:v>37421</c:v>
                </c:pt>
                <c:pt idx="29">
                  <c:v>37438</c:v>
                </c:pt>
                <c:pt idx="30">
                  <c:v>37893</c:v>
                </c:pt>
                <c:pt idx="31" formatCode="0;&quot;△ &quot;0">
                  <c:v>38178</c:v>
                </c:pt>
                <c:pt idx="32" formatCode="0;&quot;△ &quot;0">
                  <c:v>38413</c:v>
                </c:pt>
                <c:pt idx="33" formatCode="0;&quot;△ &quot;0">
                  <c:v>38633</c:v>
                </c:pt>
                <c:pt idx="34" formatCode="0;&quot;△ &quot;0">
                  <c:v>39314</c:v>
                </c:pt>
                <c:pt idx="35">
                  <c:v>39723</c:v>
                </c:pt>
                <c:pt idx="36" formatCode="0;&quot;△ &quot;0">
                  <c:v>39907</c:v>
                </c:pt>
                <c:pt idx="37" formatCode="0;&quot;△ &quot;0">
                  <c:v>39898</c:v>
                </c:pt>
                <c:pt idx="38" formatCode="0;&quot;△ &quot;0">
                  <c:v>40376</c:v>
                </c:pt>
                <c:pt idx="39" formatCode="0;&quot;△ &quot;0">
                  <c:v>40915</c:v>
                </c:pt>
                <c:pt idx="40">
                  <c:v>41280</c:v>
                </c:pt>
                <c:pt idx="41" formatCode="0;&quot;△ &quot;0">
                  <c:v>41693</c:v>
                </c:pt>
                <c:pt idx="42" formatCode="0;&quot;△ &quot;0">
                  <c:v>42183</c:v>
                </c:pt>
                <c:pt idx="43" formatCode="0;&quot;△ &quot;0">
                  <c:v>42711</c:v>
                </c:pt>
                <c:pt idx="44" formatCode="0;&quot;△ &quot;0">
                  <c:v>43270</c:v>
                </c:pt>
                <c:pt idx="45">
                  <c:v>43761</c:v>
                </c:pt>
                <c:pt idx="46" formatCode="0;&quot;△ &quot;0">
                  <c:v>44067</c:v>
                </c:pt>
                <c:pt idx="47" formatCode="0;&quot;△ &quot;0">
                  <c:v>44292</c:v>
                </c:pt>
                <c:pt idx="48" formatCode="0;&quot;△ &quot;0">
                  <c:v>44396</c:v>
                </c:pt>
                <c:pt idx="49" formatCode="0;&quot;△ &quot;0">
                  <c:v>44384</c:v>
                </c:pt>
                <c:pt idx="50">
                  <c:v>44153</c:v>
                </c:pt>
                <c:pt idx="51" formatCode="0;&quot;△ &quot;0">
                  <c:v>43774</c:v>
                </c:pt>
                <c:pt idx="52" formatCode="0;&quot;△ &quot;0">
                  <c:v>43626</c:v>
                </c:pt>
                <c:pt idx="53" formatCode="0;&quot;△ &quot;0">
                  <c:v>43661</c:v>
                </c:pt>
                <c:pt idx="54" formatCode="0;&quot;△ &quot;0">
                  <c:v>43873</c:v>
                </c:pt>
                <c:pt idx="55">
                  <c:v>44046</c:v>
                </c:pt>
                <c:pt idx="56" formatCode="0;&quot;△ &quot;0">
                  <c:v>44369</c:v>
                </c:pt>
                <c:pt idx="57" formatCode="0;&quot;△ &quot;0">
                  <c:v>44275</c:v>
                </c:pt>
                <c:pt idx="58" formatCode="0;&quot;△ &quot;0">
                  <c:v>44242</c:v>
                </c:pt>
                <c:pt idx="59" formatCode="0;&quot;△ &quot;0">
                  <c:v>43987</c:v>
                </c:pt>
                <c:pt idx="60">
                  <c:v>43974</c:v>
                </c:pt>
                <c:pt idx="61" formatCode="0;&quot;△ &quot;0">
                  <c:v>43870</c:v>
                </c:pt>
                <c:pt idx="62" formatCode="0;&quot;△ &quot;0">
                  <c:v>43725</c:v>
                </c:pt>
                <c:pt idx="63" formatCode="0;&quot;△ &quot;0">
                  <c:v>43450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A9-4C85-996A-40B7725BDD8C}"/>
            </c:ext>
          </c:extLst>
        </c:ser>
        <c:ser>
          <c:idx val="9"/>
          <c:order val="9"/>
          <c:tx>
            <c:strRef>
              <c:f>人口!$D$127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人口!$E$127:$BP$127</c:f>
              <c:numCache>
                <c:formatCode>General</c:formatCode>
                <c:ptCount val="64"/>
                <c:pt idx="0">
                  <c:v>14532</c:v>
                </c:pt>
                <c:pt idx="1">
                  <c:v>14547</c:v>
                </c:pt>
                <c:pt idx="2">
                  <c:v>14284</c:v>
                </c:pt>
                <c:pt idx="3">
                  <c:v>14566</c:v>
                </c:pt>
                <c:pt idx="4">
                  <c:v>15731</c:v>
                </c:pt>
                <c:pt idx="6">
                  <c:v>21220</c:v>
                </c:pt>
                <c:pt idx="7">
                  <c:v>23391</c:v>
                </c:pt>
                <c:pt idx="8">
                  <c:v>27396</c:v>
                </c:pt>
                <c:pt idx="9">
                  <c:v>30136</c:v>
                </c:pt>
                <c:pt idx="10">
                  <c:v>32716</c:v>
                </c:pt>
                <c:pt idx="11">
                  <c:v>37540</c:v>
                </c:pt>
                <c:pt idx="12">
                  <c:v>44520</c:v>
                </c:pt>
                <c:pt idx="13">
                  <c:v>54045</c:v>
                </c:pt>
                <c:pt idx="14">
                  <c:v>61649</c:v>
                </c:pt>
                <c:pt idx="15">
                  <c:v>68848</c:v>
                </c:pt>
                <c:pt idx="16">
                  <c:v>73486</c:v>
                </c:pt>
                <c:pt idx="17">
                  <c:v>78068</c:v>
                </c:pt>
                <c:pt idx="18">
                  <c:v>83404</c:v>
                </c:pt>
                <c:pt idx="19">
                  <c:v>90439</c:v>
                </c:pt>
                <c:pt idx="20">
                  <c:v>97563</c:v>
                </c:pt>
                <c:pt idx="21">
                  <c:v>103304</c:v>
                </c:pt>
                <c:pt idx="22">
                  <c:v>108711</c:v>
                </c:pt>
                <c:pt idx="23">
                  <c:v>114658</c:v>
                </c:pt>
                <c:pt idx="24">
                  <c:v>119655</c:v>
                </c:pt>
                <c:pt idx="25">
                  <c:v>124363</c:v>
                </c:pt>
                <c:pt idx="26">
                  <c:v>129092</c:v>
                </c:pt>
                <c:pt idx="29">
                  <c:v>151623</c:v>
                </c:pt>
                <c:pt idx="30">
                  <c:v>156724</c:v>
                </c:pt>
                <c:pt idx="31">
                  <c:v>162134</c:v>
                </c:pt>
                <c:pt idx="32">
                  <c:v>167731</c:v>
                </c:pt>
                <c:pt idx="33">
                  <c:v>172992</c:v>
                </c:pt>
                <c:pt idx="34">
                  <c:v>177853</c:v>
                </c:pt>
                <c:pt idx="35">
                  <c:v>183697</c:v>
                </c:pt>
                <c:pt idx="36">
                  <c:v>189356</c:v>
                </c:pt>
                <c:pt idx="37">
                  <c:v>193697</c:v>
                </c:pt>
                <c:pt idx="38">
                  <c:v>196789</c:v>
                </c:pt>
                <c:pt idx="39">
                  <c:v>198880</c:v>
                </c:pt>
                <c:pt idx="40">
                  <c:v>201437</c:v>
                </c:pt>
                <c:pt idx="41">
                  <c:v>203873</c:v>
                </c:pt>
                <c:pt idx="42">
                  <c:v>205413</c:v>
                </c:pt>
                <c:pt idx="43">
                  <c:v>206826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A9-4C85-996A-40B7725BDD8C}"/>
            </c:ext>
          </c:extLst>
        </c:ser>
        <c:ser>
          <c:idx val="10"/>
          <c:order val="10"/>
          <c:tx>
            <c:strRef>
              <c:f>人口!$D$95</c:f>
              <c:strCache>
                <c:ptCount val="1"/>
                <c:pt idx="0">
                  <c:v>冨谷市</c:v>
                </c:pt>
              </c:strCache>
            </c:strRef>
          </c:tx>
          <c:spPr>
            <a:ln w="0"/>
          </c:spPr>
          <c:marker>
            <c:symbol val="square"/>
            <c:size val="6"/>
            <c:spPr>
              <a:noFill/>
              <a:ln w="3175"/>
            </c:spPr>
          </c:marker>
          <c:val>
            <c:numRef>
              <c:f>人口!$E$95:$BP$95</c:f>
              <c:numCache>
                <c:formatCode>"("0")"</c:formatCode>
                <c:ptCount val="64"/>
                <c:pt idx="57" formatCode="0;&quot;△ &quot;0">
                  <c:v>52580</c:v>
                </c:pt>
                <c:pt idx="58" formatCode="0;&quot;△ &quot;0">
                  <c:v>52559</c:v>
                </c:pt>
                <c:pt idx="59" formatCode="0;&quot;△ &quot;0">
                  <c:v>52537</c:v>
                </c:pt>
                <c:pt idx="60">
                  <c:v>52483</c:v>
                </c:pt>
                <c:pt idx="61" formatCode="0;&quot;△ &quot;0">
                  <c:v>52401</c:v>
                </c:pt>
                <c:pt idx="62" formatCode="0;&quot;△ &quot;0">
                  <c:v>52315</c:v>
                </c:pt>
                <c:pt idx="63" formatCode="0;&quot;△ &quot;0">
                  <c:v>52268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2-4E7E-8E2E-503B44346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49248"/>
        <c:axId val="253355520"/>
      </c:lineChart>
      <c:catAx>
        <c:axId val="25334924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5552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3555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4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741016017857572E-2"/>
          <c:y val="1.5025041736227046E-2"/>
          <c:w val="0.91116000686830023"/>
          <c:h val="9.334879694483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県中南部町村の人口　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(国勢調査･推計人口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/10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1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日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18940151399993918"/>
          <c:y val="0.168053379798421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0.12188827733712101"/>
          <c:w val="0.91373317985700564"/>
          <c:h val="0.81176287940410174"/>
        </c:manualLayout>
      </c:layout>
      <c:lineChart>
        <c:grouping val="standard"/>
        <c:varyColors val="0"/>
        <c:ser>
          <c:idx val="0"/>
          <c:order val="0"/>
          <c:tx>
            <c:strRef>
              <c:f>人口!$D$96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人口!$E$96:$BP$96</c:f>
              <c:numCache>
                <c:formatCode>0;"△ "0</c:formatCode>
                <c:ptCount val="64"/>
                <c:pt idx="0">
                  <c:v>16741</c:v>
                </c:pt>
                <c:pt idx="1">
                  <c:v>16612</c:v>
                </c:pt>
                <c:pt idx="2">
                  <c:v>16491</c:v>
                </c:pt>
                <c:pt idx="3">
                  <c:v>16133</c:v>
                </c:pt>
                <c:pt idx="4">
                  <c:v>15843</c:v>
                </c:pt>
                <c:pt idx="6">
                  <c:v>15584</c:v>
                </c:pt>
                <c:pt idx="7">
                  <c:v>15418</c:v>
                </c:pt>
                <c:pt idx="8">
                  <c:v>15162</c:v>
                </c:pt>
                <c:pt idx="9" formatCode="General">
                  <c:v>14807</c:v>
                </c:pt>
                <c:pt idx="10">
                  <c:v>14604</c:v>
                </c:pt>
                <c:pt idx="11">
                  <c:v>14546</c:v>
                </c:pt>
                <c:pt idx="12">
                  <c:v>14383</c:v>
                </c:pt>
                <c:pt idx="13" formatCode="General">
                  <c:v>14366</c:v>
                </c:pt>
                <c:pt idx="14" formatCode="General">
                  <c:v>14333</c:v>
                </c:pt>
                <c:pt idx="15">
                  <c:v>14299</c:v>
                </c:pt>
                <c:pt idx="16" formatCode="General">
                  <c:v>14215</c:v>
                </c:pt>
                <c:pt idx="17" formatCode="General">
                  <c:v>14232</c:v>
                </c:pt>
                <c:pt idx="18" formatCode="General">
                  <c:v>14215</c:v>
                </c:pt>
                <c:pt idx="19">
                  <c:v>14162</c:v>
                </c:pt>
                <c:pt idx="20">
                  <c:v>14158</c:v>
                </c:pt>
                <c:pt idx="21">
                  <c:v>14197</c:v>
                </c:pt>
                <c:pt idx="22">
                  <c:v>14163</c:v>
                </c:pt>
                <c:pt idx="23" formatCode="General">
                  <c:v>14254</c:v>
                </c:pt>
                <c:pt idx="24" formatCode="General">
                  <c:v>14374</c:v>
                </c:pt>
                <c:pt idx="25">
                  <c:v>14441</c:v>
                </c:pt>
                <c:pt idx="26" formatCode="General">
                  <c:v>14387</c:v>
                </c:pt>
                <c:pt idx="27" formatCode="General">
                  <c:v>14364</c:v>
                </c:pt>
                <c:pt idx="28">
                  <c:v>14404</c:v>
                </c:pt>
                <c:pt idx="29" formatCode="General">
                  <c:v>14399</c:v>
                </c:pt>
                <c:pt idx="30">
                  <c:v>14380</c:v>
                </c:pt>
                <c:pt idx="31">
                  <c:v>14242</c:v>
                </c:pt>
                <c:pt idx="32">
                  <c:v>14264</c:v>
                </c:pt>
                <c:pt idx="33">
                  <c:v>14338</c:v>
                </c:pt>
                <c:pt idx="34">
                  <c:v>14313</c:v>
                </c:pt>
                <c:pt idx="35">
                  <c:v>14240</c:v>
                </c:pt>
                <c:pt idx="36">
                  <c:v>14282</c:v>
                </c:pt>
                <c:pt idx="37">
                  <c:v>14242</c:v>
                </c:pt>
                <c:pt idx="38">
                  <c:v>14165</c:v>
                </c:pt>
                <c:pt idx="39">
                  <c:v>14130</c:v>
                </c:pt>
                <c:pt idx="40">
                  <c:v>14041</c:v>
                </c:pt>
                <c:pt idx="41">
                  <c:v>13926</c:v>
                </c:pt>
                <c:pt idx="42">
                  <c:v>13880</c:v>
                </c:pt>
                <c:pt idx="43">
                  <c:v>13829</c:v>
                </c:pt>
                <c:pt idx="44">
                  <c:v>13863</c:v>
                </c:pt>
                <c:pt idx="45">
                  <c:v>13706</c:v>
                </c:pt>
                <c:pt idx="46">
                  <c:v>13643</c:v>
                </c:pt>
                <c:pt idx="47">
                  <c:v>13512</c:v>
                </c:pt>
                <c:pt idx="48">
                  <c:v>13440</c:v>
                </c:pt>
                <c:pt idx="49">
                  <c:v>13274</c:v>
                </c:pt>
                <c:pt idx="50">
                  <c:v>13161</c:v>
                </c:pt>
                <c:pt idx="51">
                  <c:v>13096</c:v>
                </c:pt>
                <c:pt idx="52">
                  <c:v>12973</c:v>
                </c:pt>
                <c:pt idx="53">
                  <c:v>12852</c:v>
                </c:pt>
                <c:pt idx="54">
                  <c:v>12742</c:v>
                </c:pt>
                <c:pt idx="55">
                  <c:v>12588</c:v>
                </c:pt>
                <c:pt idx="56">
                  <c:v>12511</c:v>
                </c:pt>
                <c:pt idx="57">
                  <c:v>12353</c:v>
                </c:pt>
                <c:pt idx="58">
                  <c:v>12154</c:v>
                </c:pt>
                <c:pt idx="59">
                  <c:v>11894</c:v>
                </c:pt>
                <c:pt idx="60">
                  <c:v>11719</c:v>
                </c:pt>
                <c:pt idx="61">
                  <c:v>11512</c:v>
                </c:pt>
                <c:pt idx="62">
                  <c:v>11344</c:v>
                </c:pt>
                <c:pt idx="63">
                  <c:v>11108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6-401F-9965-4726A1E675F4}"/>
            </c:ext>
          </c:extLst>
        </c:ser>
        <c:ser>
          <c:idx val="1"/>
          <c:order val="1"/>
          <c:tx>
            <c:strRef>
              <c:f>人口!$D$97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人口!$E$97:$BP$97</c:f>
              <c:numCache>
                <c:formatCode>0;"△ "0</c:formatCode>
                <c:ptCount val="64"/>
                <c:pt idx="0">
                  <c:v>5504</c:v>
                </c:pt>
                <c:pt idx="1">
                  <c:v>5443</c:v>
                </c:pt>
                <c:pt idx="2">
                  <c:v>5349</c:v>
                </c:pt>
                <c:pt idx="3">
                  <c:v>5011</c:v>
                </c:pt>
                <c:pt idx="4">
                  <c:v>4747</c:v>
                </c:pt>
                <c:pt idx="6">
                  <c:v>4565</c:v>
                </c:pt>
                <c:pt idx="7">
                  <c:v>4455</c:v>
                </c:pt>
                <c:pt idx="8">
                  <c:v>4357</c:v>
                </c:pt>
                <c:pt idx="9" formatCode="General">
                  <c:v>4187</c:v>
                </c:pt>
                <c:pt idx="10">
                  <c:v>3977</c:v>
                </c:pt>
                <c:pt idx="11">
                  <c:v>3864</c:v>
                </c:pt>
                <c:pt idx="12">
                  <c:v>3765</c:v>
                </c:pt>
                <c:pt idx="13" formatCode="General">
                  <c:v>3675</c:v>
                </c:pt>
                <c:pt idx="14" formatCode="General">
                  <c:v>3592</c:v>
                </c:pt>
                <c:pt idx="15">
                  <c:v>3536</c:v>
                </c:pt>
                <c:pt idx="16" formatCode="General">
                  <c:v>3447</c:v>
                </c:pt>
                <c:pt idx="17" formatCode="General">
                  <c:v>3339</c:v>
                </c:pt>
                <c:pt idx="18" formatCode="General">
                  <c:v>3282</c:v>
                </c:pt>
                <c:pt idx="19">
                  <c:v>3242</c:v>
                </c:pt>
                <c:pt idx="20">
                  <c:v>3153</c:v>
                </c:pt>
                <c:pt idx="21">
                  <c:v>2735</c:v>
                </c:pt>
                <c:pt idx="22">
                  <c:v>2534</c:v>
                </c:pt>
                <c:pt idx="23" formatCode="General">
                  <c:v>2474</c:v>
                </c:pt>
                <c:pt idx="24" formatCode="General">
                  <c:v>2442</c:v>
                </c:pt>
                <c:pt idx="25">
                  <c:v>2427</c:v>
                </c:pt>
                <c:pt idx="26" formatCode="General">
                  <c:v>2415</c:v>
                </c:pt>
                <c:pt idx="27" formatCode="General">
                  <c:v>2401</c:v>
                </c:pt>
                <c:pt idx="28">
                  <c:v>2369</c:v>
                </c:pt>
                <c:pt idx="29" formatCode="General">
                  <c:v>2287</c:v>
                </c:pt>
                <c:pt idx="30">
                  <c:v>2270</c:v>
                </c:pt>
                <c:pt idx="31">
                  <c:v>2316</c:v>
                </c:pt>
                <c:pt idx="32">
                  <c:v>2316</c:v>
                </c:pt>
                <c:pt idx="33">
                  <c:v>2315</c:v>
                </c:pt>
                <c:pt idx="34">
                  <c:v>2256</c:v>
                </c:pt>
                <c:pt idx="35">
                  <c:v>2230</c:v>
                </c:pt>
                <c:pt idx="36">
                  <c:v>2230</c:v>
                </c:pt>
                <c:pt idx="37">
                  <c:v>2199</c:v>
                </c:pt>
                <c:pt idx="38">
                  <c:v>2143</c:v>
                </c:pt>
                <c:pt idx="39">
                  <c:v>2124</c:v>
                </c:pt>
                <c:pt idx="40">
                  <c:v>2090</c:v>
                </c:pt>
                <c:pt idx="41">
                  <c:v>2059</c:v>
                </c:pt>
                <c:pt idx="42">
                  <c:v>2036</c:v>
                </c:pt>
                <c:pt idx="43">
                  <c:v>2002</c:v>
                </c:pt>
                <c:pt idx="44">
                  <c:v>1961</c:v>
                </c:pt>
                <c:pt idx="45">
                  <c:v>1946</c:v>
                </c:pt>
                <c:pt idx="46">
                  <c:v>1915</c:v>
                </c:pt>
                <c:pt idx="47">
                  <c:v>1893</c:v>
                </c:pt>
                <c:pt idx="48">
                  <c:v>1849</c:v>
                </c:pt>
                <c:pt idx="49">
                  <c:v>1790</c:v>
                </c:pt>
                <c:pt idx="50">
                  <c:v>1730</c:v>
                </c:pt>
                <c:pt idx="51">
                  <c:v>1703</c:v>
                </c:pt>
                <c:pt idx="52">
                  <c:v>1658</c:v>
                </c:pt>
                <c:pt idx="53">
                  <c:v>1622</c:v>
                </c:pt>
                <c:pt idx="54">
                  <c:v>1578</c:v>
                </c:pt>
                <c:pt idx="55">
                  <c:v>1521</c:v>
                </c:pt>
                <c:pt idx="56">
                  <c:v>1518</c:v>
                </c:pt>
                <c:pt idx="57">
                  <c:v>1459</c:v>
                </c:pt>
                <c:pt idx="58">
                  <c:v>1406</c:v>
                </c:pt>
                <c:pt idx="59">
                  <c:v>1383</c:v>
                </c:pt>
                <c:pt idx="60">
                  <c:v>1324</c:v>
                </c:pt>
                <c:pt idx="61">
                  <c:v>1290</c:v>
                </c:pt>
                <c:pt idx="62">
                  <c:v>1279</c:v>
                </c:pt>
                <c:pt idx="63">
                  <c:v>1234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6-401F-9965-4726A1E675F4}"/>
            </c:ext>
          </c:extLst>
        </c:ser>
        <c:ser>
          <c:idx val="2"/>
          <c:order val="2"/>
          <c:tx>
            <c:strRef>
              <c:f>人口!$D$98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人口!$E$98:$BP$98</c:f>
              <c:numCache>
                <c:formatCode>0;"△ "0</c:formatCode>
                <c:ptCount val="64"/>
                <c:pt idx="0">
                  <c:v>16219</c:v>
                </c:pt>
                <c:pt idx="1">
                  <c:v>15829</c:v>
                </c:pt>
                <c:pt idx="2">
                  <c:v>15901</c:v>
                </c:pt>
                <c:pt idx="3">
                  <c:v>15988</c:v>
                </c:pt>
                <c:pt idx="4">
                  <c:v>16143</c:v>
                </c:pt>
                <c:pt idx="6">
                  <c:v>16238</c:v>
                </c:pt>
                <c:pt idx="7">
                  <c:v>16228</c:v>
                </c:pt>
                <c:pt idx="8">
                  <c:v>16184</c:v>
                </c:pt>
                <c:pt idx="9" formatCode="General">
                  <c:v>16016</c:v>
                </c:pt>
                <c:pt idx="10">
                  <c:v>16198</c:v>
                </c:pt>
                <c:pt idx="11">
                  <c:v>16422</c:v>
                </c:pt>
                <c:pt idx="12">
                  <c:v>16647</c:v>
                </c:pt>
                <c:pt idx="13" formatCode="General">
                  <c:v>16997</c:v>
                </c:pt>
                <c:pt idx="14" formatCode="General">
                  <c:v>17314</c:v>
                </c:pt>
                <c:pt idx="15">
                  <c:v>17631</c:v>
                </c:pt>
                <c:pt idx="16" formatCode="General">
                  <c:v>18071</c:v>
                </c:pt>
                <c:pt idx="17" formatCode="General">
                  <c:v>18629</c:v>
                </c:pt>
                <c:pt idx="18" formatCode="General">
                  <c:v>18966</c:v>
                </c:pt>
                <c:pt idx="19">
                  <c:v>19184</c:v>
                </c:pt>
                <c:pt idx="20">
                  <c:v>19485</c:v>
                </c:pt>
                <c:pt idx="21">
                  <c:v>19703</c:v>
                </c:pt>
                <c:pt idx="22">
                  <c:v>20084</c:v>
                </c:pt>
                <c:pt idx="23" formatCode="General">
                  <c:v>20230</c:v>
                </c:pt>
                <c:pt idx="24" formatCode="General">
                  <c:v>20448</c:v>
                </c:pt>
                <c:pt idx="25">
                  <c:v>20455</c:v>
                </c:pt>
                <c:pt idx="26" formatCode="General">
                  <c:v>20487</c:v>
                </c:pt>
                <c:pt idx="27" formatCode="General">
                  <c:v>20710</c:v>
                </c:pt>
                <c:pt idx="28">
                  <c:v>20820</c:v>
                </c:pt>
                <c:pt idx="29" formatCode="General">
                  <c:v>20906</c:v>
                </c:pt>
                <c:pt idx="30">
                  <c:v>21043</c:v>
                </c:pt>
                <c:pt idx="31">
                  <c:v>21228</c:v>
                </c:pt>
                <c:pt idx="32">
                  <c:v>21513</c:v>
                </c:pt>
                <c:pt idx="33">
                  <c:v>21737</c:v>
                </c:pt>
                <c:pt idx="34">
                  <c:v>21980</c:v>
                </c:pt>
                <c:pt idx="35">
                  <c:v>22010</c:v>
                </c:pt>
                <c:pt idx="36">
                  <c:v>22264</c:v>
                </c:pt>
                <c:pt idx="37">
                  <c:v>22399</c:v>
                </c:pt>
                <c:pt idx="38">
                  <c:v>22518</c:v>
                </c:pt>
                <c:pt idx="39">
                  <c:v>22690</c:v>
                </c:pt>
                <c:pt idx="40">
                  <c:v>22875</c:v>
                </c:pt>
                <c:pt idx="41">
                  <c:v>22997</c:v>
                </c:pt>
                <c:pt idx="42">
                  <c:v>23158</c:v>
                </c:pt>
                <c:pt idx="43">
                  <c:v>23234</c:v>
                </c:pt>
                <c:pt idx="44">
                  <c:v>23259</c:v>
                </c:pt>
                <c:pt idx="45">
                  <c:v>23331</c:v>
                </c:pt>
                <c:pt idx="46">
                  <c:v>23454</c:v>
                </c:pt>
                <c:pt idx="47">
                  <c:v>23643</c:v>
                </c:pt>
                <c:pt idx="48">
                  <c:v>23544</c:v>
                </c:pt>
                <c:pt idx="49">
                  <c:v>23471</c:v>
                </c:pt>
                <c:pt idx="50">
                  <c:v>23423</c:v>
                </c:pt>
                <c:pt idx="51">
                  <c:v>23615</c:v>
                </c:pt>
                <c:pt idx="52">
                  <c:v>23643</c:v>
                </c:pt>
                <c:pt idx="53">
                  <c:v>23636</c:v>
                </c:pt>
                <c:pt idx="54">
                  <c:v>23712</c:v>
                </c:pt>
                <c:pt idx="55">
                  <c:v>23650</c:v>
                </c:pt>
                <c:pt idx="56">
                  <c:v>23649</c:v>
                </c:pt>
                <c:pt idx="57">
                  <c:v>23660</c:v>
                </c:pt>
                <c:pt idx="58">
                  <c:v>23654</c:v>
                </c:pt>
                <c:pt idx="59">
                  <c:v>23667</c:v>
                </c:pt>
                <c:pt idx="60">
                  <c:v>23598</c:v>
                </c:pt>
                <c:pt idx="61">
                  <c:v>23636</c:v>
                </c:pt>
                <c:pt idx="62">
                  <c:v>23592</c:v>
                </c:pt>
                <c:pt idx="63">
                  <c:v>23560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86-401F-9965-4726A1E675F4}"/>
            </c:ext>
          </c:extLst>
        </c:ser>
        <c:ser>
          <c:idx val="3"/>
          <c:order val="3"/>
          <c:tx>
            <c:strRef>
              <c:f>人口!$D$99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人口!$E$99:$BP$99</c:f>
              <c:numCache>
                <c:formatCode>0;"△ "0</c:formatCode>
                <c:ptCount val="64"/>
                <c:pt idx="0">
                  <c:v>16884</c:v>
                </c:pt>
                <c:pt idx="1">
                  <c:v>15363</c:v>
                </c:pt>
                <c:pt idx="2">
                  <c:v>15171</c:v>
                </c:pt>
                <c:pt idx="3">
                  <c:v>14937</c:v>
                </c:pt>
                <c:pt idx="4">
                  <c:v>14697</c:v>
                </c:pt>
                <c:pt idx="6">
                  <c:v>14503</c:v>
                </c:pt>
                <c:pt idx="7">
                  <c:v>14476</c:v>
                </c:pt>
                <c:pt idx="8">
                  <c:v>14215</c:v>
                </c:pt>
                <c:pt idx="9" formatCode="General">
                  <c:v>13950</c:v>
                </c:pt>
                <c:pt idx="10">
                  <c:v>13801</c:v>
                </c:pt>
                <c:pt idx="11">
                  <c:v>13716</c:v>
                </c:pt>
                <c:pt idx="12">
                  <c:v>13730</c:v>
                </c:pt>
                <c:pt idx="13" formatCode="General">
                  <c:v>13543</c:v>
                </c:pt>
                <c:pt idx="14" formatCode="General">
                  <c:v>13477</c:v>
                </c:pt>
                <c:pt idx="15">
                  <c:v>13506</c:v>
                </c:pt>
                <c:pt idx="16" formatCode="General">
                  <c:v>13643</c:v>
                </c:pt>
                <c:pt idx="17" formatCode="General">
                  <c:v>13631</c:v>
                </c:pt>
                <c:pt idx="18" formatCode="General">
                  <c:v>13649</c:v>
                </c:pt>
                <c:pt idx="19">
                  <c:v>13605</c:v>
                </c:pt>
                <c:pt idx="20">
                  <c:v>13534</c:v>
                </c:pt>
                <c:pt idx="21">
                  <c:v>13603</c:v>
                </c:pt>
                <c:pt idx="22">
                  <c:v>13542</c:v>
                </c:pt>
                <c:pt idx="23" formatCode="General">
                  <c:v>13579</c:v>
                </c:pt>
                <c:pt idx="24" formatCode="General">
                  <c:v>13674</c:v>
                </c:pt>
                <c:pt idx="25">
                  <c:v>13869</c:v>
                </c:pt>
                <c:pt idx="26" formatCode="General">
                  <c:v>13822</c:v>
                </c:pt>
                <c:pt idx="27" formatCode="General">
                  <c:v>13821</c:v>
                </c:pt>
                <c:pt idx="28">
                  <c:v>13795</c:v>
                </c:pt>
                <c:pt idx="29" formatCode="General">
                  <c:v>13765</c:v>
                </c:pt>
                <c:pt idx="30">
                  <c:v>13710</c:v>
                </c:pt>
                <c:pt idx="31">
                  <c:v>13644</c:v>
                </c:pt>
                <c:pt idx="32">
                  <c:v>13530</c:v>
                </c:pt>
                <c:pt idx="33">
                  <c:v>13547</c:v>
                </c:pt>
                <c:pt idx="34">
                  <c:v>13569</c:v>
                </c:pt>
                <c:pt idx="35">
                  <c:v>13638</c:v>
                </c:pt>
                <c:pt idx="36">
                  <c:v>13603</c:v>
                </c:pt>
                <c:pt idx="37">
                  <c:v>13587</c:v>
                </c:pt>
                <c:pt idx="38">
                  <c:v>13517</c:v>
                </c:pt>
                <c:pt idx="39">
                  <c:v>13431</c:v>
                </c:pt>
                <c:pt idx="40">
                  <c:v>13376</c:v>
                </c:pt>
                <c:pt idx="41">
                  <c:v>13320</c:v>
                </c:pt>
                <c:pt idx="42">
                  <c:v>13199</c:v>
                </c:pt>
                <c:pt idx="43">
                  <c:v>13175</c:v>
                </c:pt>
                <c:pt idx="44">
                  <c:v>13031</c:v>
                </c:pt>
                <c:pt idx="45">
                  <c:v>12940</c:v>
                </c:pt>
                <c:pt idx="46">
                  <c:v>12797</c:v>
                </c:pt>
                <c:pt idx="47">
                  <c:v>12645</c:v>
                </c:pt>
                <c:pt idx="48">
                  <c:v>12472</c:v>
                </c:pt>
                <c:pt idx="49">
                  <c:v>12355</c:v>
                </c:pt>
                <c:pt idx="50">
                  <c:v>12145</c:v>
                </c:pt>
                <c:pt idx="51">
                  <c:v>12043</c:v>
                </c:pt>
                <c:pt idx="52">
                  <c:v>11884</c:v>
                </c:pt>
                <c:pt idx="53">
                  <c:v>11717</c:v>
                </c:pt>
                <c:pt idx="54">
                  <c:v>11641</c:v>
                </c:pt>
                <c:pt idx="55">
                  <c:v>11521</c:v>
                </c:pt>
                <c:pt idx="56">
                  <c:v>11448</c:v>
                </c:pt>
                <c:pt idx="57">
                  <c:v>11264</c:v>
                </c:pt>
                <c:pt idx="58">
                  <c:v>11134</c:v>
                </c:pt>
                <c:pt idx="59">
                  <c:v>10919</c:v>
                </c:pt>
                <c:pt idx="60">
                  <c:v>10634</c:v>
                </c:pt>
                <c:pt idx="61">
                  <c:v>10451</c:v>
                </c:pt>
                <c:pt idx="62">
                  <c:v>10293</c:v>
                </c:pt>
                <c:pt idx="63">
                  <c:v>10068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86-401F-9965-4726A1E675F4}"/>
            </c:ext>
          </c:extLst>
        </c:ser>
        <c:ser>
          <c:idx val="4"/>
          <c:order val="4"/>
          <c:tx>
            <c:strRef>
              <c:f>人口!$D$100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人口!$E$100:$BP$100</c:f>
              <c:numCache>
                <c:formatCode>0;"△ "0</c:formatCode>
                <c:ptCount val="64"/>
                <c:pt idx="0">
                  <c:v>24761</c:v>
                </c:pt>
                <c:pt idx="1">
                  <c:v>24564</c:v>
                </c:pt>
                <c:pt idx="2">
                  <c:v>24226</c:v>
                </c:pt>
                <c:pt idx="3">
                  <c:v>24522</c:v>
                </c:pt>
                <c:pt idx="4">
                  <c:v>24342</c:v>
                </c:pt>
                <c:pt idx="6">
                  <c:v>24704</c:v>
                </c:pt>
                <c:pt idx="7">
                  <c:v>24681</c:v>
                </c:pt>
                <c:pt idx="8">
                  <c:v>25940</c:v>
                </c:pt>
                <c:pt idx="9" formatCode="General">
                  <c:v>26441</c:v>
                </c:pt>
                <c:pt idx="10">
                  <c:v>26995</c:v>
                </c:pt>
                <c:pt idx="11">
                  <c:v>27489</c:v>
                </c:pt>
                <c:pt idx="12">
                  <c:v>27996</c:v>
                </c:pt>
                <c:pt idx="13" formatCode="General">
                  <c:v>28496</c:v>
                </c:pt>
                <c:pt idx="14" formatCode="General">
                  <c:v>29109</c:v>
                </c:pt>
                <c:pt idx="15">
                  <c:v>29774</c:v>
                </c:pt>
                <c:pt idx="16" formatCode="General">
                  <c:v>30058</c:v>
                </c:pt>
                <c:pt idx="17" formatCode="General">
                  <c:v>30341</c:v>
                </c:pt>
                <c:pt idx="18" formatCode="General">
                  <c:v>31126</c:v>
                </c:pt>
                <c:pt idx="19">
                  <c:v>31715</c:v>
                </c:pt>
                <c:pt idx="20">
                  <c:v>32255</c:v>
                </c:pt>
                <c:pt idx="21">
                  <c:v>33172</c:v>
                </c:pt>
                <c:pt idx="22">
                  <c:v>34078</c:v>
                </c:pt>
                <c:pt idx="23" formatCode="General">
                  <c:v>34589</c:v>
                </c:pt>
                <c:pt idx="24" formatCode="General">
                  <c:v>34931</c:v>
                </c:pt>
                <c:pt idx="25">
                  <c:v>35283</c:v>
                </c:pt>
                <c:pt idx="26" formatCode="General">
                  <c:v>35664</c:v>
                </c:pt>
                <c:pt idx="27" formatCode="General">
                  <c:v>36013</c:v>
                </c:pt>
                <c:pt idx="28">
                  <c:v>36398</c:v>
                </c:pt>
                <c:pt idx="29" formatCode="General">
                  <c:v>36969</c:v>
                </c:pt>
                <c:pt idx="30">
                  <c:v>37224</c:v>
                </c:pt>
                <c:pt idx="31">
                  <c:v>37484</c:v>
                </c:pt>
                <c:pt idx="32">
                  <c:v>37842</c:v>
                </c:pt>
                <c:pt idx="33">
                  <c:v>38255</c:v>
                </c:pt>
                <c:pt idx="34">
                  <c:v>38372</c:v>
                </c:pt>
                <c:pt idx="35">
                  <c:v>38544</c:v>
                </c:pt>
                <c:pt idx="36">
                  <c:v>38609</c:v>
                </c:pt>
                <c:pt idx="37">
                  <c:v>38638</c:v>
                </c:pt>
                <c:pt idx="38">
                  <c:v>38795</c:v>
                </c:pt>
                <c:pt idx="39">
                  <c:v>39076</c:v>
                </c:pt>
                <c:pt idx="40">
                  <c:v>39216</c:v>
                </c:pt>
                <c:pt idx="41">
                  <c:v>39354</c:v>
                </c:pt>
                <c:pt idx="42">
                  <c:v>39490</c:v>
                </c:pt>
                <c:pt idx="43">
                  <c:v>39455</c:v>
                </c:pt>
                <c:pt idx="44">
                  <c:v>39569</c:v>
                </c:pt>
                <c:pt idx="45">
                  <c:v>39416</c:v>
                </c:pt>
                <c:pt idx="46">
                  <c:v>39381</c:v>
                </c:pt>
                <c:pt idx="47">
                  <c:v>39149</c:v>
                </c:pt>
                <c:pt idx="48">
                  <c:v>38948</c:v>
                </c:pt>
                <c:pt idx="49">
                  <c:v>38725</c:v>
                </c:pt>
                <c:pt idx="50">
                  <c:v>38437</c:v>
                </c:pt>
                <c:pt idx="51">
                  <c:v>38527</c:v>
                </c:pt>
                <c:pt idx="52">
                  <c:v>38513</c:v>
                </c:pt>
                <c:pt idx="53">
                  <c:v>38491</c:v>
                </c:pt>
                <c:pt idx="54">
                  <c:v>38297</c:v>
                </c:pt>
                <c:pt idx="55">
                  <c:v>38246</c:v>
                </c:pt>
                <c:pt idx="56">
                  <c:v>38337</c:v>
                </c:pt>
                <c:pt idx="57">
                  <c:v>38007</c:v>
                </c:pt>
                <c:pt idx="58">
                  <c:v>37980</c:v>
                </c:pt>
                <c:pt idx="59">
                  <c:v>37687</c:v>
                </c:pt>
                <c:pt idx="60">
                  <c:v>37597</c:v>
                </c:pt>
                <c:pt idx="61">
                  <c:v>37409</c:v>
                </c:pt>
                <c:pt idx="62">
                  <c:v>37013</c:v>
                </c:pt>
                <c:pt idx="63">
                  <c:v>36863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6-401F-9965-4726A1E675F4}"/>
            </c:ext>
          </c:extLst>
        </c:ser>
        <c:ser>
          <c:idx val="5"/>
          <c:order val="5"/>
          <c:tx>
            <c:strRef>
              <c:f>人口!$D$101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人口!$E$101:$BP$101</c:f>
              <c:numCache>
                <c:formatCode>0;"△ "0</c:formatCode>
                <c:ptCount val="64"/>
                <c:pt idx="0">
                  <c:v>13574</c:v>
                </c:pt>
                <c:pt idx="1">
                  <c:v>13486</c:v>
                </c:pt>
                <c:pt idx="2">
                  <c:v>13387</c:v>
                </c:pt>
                <c:pt idx="3">
                  <c:v>12615</c:v>
                </c:pt>
                <c:pt idx="4">
                  <c:v>12502</c:v>
                </c:pt>
                <c:pt idx="6">
                  <c:v>12256</c:v>
                </c:pt>
                <c:pt idx="7">
                  <c:v>12106</c:v>
                </c:pt>
                <c:pt idx="8">
                  <c:v>11182</c:v>
                </c:pt>
                <c:pt idx="9" formatCode="General">
                  <c:v>10955</c:v>
                </c:pt>
                <c:pt idx="10">
                  <c:v>10763</c:v>
                </c:pt>
                <c:pt idx="11">
                  <c:v>10736</c:v>
                </c:pt>
                <c:pt idx="12">
                  <c:v>10669</c:v>
                </c:pt>
                <c:pt idx="13" formatCode="General">
                  <c:v>10797</c:v>
                </c:pt>
                <c:pt idx="14" formatCode="General">
                  <c:v>10907</c:v>
                </c:pt>
                <c:pt idx="15">
                  <c:v>10856</c:v>
                </c:pt>
                <c:pt idx="16" formatCode="General">
                  <c:v>10840</c:v>
                </c:pt>
                <c:pt idx="17" formatCode="General">
                  <c:v>10826</c:v>
                </c:pt>
                <c:pt idx="18" formatCode="General">
                  <c:v>10781</c:v>
                </c:pt>
                <c:pt idx="19">
                  <c:v>10844</c:v>
                </c:pt>
                <c:pt idx="20">
                  <c:v>10864</c:v>
                </c:pt>
                <c:pt idx="21">
                  <c:v>10994</c:v>
                </c:pt>
                <c:pt idx="22">
                  <c:v>11029</c:v>
                </c:pt>
                <c:pt idx="23" formatCode="General">
                  <c:v>11076</c:v>
                </c:pt>
                <c:pt idx="24" formatCode="General">
                  <c:v>11132</c:v>
                </c:pt>
                <c:pt idx="25">
                  <c:v>11181</c:v>
                </c:pt>
                <c:pt idx="26" formatCode="General">
                  <c:v>11256</c:v>
                </c:pt>
                <c:pt idx="27" formatCode="General">
                  <c:v>11192</c:v>
                </c:pt>
                <c:pt idx="28">
                  <c:v>11177</c:v>
                </c:pt>
                <c:pt idx="29" formatCode="General">
                  <c:v>11057</c:v>
                </c:pt>
                <c:pt idx="30">
                  <c:v>11056</c:v>
                </c:pt>
                <c:pt idx="31">
                  <c:v>11099</c:v>
                </c:pt>
                <c:pt idx="32">
                  <c:v>11136</c:v>
                </c:pt>
                <c:pt idx="33">
                  <c:v>11103</c:v>
                </c:pt>
                <c:pt idx="34">
                  <c:v>11122</c:v>
                </c:pt>
                <c:pt idx="35">
                  <c:v>11133</c:v>
                </c:pt>
                <c:pt idx="36">
                  <c:v>11193</c:v>
                </c:pt>
                <c:pt idx="37">
                  <c:v>11227</c:v>
                </c:pt>
                <c:pt idx="38">
                  <c:v>11262</c:v>
                </c:pt>
                <c:pt idx="39">
                  <c:v>11284</c:v>
                </c:pt>
                <c:pt idx="40">
                  <c:v>11236</c:v>
                </c:pt>
                <c:pt idx="41">
                  <c:v>11188</c:v>
                </c:pt>
                <c:pt idx="42">
                  <c:v>11047</c:v>
                </c:pt>
                <c:pt idx="43">
                  <c:v>10937</c:v>
                </c:pt>
                <c:pt idx="44">
                  <c:v>10866</c:v>
                </c:pt>
                <c:pt idx="45">
                  <c:v>10816</c:v>
                </c:pt>
                <c:pt idx="46">
                  <c:v>10615</c:v>
                </c:pt>
                <c:pt idx="47">
                  <c:v>10495</c:v>
                </c:pt>
                <c:pt idx="48">
                  <c:v>10392</c:v>
                </c:pt>
                <c:pt idx="49">
                  <c:v>10196</c:v>
                </c:pt>
                <c:pt idx="50">
                  <c:v>10073</c:v>
                </c:pt>
                <c:pt idx="51">
                  <c:v>9929</c:v>
                </c:pt>
                <c:pt idx="52">
                  <c:v>9765</c:v>
                </c:pt>
                <c:pt idx="53">
                  <c:v>9600</c:v>
                </c:pt>
                <c:pt idx="54">
                  <c:v>9420</c:v>
                </c:pt>
                <c:pt idx="55">
                  <c:v>9269</c:v>
                </c:pt>
                <c:pt idx="56">
                  <c:v>9124</c:v>
                </c:pt>
                <c:pt idx="57">
                  <c:v>8940</c:v>
                </c:pt>
                <c:pt idx="58">
                  <c:v>8837</c:v>
                </c:pt>
                <c:pt idx="59">
                  <c:v>8711</c:v>
                </c:pt>
                <c:pt idx="60">
                  <c:v>8594</c:v>
                </c:pt>
                <c:pt idx="61">
                  <c:v>8462</c:v>
                </c:pt>
                <c:pt idx="62">
                  <c:v>8311</c:v>
                </c:pt>
                <c:pt idx="63">
                  <c:v>8156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86-401F-9965-4726A1E675F4}"/>
            </c:ext>
          </c:extLst>
        </c:ser>
        <c:ser>
          <c:idx val="6"/>
          <c:order val="6"/>
          <c:tx>
            <c:strRef>
              <c:f>人口!$D$102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人口!$E$102:$BP$102</c:f>
              <c:numCache>
                <c:formatCode>0;"△ "0</c:formatCode>
                <c:ptCount val="64"/>
                <c:pt idx="0">
                  <c:v>28968</c:v>
                </c:pt>
                <c:pt idx="1">
                  <c:v>28772</c:v>
                </c:pt>
                <c:pt idx="2">
                  <c:v>28254</c:v>
                </c:pt>
                <c:pt idx="3">
                  <c:v>27591</c:v>
                </c:pt>
                <c:pt idx="4">
                  <c:v>25556</c:v>
                </c:pt>
                <c:pt idx="6">
                  <c:v>24100</c:v>
                </c:pt>
                <c:pt idx="7">
                  <c:v>23656</c:v>
                </c:pt>
                <c:pt idx="8">
                  <c:v>23240</c:v>
                </c:pt>
                <c:pt idx="9" formatCode="General">
                  <c:v>22910</c:v>
                </c:pt>
                <c:pt idx="10">
                  <c:v>22727</c:v>
                </c:pt>
                <c:pt idx="11">
                  <c:v>22287</c:v>
                </c:pt>
                <c:pt idx="12">
                  <c:v>22000</c:v>
                </c:pt>
                <c:pt idx="13" formatCode="General">
                  <c:v>21799</c:v>
                </c:pt>
                <c:pt idx="14" formatCode="General">
                  <c:v>21720</c:v>
                </c:pt>
                <c:pt idx="15">
                  <c:v>21588</c:v>
                </c:pt>
                <c:pt idx="16" formatCode="General">
                  <c:v>21480</c:v>
                </c:pt>
                <c:pt idx="17" formatCode="General">
                  <c:v>21381</c:v>
                </c:pt>
                <c:pt idx="18" formatCode="General">
                  <c:v>21408</c:v>
                </c:pt>
                <c:pt idx="19">
                  <c:v>21287</c:v>
                </c:pt>
                <c:pt idx="20">
                  <c:v>21225</c:v>
                </c:pt>
                <c:pt idx="21">
                  <c:v>21195</c:v>
                </c:pt>
                <c:pt idx="22">
                  <c:v>21060</c:v>
                </c:pt>
                <c:pt idx="23" formatCode="General">
                  <c:v>20978</c:v>
                </c:pt>
                <c:pt idx="24" formatCode="General">
                  <c:v>20871</c:v>
                </c:pt>
                <c:pt idx="25">
                  <c:v>20823</c:v>
                </c:pt>
                <c:pt idx="26" formatCode="General">
                  <c:v>20693</c:v>
                </c:pt>
                <c:pt idx="27" formatCode="General">
                  <c:v>20546</c:v>
                </c:pt>
                <c:pt idx="28">
                  <c:v>20336</c:v>
                </c:pt>
                <c:pt idx="29" formatCode="General">
                  <c:v>20207</c:v>
                </c:pt>
                <c:pt idx="30">
                  <c:v>20103</c:v>
                </c:pt>
                <c:pt idx="31">
                  <c:v>19941</c:v>
                </c:pt>
                <c:pt idx="32">
                  <c:v>19847</c:v>
                </c:pt>
                <c:pt idx="33">
                  <c:v>19703</c:v>
                </c:pt>
                <c:pt idx="34">
                  <c:v>19577</c:v>
                </c:pt>
                <c:pt idx="35">
                  <c:v>19310</c:v>
                </c:pt>
                <c:pt idx="36">
                  <c:v>19080</c:v>
                </c:pt>
                <c:pt idx="37">
                  <c:v>18897</c:v>
                </c:pt>
                <c:pt idx="38">
                  <c:v>18715</c:v>
                </c:pt>
                <c:pt idx="39">
                  <c:v>18523</c:v>
                </c:pt>
                <c:pt idx="40">
                  <c:v>18273</c:v>
                </c:pt>
                <c:pt idx="41">
                  <c:v>18051</c:v>
                </c:pt>
                <c:pt idx="42">
                  <c:v>17842</c:v>
                </c:pt>
                <c:pt idx="43">
                  <c:v>17611</c:v>
                </c:pt>
                <c:pt idx="44">
                  <c:v>17470</c:v>
                </c:pt>
                <c:pt idx="45">
                  <c:v>17232</c:v>
                </c:pt>
                <c:pt idx="46">
                  <c:v>16947</c:v>
                </c:pt>
                <c:pt idx="47">
                  <c:v>16673</c:v>
                </c:pt>
                <c:pt idx="48">
                  <c:v>16370</c:v>
                </c:pt>
                <c:pt idx="49">
                  <c:v>16161</c:v>
                </c:pt>
                <c:pt idx="50">
                  <c:v>15833</c:v>
                </c:pt>
                <c:pt idx="51">
                  <c:v>15608</c:v>
                </c:pt>
                <c:pt idx="52">
                  <c:v>15256</c:v>
                </c:pt>
                <c:pt idx="53">
                  <c:v>15040</c:v>
                </c:pt>
                <c:pt idx="54">
                  <c:v>14754</c:v>
                </c:pt>
                <c:pt idx="55">
                  <c:v>14448</c:v>
                </c:pt>
                <c:pt idx="56">
                  <c:v>14313</c:v>
                </c:pt>
                <c:pt idx="57">
                  <c:v>13979</c:v>
                </c:pt>
                <c:pt idx="58">
                  <c:v>13704</c:v>
                </c:pt>
                <c:pt idx="59">
                  <c:v>13405</c:v>
                </c:pt>
                <c:pt idx="60">
                  <c:v>13012</c:v>
                </c:pt>
                <c:pt idx="61">
                  <c:v>12621</c:v>
                </c:pt>
                <c:pt idx="62">
                  <c:v>12298</c:v>
                </c:pt>
                <c:pt idx="63">
                  <c:v>11972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86-401F-9965-4726A1E675F4}"/>
            </c:ext>
          </c:extLst>
        </c:ser>
        <c:ser>
          <c:idx val="7"/>
          <c:order val="7"/>
          <c:tx>
            <c:strRef>
              <c:f>人口!$D$103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人口!$E$103:$BP$103</c:f>
              <c:numCache>
                <c:formatCode>0;"△ "0</c:formatCode>
                <c:ptCount val="64"/>
                <c:pt idx="0">
                  <c:v>28729</c:v>
                </c:pt>
                <c:pt idx="1">
                  <c:v>28569</c:v>
                </c:pt>
                <c:pt idx="2">
                  <c:v>28183</c:v>
                </c:pt>
                <c:pt idx="3">
                  <c:v>27604</c:v>
                </c:pt>
                <c:pt idx="4">
                  <c:v>27233</c:v>
                </c:pt>
                <c:pt idx="6">
                  <c:v>26112</c:v>
                </c:pt>
                <c:pt idx="7">
                  <c:v>26090</c:v>
                </c:pt>
                <c:pt idx="8">
                  <c:v>25953</c:v>
                </c:pt>
                <c:pt idx="9" formatCode="General">
                  <c:v>25755</c:v>
                </c:pt>
                <c:pt idx="10">
                  <c:v>25631</c:v>
                </c:pt>
                <c:pt idx="11">
                  <c:v>25499</c:v>
                </c:pt>
                <c:pt idx="12">
                  <c:v>25462</c:v>
                </c:pt>
                <c:pt idx="13" formatCode="General">
                  <c:v>25584</c:v>
                </c:pt>
                <c:pt idx="14" formatCode="General">
                  <c:v>25848</c:v>
                </c:pt>
                <c:pt idx="15">
                  <c:v>26087</c:v>
                </c:pt>
                <c:pt idx="16" formatCode="General">
                  <c:v>26579</c:v>
                </c:pt>
                <c:pt idx="17" formatCode="General">
                  <c:v>26962</c:v>
                </c:pt>
                <c:pt idx="18" formatCode="General">
                  <c:v>27346</c:v>
                </c:pt>
                <c:pt idx="19">
                  <c:v>27864</c:v>
                </c:pt>
                <c:pt idx="20">
                  <c:v>28214</c:v>
                </c:pt>
                <c:pt idx="21">
                  <c:v>28653</c:v>
                </c:pt>
                <c:pt idx="22">
                  <c:v>28934</c:v>
                </c:pt>
                <c:pt idx="23" formatCode="General">
                  <c:v>29220</c:v>
                </c:pt>
                <c:pt idx="24" formatCode="General">
                  <c:v>29421</c:v>
                </c:pt>
                <c:pt idx="25">
                  <c:v>29559</c:v>
                </c:pt>
                <c:pt idx="26" formatCode="General">
                  <c:v>29723</c:v>
                </c:pt>
                <c:pt idx="27" formatCode="General">
                  <c:v>29975</c:v>
                </c:pt>
                <c:pt idx="28">
                  <c:v>30164</c:v>
                </c:pt>
                <c:pt idx="29" formatCode="General">
                  <c:v>30364</c:v>
                </c:pt>
                <c:pt idx="30">
                  <c:v>30746</c:v>
                </c:pt>
                <c:pt idx="31">
                  <c:v>31275</c:v>
                </c:pt>
                <c:pt idx="32">
                  <c:v>31781</c:v>
                </c:pt>
                <c:pt idx="33">
                  <c:v>32351</c:v>
                </c:pt>
                <c:pt idx="34">
                  <c:v>32982</c:v>
                </c:pt>
                <c:pt idx="35">
                  <c:v>33550</c:v>
                </c:pt>
                <c:pt idx="36">
                  <c:v>34086</c:v>
                </c:pt>
                <c:pt idx="37">
                  <c:v>34676</c:v>
                </c:pt>
                <c:pt idx="38">
                  <c:v>35066</c:v>
                </c:pt>
                <c:pt idx="39">
                  <c:v>35407</c:v>
                </c:pt>
                <c:pt idx="40">
                  <c:v>35567</c:v>
                </c:pt>
                <c:pt idx="41">
                  <c:v>35594</c:v>
                </c:pt>
                <c:pt idx="42">
                  <c:v>35626</c:v>
                </c:pt>
                <c:pt idx="43">
                  <c:v>35798</c:v>
                </c:pt>
                <c:pt idx="44">
                  <c:v>35919</c:v>
                </c:pt>
                <c:pt idx="45">
                  <c:v>35928</c:v>
                </c:pt>
                <c:pt idx="46">
                  <c:v>35998</c:v>
                </c:pt>
                <c:pt idx="47">
                  <c:v>35975</c:v>
                </c:pt>
                <c:pt idx="48">
                  <c:v>35767</c:v>
                </c:pt>
                <c:pt idx="49">
                  <c:v>35697</c:v>
                </c:pt>
                <c:pt idx="50">
                  <c:v>35618</c:v>
                </c:pt>
                <c:pt idx="51">
                  <c:v>34371</c:v>
                </c:pt>
                <c:pt idx="52">
                  <c:v>33976</c:v>
                </c:pt>
                <c:pt idx="53">
                  <c:v>33911</c:v>
                </c:pt>
                <c:pt idx="54">
                  <c:v>34002</c:v>
                </c:pt>
                <c:pt idx="55">
                  <c:v>34070</c:v>
                </c:pt>
                <c:pt idx="56">
                  <c:v>34120</c:v>
                </c:pt>
                <c:pt idx="57">
                  <c:v>33834</c:v>
                </c:pt>
                <c:pt idx="58">
                  <c:v>33663</c:v>
                </c:pt>
                <c:pt idx="59">
                  <c:v>33529</c:v>
                </c:pt>
                <c:pt idx="60">
                  <c:v>33462</c:v>
                </c:pt>
                <c:pt idx="61">
                  <c:v>33442</c:v>
                </c:pt>
                <c:pt idx="62">
                  <c:v>33348</c:v>
                </c:pt>
                <c:pt idx="63">
                  <c:v>33079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86-401F-9965-4726A1E675F4}"/>
            </c:ext>
          </c:extLst>
        </c:ser>
        <c:ser>
          <c:idx val="8"/>
          <c:order val="8"/>
          <c:tx>
            <c:strRef>
              <c:f>人口!$D$104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人口!$E$104:$BP$104</c:f>
              <c:numCache>
                <c:formatCode>0;"△ "0</c:formatCode>
                <c:ptCount val="64"/>
                <c:pt idx="0">
                  <c:v>16402</c:v>
                </c:pt>
                <c:pt idx="1">
                  <c:v>16146</c:v>
                </c:pt>
                <c:pt idx="2">
                  <c:v>15998</c:v>
                </c:pt>
                <c:pt idx="3">
                  <c:v>15566</c:v>
                </c:pt>
                <c:pt idx="4">
                  <c:v>15389</c:v>
                </c:pt>
                <c:pt idx="6">
                  <c:v>14878</c:v>
                </c:pt>
                <c:pt idx="7">
                  <c:v>14882</c:v>
                </c:pt>
                <c:pt idx="8">
                  <c:v>14899</c:v>
                </c:pt>
                <c:pt idx="9" formatCode="General">
                  <c:v>14926</c:v>
                </c:pt>
                <c:pt idx="10">
                  <c:v>14900</c:v>
                </c:pt>
                <c:pt idx="11">
                  <c:v>15087</c:v>
                </c:pt>
                <c:pt idx="12">
                  <c:v>15096</c:v>
                </c:pt>
                <c:pt idx="13" formatCode="General">
                  <c:v>15233</c:v>
                </c:pt>
                <c:pt idx="14" formatCode="General">
                  <c:v>15475</c:v>
                </c:pt>
                <c:pt idx="15">
                  <c:v>15826</c:v>
                </c:pt>
                <c:pt idx="16" formatCode="General">
                  <c:v>16249</c:v>
                </c:pt>
                <c:pt idx="17" formatCode="General">
                  <c:v>16680</c:v>
                </c:pt>
                <c:pt idx="18" formatCode="General">
                  <c:v>17076</c:v>
                </c:pt>
                <c:pt idx="19">
                  <c:v>17341</c:v>
                </c:pt>
                <c:pt idx="20">
                  <c:v>17520</c:v>
                </c:pt>
                <c:pt idx="21">
                  <c:v>17653</c:v>
                </c:pt>
                <c:pt idx="22">
                  <c:v>17819</c:v>
                </c:pt>
                <c:pt idx="23" formatCode="General">
                  <c:v>17876</c:v>
                </c:pt>
                <c:pt idx="24" formatCode="General">
                  <c:v>18118</c:v>
                </c:pt>
                <c:pt idx="25">
                  <c:v>18214</c:v>
                </c:pt>
                <c:pt idx="26" formatCode="General">
                  <c:v>18269</c:v>
                </c:pt>
                <c:pt idx="27" formatCode="General">
                  <c:v>18316</c:v>
                </c:pt>
                <c:pt idx="28">
                  <c:v>18365</c:v>
                </c:pt>
                <c:pt idx="29" formatCode="General">
                  <c:v>18410</c:v>
                </c:pt>
                <c:pt idx="30">
                  <c:v>18364</c:v>
                </c:pt>
                <c:pt idx="31">
                  <c:v>18372</c:v>
                </c:pt>
                <c:pt idx="32">
                  <c:v>18537</c:v>
                </c:pt>
                <c:pt idx="33">
                  <c:v>18784</c:v>
                </c:pt>
                <c:pt idx="34">
                  <c:v>18825</c:v>
                </c:pt>
                <c:pt idx="35">
                  <c:v>18875</c:v>
                </c:pt>
                <c:pt idx="36">
                  <c:v>18938</c:v>
                </c:pt>
                <c:pt idx="37">
                  <c:v>19029</c:v>
                </c:pt>
                <c:pt idx="38">
                  <c:v>18903</c:v>
                </c:pt>
                <c:pt idx="39">
                  <c:v>18743</c:v>
                </c:pt>
                <c:pt idx="40">
                  <c:v>18644</c:v>
                </c:pt>
                <c:pt idx="41">
                  <c:v>18452</c:v>
                </c:pt>
                <c:pt idx="42">
                  <c:v>18335</c:v>
                </c:pt>
                <c:pt idx="43">
                  <c:v>18158</c:v>
                </c:pt>
                <c:pt idx="44">
                  <c:v>17952</c:v>
                </c:pt>
                <c:pt idx="45">
                  <c:v>17794</c:v>
                </c:pt>
                <c:pt idx="46">
                  <c:v>17581</c:v>
                </c:pt>
                <c:pt idx="47">
                  <c:v>17274</c:v>
                </c:pt>
                <c:pt idx="48">
                  <c:v>17136</c:v>
                </c:pt>
                <c:pt idx="49">
                  <c:v>17009</c:v>
                </c:pt>
                <c:pt idx="50">
                  <c:v>16735</c:v>
                </c:pt>
                <c:pt idx="51">
                  <c:v>14629</c:v>
                </c:pt>
                <c:pt idx="52">
                  <c:v>13889</c:v>
                </c:pt>
                <c:pt idx="53">
                  <c:v>13292</c:v>
                </c:pt>
                <c:pt idx="54">
                  <c:v>12895</c:v>
                </c:pt>
                <c:pt idx="55">
                  <c:v>12599</c:v>
                </c:pt>
                <c:pt idx="56">
                  <c:v>12509</c:v>
                </c:pt>
                <c:pt idx="57">
                  <c:v>12446</c:v>
                </c:pt>
                <c:pt idx="58">
                  <c:v>12290</c:v>
                </c:pt>
                <c:pt idx="59">
                  <c:v>12221</c:v>
                </c:pt>
                <c:pt idx="60">
                  <c:v>12074</c:v>
                </c:pt>
                <c:pt idx="61">
                  <c:v>11956</c:v>
                </c:pt>
                <c:pt idx="62">
                  <c:v>11777</c:v>
                </c:pt>
                <c:pt idx="63">
                  <c:v>11606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86-401F-9965-4726A1E675F4}"/>
            </c:ext>
          </c:extLst>
        </c:ser>
        <c:ser>
          <c:idx val="9"/>
          <c:order val="9"/>
          <c:tx>
            <c:strRef>
              <c:f>人口!$D$105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人口!$E$105:$BP$105</c:f>
              <c:numCache>
                <c:formatCode>0;"△ "0</c:formatCode>
                <c:ptCount val="64"/>
                <c:pt idx="0">
                  <c:v>15491</c:v>
                </c:pt>
                <c:pt idx="1">
                  <c:v>15549</c:v>
                </c:pt>
                <c:pt idx="2">
                  <c:v>15571</c:v>
                </c:pt>
                <c:pt idx="3">
                  <c:v>15051</c:v>
                </c:pt>
                <c:pt idx="4">
                  <c:v>15136</c:v>
                </c:pt>
                <c:pt idx="6">
                  <c:v>15368</c:v>
                </c:pt>
                <c:pt idx="7">
                  <c:v>15531</c:v>
                </c:pt>
                <c:pt idx="8">
                  <c:v>15731</c:v>
                </c:pt>
                <c:pt idx="9" formatCode="General">
                  <c:v>15866</c:v>
                </c:pt>
                <c:pt idx="10">
                  <c:v>16105</c:v>
                </c:pt>
                <c:pt idx="11">
                  <c:v>16197</c:v>
                </c:pt>
                <c:pt idx="12">
                  <c:v>16369</c:v>
                </c:pt>
                <c:pt idx="13" formatCode="General">
                  <c:v>16517</c:v>
                </c:pt>
                <c:pt idx="14" formatCode="General">
                  <c:v>16565</c:v>
                </c:pt>
                <c:pt idx="15">
                  <c:v>16729</c:v>
                </c:pt>
                <c:pt idx="16" formatCode="General">
                  <c:v>16814</c:v>
                </c:pt>
                <c:pt idx="17" formatCode="General">
                  <c:v>17053</c:v>
                </c:pt>
                <c:pt idx="18" formatCode="General">
                  <c:v>17103</c:v>
                </c:pt>
                <c:pt idx="19">
                  <c:v>17277</c:v>
                </c:pt>
                <c:pt idx="20">
                  <c:v>17378</c:v>
                </c:pt>
                <c:pt idx="21">
                  <c:v>17403</c:v>
                </c:pt>
                <c:pt idx="22">
                  <c:v>17357</c:v>
                </c:pt>
                <c:pt idx="23" formatCode="General">
                  <c:v>17509</c:v>
                </c:pt>
                <c:pt idx="24" formatCode="General">
                  <c:v>17692</c:v>
                </c:pt>
                <c:pt idx="25">
                  <c:v>17702</c:v>
                </c:pt>
                <c:pt idx="26" formatCode="General">
                  <c:v>17714</c:v>
                </c:pt>
                <c:pt idx="27" formatCode="General">
                  <c:v>17637</c:v>
                </c:pt>
                <c:pt idx="28">
                  <c:v>17614</c:v>
                </c:pt>
                <c:pt idx="29" formatCode="General">
                  <c:v>17554</c:v>
                </c:pt>
                <c:pt idx="30">
                  <c:v>17488</c:v>
                </c:pt>
                <c:pt idx="31">
                  <c:v>17464</c:v>
                </c:pt>
                <c:pt idx="32">
                  <c:v>17417</c:v>
                </c:pt>
                <c:pt idx="33">
                  <c:v>17466</c:v>
                </c:pt>
                <c:pt idx="34">
                  <c:v>17437</c:v>
                </c:pt>
                <c:pt idx="35">
                  <c:v>17464</c:v>
                </c:pt>
                <c:pt idx="36">
                  <c:v>17519</c:v>
                </c:pt>
                <c:pt idx="37">
                  <c:v>17439</c:v>
                </c:pt>
                <c:pt idx="38">
                  <c:v>17403</c:v>
                </c:pt>
                <c:pt idx="39">
                  <c:v>17292</c:v>
                </c:pt>
                <c:pt idx="40">
                  <c:v>17251</c:v>
                </c:pt>
                <c:pt idx="41">
                  <c:v>17118</c:v>
                </c:pt>
                <c:pt idx="42">
                  <c:v>16962</c:v>
                </c:pt>
                <c:pt idx="43">
                  <c:v>16798</c:v>
                </c:pt>
                <c:pt idx="44">
                  <c:v>16643</c:v>
                </c:pt>
                <c:pt idx="45">
                  <c:v>16509</c:v>
                </c:pt>
                <c:pt idx="46">
                  <c:v>16304</c:v>
                </c:pt>
                <c:pt idx="47">
                  <c:v>16030</c:v>
                </c:pt>
                <c:pt idx="48">
                  <c:v>15763</c:v>
                </c:pt>
                <c:pt idx="49">
                  <c:v>15659</c:v>
                </c:pt>
                <c:pt idx="50">
                  <c:v>15396</c:v>
                </c:pt>
                <c:pt idx="51">
                  <c:v>15365</c:v>
                </c:pt>
                <c:pt idx="52">
                  <c:v>15220</c:v>
                </c:pt>
                <c:pt idx="53">
                  <c:v>15066</c:v>
                </c:pt>
                <c:pt idx="54">
                  <c:v>14926</c:v>
                </c:pt>
                <c:pt idx="55">
                  <c:v>14845</c:v>
                </c:pt>
                <c:pt idx="56">
                  <c:v>14712</c:v>
                </c:pt>
                <c:pt idx="57">
                  <c:v>14536</c:v>
                </c:pt>
                <c:pt idx="58">
                  <c:v>14230</c:v>
                </c:pt>
                <c:pt idx="59">
                  <c:v>13940</c:v>
                </c:pt>
                <c:pt idx="60">
                  <c:v>13729</c:v>
                </c:pt>
                <c:pt idx="61">
                  <c:v>13547</c:v>
                </c:pt>
                <c:pt idx="62">
                  <c:v>13361</c:v>
                </c:pt>
                <c:pt idx="63">
                  <c:v>13124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986-401F-9965-4726A1E675F4}"/>
            </c:ext>
          </c:extLst>
        </c:ser>
        <c:ser>
          <c:idx val="10"/>
          <c:order val="10"/>
          <c:tx>
            <c:strRef>
              <c:f>人口!$D$106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人口!$E$106:$BP$106</c:f>
              <c:numCache>
                <c:formatCode>0;"△ "0</c:formatCode>
                <c:ptCount val="64"/>
                <c:pt idx="0">
                  <c:v>13353</c:v>
                </c:pt>
                <c:pt idx="1">
                  <c:v>13483</c:v>
                </c:pt>
                <c:pt idx="2">
                  <c:v>13457</c:v>
                </c:pt>
                <c:pt idx="3">
                  <c:v>13175</c:v>
                </c:pt>
                <c:pt idx="4">
                  <c:v>13310</c:v>
                </c:pt>
                <c:pt idx="6">
                  <c:v>13458</c:v>
                </c:pt>
                <c:pt idx="7">
                  <c:v>13512</c:v>
                </c:pt>
                <c:pt idx="8">
                  <c:v>13885</c:v>
                </c:pt>
                <c:pt idx="9" formatCode="General">
                  <c:v>14042</c:v>
                </c:pt>
                <c:pt idx="10">
                  <c:v>14170</c:v>
                </c:pt>
                <c:pt idx="11">
                  <c:v>14387</c:v>
                </c:pt>
                <c:pt idx="12">
                  <c:v>14546</c:v>
                </c:pt>
                <c:pt idx="13" formatCode="General">
                  <c:v>14715</c:v>
                </c:pt>
                <c:pt idx="14" formatCode="General">
                  <c:v>15917</c:v>
                </c:pt>
                <c:pt idx="15">
                  <c:v>16175</c:v>
                </c:pt>
                <c:pt idx="16" formatCode="General">
                  <c:v>16256</c:v>
                </c:pt>
                <c:pt idx="17" formatCode="General">
                  <c:v>16478</c:v>
                </c:pt>
                <c:pt idx="18" formatCode="General">
                  <c:v>16601</c:v>
                </c:pt>
                <c:pt idx="19">
                  <c:v>16511</c:v>
                </c:pt>
                <c:pt idx="20">
                  <c:v>16550</c:v>
                </c:pt>
                <c:pt idx="21">
                  <c:v>16744</c:v>
                </c:pt>
                <c:pt idx="22">
                  <c:v>17101</c:v>
                </c:pt>
                <c:pt idx="23" formatCode="General">
                  <c:v>17573</c:v>
                </c:pt>
                <c:pt idx="24" formatCode="General">
                  <c:v>17857</c:v>
                </c:pt>
                <c:pt idx="25">
                  <c:v>18207</c:v>
                </c:pt>
                <c:pt idx="26" formatCode="General">
                  <c:v>18505</c:v>
                </c:pt>
                <c:pt idx="27" formatCode="General">
                  <c:v>18648</c:v>
                </c:pt>
                <c:pt idx="28">
                  <c:v>19036</c:v>
                </c:pt>
                <c:pt idx="29" formatCode="General">
                  <c:v>19377</c:v>
                </c:pt>
                <c:pt idx="30">
                  <c:v>19715</c:v>
                </c:pt>
                <c:pt idx="31">
                  <c:v>19900</c:v>
                </c:pt>
                <c:pt idx="32">
                  <c:v>20286</c:v>
                </c:pt>
                <c:pt idx="33">
                  <c:v>20480</c:v>
                </c:pt>
                <c:pt idx="34">
                  <c:v>20763</c:v>
                </c:pt>
                <c:pt idx="35">
                  <c:v>20889</c:v>
                </c:pt>
                <c:pt idx="36">
                  <c:v>21168</c:v>
                </c:pt>
                <c:pt idx="37">
                  <c:v>21357</c:v>
                </c:pt>
                <c:pt idx="38">
                  <c:v>21519</c:v>
                </c:pt>
                <c:pt idx="39">
                  <c:v>21502</c:v>
                </c:pt>
                <c:pt idx="40">
                  <c:v>21567</c:v>
                </c:pt>
                <c:pt idx="41">
                  <c:v>21554</c:v>
                </c:pt>
                <c:pt idx="42">
                  <c:v>21489</c:v>
                </c:pt>
                <c:pt idx="43">
                  <c:v>21630</c:v>
                </c:pt>
                <c:pt idx="44">
                  <c:v>21666</c:v>
                </c:pt>
                <c:pt idx="45">
                  <c:v>21562</c:v>
                </c:pt>
                <c:pt idx="46">
                  <c:v>21282</c:v>
                </c:pt>
                <c:pt idx="47">
                  <c:v>21295</c:v>
                </c:pt>
                <c:pt idx="48">
                  <c:v>21161</c:v>
                </c:pt>
                <c:pt idx="49">
                  <c:v>21073</c:v>
                </c:pt>
                <c:pt idx="50">
                  <c:v>20897</c:v>
                </c:pt>
                <c:pt idx="51">
                  <c:v>20338</c:v>
                </c:pt>
                <c:pt idx="52">
                  <c:v>19966</c:v>
                </c:pt>
                <c:pt idx="53">
                  <c:v>19746</c:v>
                </c:pt>
                <c:pt idx="54">
                  <c:v>19444</c:v>
                </c:pt>
                <c:pt idx="55">
                  <c:v>19223</c:v>
                </c:pt>
                <c:pt idx="56">
                  <c:v>19199</c:v>
                </c:pt>
                <c:pt idx="57">
                  <c:v>19025</c:v>
                </c:pt>
                <c:pt idx="58">
                  <c:v>18842</c:v>
                </c:pt>
                <c:pt idx="59">
                  <c:v>18735</c:v>
                </c:pt>
                <c:pt idx="60">
                  <c:v>18510</c:v>
                </c:pt>
                <c:pt idx="61">
                  <c:v>18279</c:v>
                </c:pt>
                <c:pt idx="62">
                  <c:v>18055</c:v>
                </c:pt>
                <c:pt idx="63">
                  <c:v>17800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986-401F-9965-4726A1E675F4}"/>
            </c:ext>
          </c:extLst>
        </c:ser>
        <c:ser>
          <c:idx val="11"/>
          <c:order val="11"/>
          <c:tx>
            <c:strRef>
              <c:f>人口!$D$107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人口!$E$107:$BP$107</c:f>
              <c:numCache>
                <c:formatCode>0;"△ "0</c:formatCode>
                <c:ptCount val="64"/>
                <c:pt idx="0">
                  <c:v>7875</c:v>
                </c:pt>
                <c:pt idx="1">
                  <c:v>7870</c:v>
                </c:pt>
                <c:pt idx="2">
                  <c:v>7826</c:v>
                </c:pt>
                <c:pt idx="3">
                  <c:v>7860</c:v>
                </c:pt>
                <c:pt idx="4">
                  <c:v>7821</c:v>
                </c:pt>
                <c:pt idx="6">
                  <c:v>7710</c:v>
                </c:pt>
                <c:pt idx="7">
                  <c:v>7708</c:v>
                </c:pt>
                <c:pt idx="8">
                  <c:v>7938</c:v>
                </c:pt>
                <c:pt idx="9" formatCode="General">
                  <c:v>8056</c:v>
                </c:pt>
                <c:pt idx="10">
                  <c:v>8127</c:v>
                </c:pt>
                <c:pt idx="11">
                  <c:v>8230</c:v>
                </c:pt>
                <c:pt idx="12">
                  <c:v>8357</c:v>
                </c:pt>
                <c:pt idx="13" formatCode="General">
                  <c:v>8584</c:v>
                </c:pt>
                <c:pt idx="14" formatCode="General">
                  <c:v>9127</c:v>
                </c:pt>
                <c:pt idx="15">
                  <c:v>9720</c:v>
                </c:pt>
                <c:pt idx="16" formatCode="General">
                  <c:v>10201</c:v>
                </c:pt>
                <c:pt idx="17" formatCode="General">
                  <c:v>10642</c:v>
                </c:pt>
                <c:pt idx="18" formatCode="General">
                  <c:v>10874</c:v>
                </c:pt>
                <c:pt idx="19">
                  <c:v>11112</c:v>
                </c:pt>
                <c:pt idx="20">
                  <c:v>11209</c:v>
                </c:pt>
                <c:pt idx="21">
                  <c:v>11317</c:v>
                </c:pt>
                <c:pt idx="22">
                  <c:v>11417</c:v>
                </c:pt>
                <c:pt idx="23" formatCode="General">
                  <c:v>11671</c:v>
                </c:pt>
                <c:pt idx="24" formatCode="General">
                  <c:v>11817</c:v>
                </c:pt>
                <c:pt idx="25">
                  <c:v>12040</c:v>
                </c:pt>
                <c:pt idx="26" formatCode="General">
                  <c:v>12380</c:v>
                </c:pt>
                <c:pt idx="27" formatCode="General">
                  <c:v>12619</c:v>
                </c:pt>
                <c:pt idx="28">
                  <c:v>13094</c:v>
                </c:pt>
                <c:pt idx="29" formatCode="General">
                  <c:v>14335</c:v>
                </c:pt>
                <c:pt idx="30">
                  <c:v>16587</c:v>
                </c:pt>
                <c:pt idx="31">
                  <c:v>18199</c:v>
                </c:pt>
                <c:pt idx="32">
                  <c:v>20020</c:v>
                </c:pt>
                <c:pt idx="33">
                  <c:v>22330</c:v>
                </c:pt>
                <c:pt idx="34">
                  <c:v>24279</c:v>
                </c:pt>
                <c:pt idx="35">
                  <c:v>25512</c:v>
                </c:pt>
                <c:pt idx="36">
                  <c:v>26562</c:v>
                </c:pt>
                <c:pt idx="37">
                  <c:v>27880</c:v>
                </c:pt>
                <c:pt idx="38">
                  <c:v>28694</c:v>
                </c:pt>
                <c:pt idx="39">
                  <c:v>29353</c:v>
                </c:pt>
                <c:pt idx="40">
                  <c:v>30188</c:v>
                </c:pt>
                <c:pt idx="41">
                  <c:v>30863</c:v>
                </c:pt>
                <c:pt idx="42">
                  <c:v>31397</c:v>
                </c:pt>
                <c:pt idx="43">
                  <c:v>32014</c:v>
                </c:pt>
                <c:pt idx="44">
                  <c:v>32376</c:v>
                </c:pt>
                <c:pt idx="45">
                  <c:v>32704</c:v>
                </c:pt>
                <c:pt idx="46">
                  <c:v>33035</c:v>
                </c:pt>
                <c:pt idx="47">
                  <c:v>33285</c:v>
                </c:pt>
                <c:pt idx="48">
                  <c:v>33473</c:v>
                </c:pt>
                <c:pt idx="49">
                  <c:v>33982</c:v>
                </c:pt>
                <c:pt idx="50">
                  <c:v>34734</c:v>
                </c:pt>
                <c:pt idx="51">
                  <c:v>35327</c:v>
                </c:pt>
                <c:pt idx="52">
                  <c:v>35443</c:v>
                </c:pt>
                <c:pt idx="53">
                  <c:v>35813</c:v>
                </c:pt>
                <c:pt idx="54">
                  <c:v>36194</c:v>
                </c:pt>
                <c:pt idx="55">
                  <c:v>36286</c:v>
                </c:pt>
                <c:pt idx="56">
                  <c:v>36324</c:v>
                </c:pt>
                <c:pt idx="57">
                  <c:v>36243</c:v>
                </c:pt>
                <c:pt idx="58">
                  <c:v>36157</c:v>
                </c:pt>
                <c:pt idx="59">
                  <c:v>36163</c:v>
                </c:pt>
                <c:pt idx="60">
                  <c:v>36012</c:v>
                </c:pt>
                <c:pt idx="61">
                  <c:v>36067</c:v>
                </c:pt>
                <c:pt idx="62">
                  <c:v>35998</c:v>
                </c:pt>
                <c:pt idx="63">
                  <c:v>35898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986-401F-9965-4726A1E675F4}"/>
            </c:ext>
          </c:extLst>
        </c:ser>
        <c:ser>
          <c:idx val="12"/>
          <c:order val="12"/>
          <c:tx>
            <c:strRef>
              <c:f>人口!$D$108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人口!$E$108:$BP$108</c:f>
              <c:numCache>
                <c:formatCode>0;"△ "0</c:formatCode>
                <c:ptCount val="64"/>
                <c:pt idx="0">
                  <c:v>21518</c:v>
                </c:pt>
                <c:pt idx="1">
                  <c:v>21312</c:v>
                </c:pt>
                <c:pt idx="2">
                  <c:v>20982</c:v>
                </c:pt>
                <c:pt idx="3">
                  <c:v>20450</c:v>
                </c:pt>
                <c:pt idx="4">
                  <c:v>19734</c:v>
                </c:pt>
                <c:pt idx="6">
                  <c:v>19029</c:v>
                </c:pt>
                <c:pt idx="7">
                  <c:v>18857</c:v>
                </c:pt>
                <c:pt idx="8">
                  <c:v>18828</c:v>
                </c:pt>
                <c:pt idx="9" formatCode="General">
                  <c:v>18838</c:v>
                </c:pt>
                <c:pt idx="10">
                  <c:v>18736</c:v>
                </c:pt>
                <c:pt idx="11">
                  <c:v>18453</c:v>
                </c:pt>
                <c:pt idx="12">
                  <c:v>18520</c:v>
                </c:pt>
                <c:pt idx="13" formatCode="General">
                  <c:v>18574</c:v>
                </c:pt>
                <c:pt idx="14" formatCode="General">
                  <c:v>18402</c:v>
                </c:pt>
                <c:pt idx="15">
                  <c:v>18573</c:v>
                </c:pt>
                <c:pt idx="16" formatCode="General">
                  <c:v>18488</c:v>
                </c:pt>
                <c:pt idx="17" formatCode="General">
                  <c:v>18489</c:v>
                </c:pt>
                <c:pt idx="18" formatCode="General">
                  <c:v>18463</c:v>
                </c:pt>
                <c:pt idx="19">
                  <c:v>18677</c:v>
                </c:pt>
                <c:pt idx="20">
                  <c:v>18616</c:v>
                </c:pt>
                <c:pt idx="21">
                  <c:v>18708</c:v>
                </c:pt>
                <c:pt idx="22">
                  <c:v>18833</c:v>
                </c:pt>
                <c:pt idx="23" formatCode="General">
                  <c:v>18900</c:v>
                </c:pt>
                <c:pt idx="24" formatCode="General">
                  <c:v>18843</c:v>
                </c:pt>
                <c:pt idx="25">
                  <c:v>18752</c:v>
                </c:pt>
                <c:pt idx="26" formatCode="General">
                  <c:v>18691</c:v>
                </c:pt>
                <c:pt idx="27" formatCode="General">
                  <c:v>18659</c:v>
                </c:pt>
                <c:pt idx="28">
                  <c:v>18548</c:v>
                </c:pt>
                <c:pt idx="29" formatCode="General">
                  <c:v>18428</c:v>
                </c:pt>
                <c:pt idx="30">
                  <c:v>18878</c:v>
                </c:pt>
                <c:pt idx="31">
                  <c:v>19793</c:v>
                </c:pt>
                <c:pt idx="32">
                  <c:v>20287</c:v>
                </c:pt>
                <c:pt idx="33">
                  <c:v>21147</c:v>
                </c:pt>
                <c:pt idx="34">
                  <c:v>22123</c:v>
                </c:pt>
                <c:pt idx="35">
                  <c:v>22644</c:v>
                </c:pt>
                <c:pt idx="36">
                  <c:v>23159</c:v>
                </c:pt>
                <c:pt idx="37">
                  <c:v>23616</c:v>
                </c:pt>
                <c:pt idx="38">
                  <c:v>23988</c:v>
                </c:pt>
                <c:pt idx="39">
                  <c:v>24137</c:v>
                </c:pt>
                <c:pt idx="40">
                  <c:v>24256</c:v>
                </c:pt>
                <c:pt idx="41">
                  <c:v>24267</c:v>
                </c:pt>
                <c:pt idx="42">
                  <c:v>24294</c:v>
                </c:pt>
                <c:pt idx="43">
                  <c:v>24222</c:v>
                </c:pt>
                <c:pt idx="44">
                  <c:v>24209</c:v>
                </c:pt>
                <c:pt idx="45">
                  <c:v>24033</c:v>
                </c:pt>
                <c:pt idx="46">
                  <c:v>23980</c:v>
                </c:pt>
                <c:pt idx="47">
                  <c:v>24115</c:v>
                </c:pt>
                <c:pt idx="48">
                  <c:v>24546</c:v>
                </c:pt>
                <c:pt idx="49">
                  <c:v>24709</c:v>
                </c:pt>
                <c:pt idx="50">
                  <c:v>25316</c:v>
                </c:pt>
                <c:pt idx="51">
                  <c:v>25873</c:v>
                </c:pt>
                <c:pt idx="52">
                  <c:v>26357</c:v>
                </c:pt>
                <c:pt idx="53">
                  <c:v>26952</c:v>
                </c:pt>
                <c:pt idx="54">
                  <c:v>27526</c:v>
                </c:pt>
                <c:pt idx="55">
                  <c:v>28044</c:v>
                </c:pt>
                <c:pt idx="56">
                  <c:v>28563</c:v>
                </c:pt>
                <c:pt idx="57">
                  <c:v>28742</c:v>
                </c:pt>
                <c:pt idx="58">
                  <c:v>28498</c:v>
                </c:pt>
                <c:pt idx="59">
                  <c:v>28563</c:v>
                </c:pt>
                <c:pt idx="60">
                  <c:v>28291</c:v>
                </c:pt>
                <c:pt idx="61">
                  <c:v>28252</c:v>
                </c:pt>
                <c:pt idx="62">
                  <c:v>28288</c:v>
                </c:pt>
                <c:pt idx="63">
                  <c:v>28022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86-401F-9965-4726A1E675F4}"/>
            </c:ext>
          </c:extLst>
        </c:ser>
        <c:ser>
          <c:idx val="13"/>
          <c:order val="13"/>
          <c:tx>
            <c:strRef>
              <c:f>人口!$D$109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人口!$E$109:$BP$109</c:f>
              <c:numCache>
                <c:formatCode>0;"△ "0</c:formatCode>
                <c:ptCount val="64"/>
                <c:pt idx="0">
                  <c:v>12959</c:v>
                </c:pt>
                <c:pt idx="1">
                  <c:v>12742</c:v>
                </c:pt>
                <c:pt idx="2">
                  <c:v>12592</c:v>
                </c:pt>
                <c:pt idx="3">
                  <c:v>12295</c:v>
                </c:pt>
                <c:pt idx="4">
                  <c:v>11865</c:v>
                </c:pt>
                <c:pt idx="6">
                  <c:v>11426</c:v>
                </c:pt>
                <c:pt idx="7">
                  <c:v>11324</c:v>
                </c:pt>
                <c:pt idx="8">
                  <c:v>11116</c:v>
                </c:pt>
                <c:pt idx="9" formatCode="General">
                  <c:v>10863</c:v>
                </c:pt>
                <c:pt idx="10">
                  <c:v>10706</c:v>
                </c:pt>
                <c:pt idx="11">
                  <c:v>10380</c:v>
                </c:pt>
                <c:pt idx="12">
                  <c:v>10223</c:v>
                </c:pt>
                <c:pt idx="13" formatCode="General">
                  <c:v>10186</c:v>
                </c:pt>
                <c:pt idx="14" formatCode="General">
                  <c:v>10077</c:v>
                </c:pt>
                <c:pt idx="15">
                  <c:v>10158</c:v>
                </c:pt>
                <c:pt idx="16" formatCode="General">
                  <c:v>10197</c:v>
                </c:pt>
                <c:pt idx="17" formatCode="General">
                  <c:v>10250</c:v>
                </c:pt>
                <c:pt idx="18" formatCode="General">
                  <c:v>10288</c:v>
                </c:pt>
                <c:pt idx="19">
                  <c:v>10378</c:v>
                </c:pt>
                <c:pt idx="20">
                  <c:v>10402</c:v>
                </c:pt>
                <c:pt idx="21">
                  <c:v>10400</c:v>
                </c:pt>
                <c:pt idx="22">
                  <c:v>10474</c:v>
                </c:pt>
                <c:pt idx="23" formatCode="General">
                  <c:v>10531</c:v>
                </c:pt>
                <c:pt idx="24" formatCode="General">
                  <c:v>10525</c:v>
                </c:pt>
                <c:pt idx="25">
                  <c:v>10587</c:v>
                </c:pt>
                <c:pt idx="26" formatCode="General">
                  <c:v>10600</c:v>
                </c:pt>
                <c:pt idx="27" formatCode="General">
                  <c:v>10658</c:v>
                </c:pt>
                <c:pt idx="28">
                  <c:v>10593</c:v>
                </c:pt>
                <c:pt idx="29" formatCode="General">
                  <c:v>10571</c:v>
                </c:pt>
                <c:pt idx="30">
                  <c:v>10596</c:v>
                </c:pt>
                <c:pt idx="31">
                  <c:v>10511</c:v>
                </c:pt>
                <c:pt idx="32">
                  <c:v>10438</c:v>
                </c:pt>
                <c:pt idx="33">
                  <c:v>10406</c:v>
                </c:pt>
                <c:pt idx="34">
                  <c:v>10435</c:v>
                </c:pt>
                <c:pt idx="35">
                  <c:v>10368</c:v>
                </c:pt>
                <c:pt idx="36">
                  <c:v>10315</c:v>
                </c:pt>
                <c:pt idx="37">
                  <c:v>10211</c:v>
                </c:pt>
                <c:pt idx="38">
                  <c:v>10125</c:v>
                </c:pt>
                <c:pt idx="39">
                  <c:v>10037</c:v>
                </c:pt>
                <c:pt idx="40">
                  <c:v>9969</c:v>
                </c:pt>
                <c:pt idx="41">
                  <c:v>9860</c:v>
                </c:pt>
                <c:pt idx="42">
                  <c:v>9794</c:v>
                </c:pt>
                <c:pt idx="43">
                  <c:v>9775</c:v>
                </c:pt>
                <c:pt idx="44">
                  <c:v>9706</c:v>
                </c:pt>
                <c:pt idx="45">
                  <c:v>9590</c:v>
                </c:pt>
                <c:pt idx="46">
                  <c:v>9478</c:v>
                </c:pt>
                <c:pt idx="47">
                  <c:v>9378</c:v>
                </c:pt>
                <c:pt idx="48">
                  <c:v>9243</c:v>
                </c:pt>
                <c:pt idx="49">
                  <c:v>9131</c:v>
                </c:pt>
                <c:pt idx="50">
                  <c:v>9048</c:v>
                </c:pt>
                <c:pt idx="51">
                  <c:v>8955</c:v>
                </c:pt>
                <c:pt idx="52">
                  <c:v>8859</c:v>
                </c:pt>
                <c:pt idx="53">
                  <c:v>8722</c:v>
                </c:pt>
                <c:pt idx="54">
                  <c:v>8602</c:v>
                </c:pt>
                <c:pt idx="55">
                  <c:v>8471</c:v>
                </c:pt>
                <c:pt idx="56">
                  <c:v>8391</c:v>
                </c:pt>
                <c:pt idx="57">
                  <c:v>8254</c:v>
                </c:pt>
                <c:pt idx="58">
                  <c:v>8146</c:v>
                </c:pt>
                <c:pt idx="59">
                  <c:v>8012</c:v>
                </c:pt>
                <c:pt idx="60">
                  <c:v>7954</c:v>
                </c:pt>
                <c:pt idx="61">
                  <c:v>7867</c:v>
                </c:pt>
                <c:pt idx="62">
                  <c:v>7773</c:v>
                </c:pt>
                <c:pt idx="63">
                  <c:v>7615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86-401F-9965-4726A1E675F4}"/>
            </c:ext>
          </c:extLst>
        </c:ser>
        <c:ser>
          <c:idx val="14"/>
          <c:order val="14"/>
          <c:tx>
            <c:strRef>
              <c:f>人口!$D$110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人口!$E$110:$BP$110</c:f>
              <c:numCache>
                <c:formatCode>0;"△ "0</c:formatCode>
                <c:ptCount val="64"/>
                <c:pt idx="0">
                  <c:v>5162</c:v>
                </c:pt>
                <c:pt idx="1">
                  <c:v>5092</c:v>
                </c:pt>
                <c:pt idx="2">
                  <c:v>5047</c:v>
                </c:pt>
                <c:pt idx="3">
                  <c:v>5006</c:v>
                </c:pt>
                <c:pt idx="4">
                  <c:v>4987</c:v>
                </c:pt>
                <c:pt idx="6">
                  <c:v>5000</c:v>
                </c:pt>
                <c:pt idx="7">
                  <c:v>5011</c:v>
                </c:pt>
                <c:pt idx="8">
                  <c:v>5085</c:v>
                </c:pt>
                <c:pt idx="9" formatCode="General">
                  <c:v>5090</c:v>
                </c:pt>
                <c:pt idx="10">
                  <c:v>5154</c:v>
                </c:pt>
                <c:pt idx="11">
                  <c:v>5183</c:v>
                </c:pt>
                <c:pt idx="12">
                  <c:v>5383</c:v>
                </c:pt>
                <c:pt idx="13" formatCode="General">
                  <c:v>6078</c:v>
                </c:pt>
                <c:pt idx="14" formatCode="General">
                  <c:v>7045</c:v>
                </c:pt>
                <c:pt idx="15">
                  <c:v>8133</c:v>
                </c:pt>
                <c:pt idx="16" formatCode="General">
                  <c:v>9370</c:v>
                </c:pt>
                <c:pt idx="17" formatCode="General">
                  <c:v>10646</c:v>
                </c:pt>
                <c:pt idx="18" formatCode="General">
                  <c:v>11945</c:v>
                </c:pt>
                <c:pt idx="19">
                  <c:v>13082</c:v>
                </c:pt>
                <c:pt idx="20">
                  <c:v>14054</c:v>
                </c:pt>
                <c:pt idx="21">
                  <c:v>14843</c:v>
                </c:pt>
                <c:pt idx="22">
                  <c:v>15595</c:v>
                </c:pt>
                <c:pt idx="23" formatCode="General">
                  <c:v>16480</c:v>
                </c:pt>
                <c:pt idx="24" formatCode="General">
                  <c:v>17289</c:v>
                </c:pt>
                <c:pt idx="25">
                  <c:v>18203</c:v>
                </c:pt>
                <c:pt idx="26" formatCode="General">
                  <c:v>19070</c:v>
                </c:pt>
                <c:pt idx="27" formatCode="General">
                  <c:v>19811</c:v>
                </c:pt>
                <c:pt idx="28">
                  <c:v>21113</c:v>
                </c:pt>
                <c:pt idx="29" formatCode="General">
                  <c:v>22429</c:v>
                </c:pt>
                <c:pt idx="30">
                  <c:v>24913</c:v>
                </c:pt>
                <c:pt idx="31">
                  <c:v>26281</c:v>
                </c:pt>
                <c:pt idx="32">
                  <c:v>27371</c:v>
                </c:pt>
                <c:pt idx="33">
                  <c:v>28269</c:v>
                </c:pt>
                <c:pt idx="34">
                  <c:v>29694</c:v>
                </c:pt>
                <c:pt idx="35">
                  <c:v>30586</c:v>
                </c:pt>
                <c:pt idx="36">
                  <c:v>31798</c:v>
                </c:pt>
                <c:pt idx="37">
                  <c:v>33168</c:v>
                </c:pt>
                <c:pt idx="38">
                  <c:v>34448</c:v>
                </c:pt>
                <c:pt idx="39">
                  <c:v>35381</c:v>
                </c:pt>
                <c:pt idx="40">
                  <c:v>36246</c:v>
                </c:pt>
                <c:pt idx="41">
                  <c:v>36879</c:v>
                </c:pt>
                <c:pt idx="42">
                  <c:v>37874</c:v>
                </c:pt>
                <c:pt idx="43">
                  <c:v>39267</c:v>
                </c:pt>
                <c:pt idx="44">
                  <c:v>40701</c:v>
                </c:pt>
                <c:pt idx="45">
                  <c:v>42226</c:v>
                </c:pt>
                <c:pt idx="46">
                  <c:v>43449</c:v>
                </c:pt>
                <c:pt idx="47">
                  <c:v>44578</c:v>
                </c:pt>
                <c:pt idx="48">
                  <c:v>45602</c:v>
                </c:pt>
                <c:pt idx="49">
                  <c:v>46653</c:v>
                </c:pt>
                <c:pt idx="50">
                  <c:v>47924</c:v>
                </c:pt>
                <c:pt idx="51">
                  <c:v>48841</c:v>
                </c:pt>
                <c:pt idx="52">
                  <c:v>49644</c:v>
                </c:pt>
                <c:pt idx="53">
                  <c:v>50704</c:v>
                </c:pt>
                <c:pt idx="54">
                  <c:v>51459</c:v>
                </c:pt>
                <c:pt idx="55">
                  <c:v>52087</c:v>
                </c:pt>
                <c:pt idx="56">
                  <c:v>52479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986-401F-9965-4726A1E675F4}"/>
            </c:ext>
          </c:extLst>
        </c:ser>
        <c:ser>
          <c:idx val="15"/>
          <c:order val="15"/>
          <c:tx>
            <c:strRef>
              <c:f>人口!$D$111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人口!$E$111:$BP$111</c:f>
              <c:numCache>
                <c:formatCode>0;"△ "0</c:formatCode>
                <c:ptCount val="64"/>
                <c:pt idx="0">
                  <c:v>7164</c:v>
                </c:pt>
                <c:pt idx="1">
                  <c:v>7061</c:v>
                </c:pt>
                <c:pt idx="2">
                  <c:v>6205</c:v>
                </c:pt>
                <c:pt idx="3">
                  <c:v>6122</c:v>
                </c:pt>
                <c:pt idx="4">
                  <c:v>5957</c:v>
                </c:pt>
                <c:pt idx="6">
                  <c:v>5676</c:v>
                </c:pt>
                <c:pt idx="7">
                  <c:v>5481</c:v>
                </c:pt>
                <c:pt idx="8">
                  <c:v>5325</c:v>
                </c:pt>
                <c:pt idx="9" formatCode="General">
                  <c:v>5275</c:v>
                </c:pt>
                <c:pt idx="10">
                  <c:v>5291</c:v>
                </c:pt>
                <c:pt idx="11">
                  <c:v>5215</c:v>
                </c:pt>
                <c:pt idx="12">
                  <c:v>5195</c:v>
                </c:pt>
                <c:pt idx="13" formatCode="General">
                  <c:v>5184</c:v>
                </c:pt>
                <c:pt idx="14" formatCode="General">
                  <c:v>5125</c:v>
                </c:pt>
                <c:pt idx="15">
                  <c:v>5195</c:v>
                </c:pt>
                <c:pt idx="16" formatCode="General">
                  <c:v>5183</c:v>
                </c:pt>
                <c:pt idx="17" formatCode="General">
                  <c:v>5171</c:v>
                </c:pt>
                <c:pt idx="18" formatCode="General">
                  <c:v>5227</c:v>
                </c:pt>
                <c:pt idx="19">
                  <c:v>5227</c:v>
                </c:pt>
                <c:pt idx="20">
                  <c:v>5294</c:v>
                </c:pt>
                <c:pt idx="21">
                  <c:v>5378</c:v>
                </c:pt>
                <c:pt idx="22">
                  <c:v>5461</c:v>
                </c:pt>
                <c:pt idx="23" formatCode="General">
                  <c:v>5504</c:v>
                </c:pt>
                <c:pt idx="24" formatCode="General">
                  <c:v>5537</c:v>
                </c:pt>
                <c:pt idx="25">
                  <c:v>5632</c:v>
                </c:pt>
                <c:pt idx="26" formatCode="General">
                  <c:v>5664</c:v>
                </c:pt>
                <c:pt idx="27" formatCode="General">
                  <c:v>5705</c:v>
                </c:pt>
                <c:pt idx="28">
                  <c:v>5742</c:v>
                </c:pt>
                <c:pt idx="29" formatCode="General">
                  <c:v>5827</c:v>
                </c:pt>
                <c:pt idx="30">
                  <c:v>5922</c:v>
                </c:pt>
                <c:pt idx="31">
                  <c:v>5973</c:v>
                </c:pt>
                <c:pt idx="32">
                  <c:v>6060</c:v>
                </c:pt>
                <c:pt idx="33">
                  <c:v>6053</c:v>
                </c:pt>
                <c:pt idx="34">
                  <c:v>5992</c:v>
                </c:pt>
                <c:pt idx="35">
                  <c:v>6103</c:v>
                </c:pt>
                <c:pt idx="36">
                  <c:v>6177</c:v>
                </c:pt>
                <c:pt idx="37">
                  <c:v>6096</c:v>
                </c:pt>
                <c:pt idx="38">
                  <c:v>6136</c:v>
                </c:pt>
                <c:pt idx="39">
                  <c:v>6080</c:v>
                </c:pt>
                <c:pt idx="40">
                  <c:v>6064</c:v>
                </c:pt>
                <c:pt idx="41">
                  <c:v>5979</c:v>
                </c:pt>
                <c:pt idx="42">
                  <c:v>5914</c:v>
                </c:pt>
                <c:pt idx="43">
                  <c:v>5874</c:v>
                </c:pt>
                <c:pt idx="44">
                  <c:v>5774</c:v>
                </c:pt>
                <c:pt idx="45">
                  <c:v>5734</c:v>
                </c:pt>
                <c:pt idx="46">
                  <c:v>5706</c:v>
                </c:pt>
                <c:pt idx="47">
                  <c:v>5650</c:v>
                </c:pt>
                <c:pt idx="48">
                  <c:v>5596</c:v>
                </c:pt>
                <c:pt idx="49">
                  <c:v>5498</c:v>
                </c:pt>
                <c:pt idx="50">
                  <c:v>5466</c:v>
                </c:pt>
                <c:pt idx="51">
                  <c:v>5534</c:v>
                </c:pt>
                <c:pt idx="52">
                  <c:v>5525</c:v>
                </c:pt>
                <c:pt idx="53">
                  <c:v>5612</c:v>
                </c:pt>
                <c:pt idx="54">
                  <c:v>5696</c:v>
                </c:pt>
                <c:pt idx="55">
                  <c:v>5767</c:v>
                </c:pt>
                <c:pt idx="56">
                  <c:v>5871</c:v>
                </c:pt>
                <c:pt idx="57">
                  <c:v>5871</c:v>
                </c:pt>
                <c:pt idx="58">
                  <c:v>5952</c:v>
                </c:pt>
                <c:pt idx="59">
                  <c:v>5995</c:v>
                </c:pt>
                <c:pt idx="60">
                  <c:v>5900</c:v>
                </c:pt>
                <c:pt idx="61">
                  <c:v>5804</c:v>
                </c:pt>
                <c:pt idx="62">
                  <c:v>5706</c:v>
                </c:pt>
                <c:pt idx="63">
                  <c:v>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986-401F-9965-4726A1E6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00576"/>
        <c:axId val="253402496"/>
      </c:lineChart>
      <c:catAx>
        <c:axId val="25340057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249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40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96389894506429941"/>
          <c:h val="0.138607616365730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</a:t>
            </a:r>
            <a: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｡</a:t>
            </a: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栗原ﾌﾞﾛｯｸ旧町村の人口</a:t>
            </a:r>
            <a:endParaRPr lang="ja-JP" altLang="en-US" sz="12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(国勢調査･推計人口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/10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1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日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29099400418984328"/>
          <c:y val="0.187815291470919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4151277046251573"/>
          <c:w val="0.88692579505300351"/>
          <c:h val="0.79645156487791968"/>
        </c:manualLayout>
      </c:layout>
      <c:lineChart>
        <c:grouping val="standard"/>
        <c:varyColors val="0"/>
        <c:ser>
          <c:idx val="0"/>
          <c:order val="0"/>
          <c:tx>
            <c:strRef>
              <c:f>人口!$D$133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人口!$E$133:$BP$133</c:f>
              <c:numCache>
                <c:formatCode>0;"△ "0</c:formatCode>
                <c:ptCount val="64"/>
                <c:pt idx="0">
                  <c:v>16392</c:v>
                </c:pt>
                <c:pt idx="1">
                  <c:v>16381</c:v>
                </c:pt>
                <c:pt idx="2">
                  <c:v>15647</c:v>
                </c:pt>
                <c:pt idx="3">
                  <c:v>15442</c:v>
                </c:pt>
                <c:pt idx="4">
                  <c:v>15268</c:v>
                </c:pt>
                <c:pt idx="6">
                  <c:v>15135</c:v>
                </c:pt>
                <c:pt idx="7">
                  <c:v>14978</c:v>
                </c:pt>
                <c:pt idx="8">
                  <c:v>14996</c:v>
                </c:pt>
                <c:pt idx="9" formatCode="General">
                  <c:v>14803</c:v>
                </c:pt>
                <c:pt idx="10">
                  <c:v>14969</c:v>
                </c:pt>
                <c:pt idx="11">
                  <c:v>14995</c:v>
                </c:pt>
                <c:pt idx="12">
                  <c:v>14917</c:v>
                </c:pt>
                <c:pt idx="13">
                  <c:v>14826</c:v>
                </c:pt>
                <c:pt idx="14">
                  <c:v>14851</c:v>
                </c:pt>
                <c:pt idx="15">
                  <c:v>14846</c:v>
                </c:pt>
                <c:pt idx="16">
                  <c:v>14919</c:v>
                </c:pt>
                <c:pt idx="17">
                  <c:v>14986</c:v>
                </c:pt>
                <c:pt idx="18">
                  <c:v>14958</c:v>
                </c:pt>
                <c:pt idx="19">
                  <c:v>14954</c:v>
                </c:pt>
                <c:pt idx="20">
                  <c:v>14875</c:v>
                </c:pt>
                <c:pt idx="21">
                  <c:v>14816</c:v>
                </c:pt>
                <c:pt idx="22">
                  <c:v>14765</c:v>
                </c:pt>
                <c:pt idx="23">
                  <c:v>14715</c:v>
                </c:pt>
                <c:pt idx="24">
                  <c:v>14698</c:v>
                </c:pt>
                <c:pt idx="25">
                  <c:v>14787</c:v>
                </c:pt>
                <c:pt idx="26">
                  <c:v>14798</c:v>
                </c:pt>
                <c:pt idx="27">
                  <c:v>14741</c:v>
                </c:pt>
                <c:pt idx="28">
                  <c:v>14673</c:v>
                </c:pt>
                <c:pt idx="29">
                  <c:v>14597</c:v>
                </c:pt>
                <c:pt idx="30">
                  <c:v>14498</c:v>
                </c:pt>
                <c:pt idx="31">
                  <c:v>14437</c:v>
                </c:pt>
                <c:pt idx="32">
                  <c:v>14410</c:v>
                </c:pt>
                <c:pt idx="33">
                  <c:v>14411</c:v>
                </c:pt>
                <c:pt idx="34">
                  <c:v>14441</c:v>
                </c:pt>
                <c:pt idx="35">
                  <c:v>14356</c:v>
                </c:pt>
                <c:pt idx="36">
                  <c:v>14207</c:v>
                </c:pt>
                <c:pt idx="37">
                  <c:v>14260</c:v>
                </c:pt>
                <c:pt idx="38">
                  <c:v>14166</c:v>
                </c:pt>
                <c:pt idx="39">
                  <c:v>14196</c:v>
                </c:pt>
                <c:pt idx="40">
                  <c:v>14114</c:v>
                </c:pt>
                <c:pt idx="41">
                  <c:v>14095</c:v>
                </c:pt>
                <c:pt idx="42">
                  <c:v>14014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0-436B-A69A-5255B2E15961}"/>
            </c:ext>
          </c:extLst>
        </c:ser>
        <c:ser>
          <c:idx val="1"/>
          <c:order val="1"/>
          <c:tx>
            <c:strRef>
              <c:f>人口!$D$134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人口!$E$134:$BP$134</c:f>
              <c:numCache>
                <c:formatCode>0;"△ "0</c:formatCode>
                <c:ptCount val="64"/>
                <c:pt idx="0">
                  <c:v>11814</c:v>
                </c:pt>
                <c:pt idx="1">
                  <c:v>11703</c:v>
                </c:pt>
                <c:pt idx="2">
                  <c:v>11524</c:v>
                </c:pt>
                <c:pt idx="3">
                  <c:v>11292</c:v>
                </c:pt>
                <c:pt idx="4">
                  <c:v>11030</c:v>
                </c:pt>
                <c:pt idx="6">
                  <c:v>10579</c:v>
                </c:pt>
                <c:pt idx="7">
                  <c:v>10423</c:v>
                </c:pt>
                <c:pt idx="8">
                  <c:v>10282</c:v>
                </c:pt>
                <c:pt idx="9" formatCode="General">
                  <c:v>10210</c:v>
                </c:pt>
                <c:pt idx="10">
                  <c:v>10110</c:v>
                </c:pt>
                <c:pt idx="11">
                  <c:v>9943</c:v>
                </c:pt>
                <c:pt idx="12">
                  <c:v>9836</c:v>
                </c:pt>
                <c:pt idx="13">
                  <c:v>9751</c:v>
                </c:pt>
                <c:pt idx="14">
                  <c:v>9685</c:v>
                </c:pt>
                <c:pt idx="15">
                  <c:v>9686</c:v>
                </c:pt>
                <c:pt idx="16">
                  <c:v>9705</c:v>
                </c:pt>
                <c:pt idx="17">
                  <c:v>9625</c:v>
                </c:pt>
                <c:pt idx="18">
                  <c:v>9579</c:v>
                </c:pt>
                <c:pt idx="19">
                  <c:v>9538</c:v>
                </c:pt>
                <c:pt idx="20">
                  <c:v>9502</c:v>
                </c:pt>
                <c:pt idx="21">
                  <c:v>9458</c:v>
                </c:pt>
                <c:pt idx="22">
                  <c:v>9480</c:v>
                </c:pt>
                <c:pt idx="23">
                  <c:v>9459</c:v>
                </c:pt>
                <c:pt idx="24">
                  <c:v>9439</c:v>
                </c:pt>
                <c:pt idx="25">
                  <c:v>9358</c:v>
                </c:pt>
                <c:pt idx="26">
                  <c:v>9317</c:v>
                </c:pt>
                <c:pt idx="27">
                  <c:v>9303</c:v>
                </c:pt>
                <c:pt idx="28">
                  <c:v>9295</c:v>
                </c:pt>
                <c:pt idx="29">
                  <c:v>9269</c:v>
                </c:pt>
                <c:pt idx="30">
                  <c:v>9180</c:v>
                </c:pt>
                <c:pt idx="31">
                  <c:v>9084</c:v>
                </c:pt>
                <c:pt idx="32">
                  <c:v>9006</c:v>
                </c:pt>
                <c:pt idx="33">
                  <c:v>8949</c:v>
                </c:pt>
                <c:pt idx="34">
                  <c:v>8816</c:v>
                </c:pt>
                <c:pt idx="35">
                  <c:v>8741</c:v>
                </c:pt>
                <c:pt idx="36">
                  <c:v>8713</c:v>
                </c:pt>
                <c:pt idx="37">
                  <c:v>8592</c:v>
                </c:pt>
                <c:pt idx="38">
                  <c:v>8546</c:v>
                </c:pt>
                <c:pt idx="39">
                  <c:v>8437</c:v>
                </c:pt>
                <c:pt idx="40">
                  <c:v>8331</c:v>
                </c:pt>
                <c:pt idx="41">
                  <c:v>8256</c:v>
                </c:pt>
                <c:pt idx="42">
                  <c:v>8178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50-436B-A69A-5255B2E15961}"/>
            </c:ext>
          </c:extLst>
        </c:ser>
        <c:ser>
          <c:idx val="2"/>
          <c:order val="2"/>
          <c:tx>
            <c:strRef>
              <c:f>人口!$D$135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人口!$E$135:$BP$135</c:f>
              <c:numCache>
                <c:formatCode>0;"△ "0</c:formatCode>
                <c:ptCount val="64"/>
                <c:pt idx="0">
                  <c:v>9986</c:v>
                </c:pt>
                <c:pt idx="1">
                  <c:v>9897</c:v>
                </c:pt>
                <c:pt idx="2">
                  <c:v>9688</c:v>
                </c:pt>
                <c:pt idx="3">
                  <c:v>9427</c:v>
                </c:pt>
                <c:pt idx="4">
                  <c:v>9139</c:v>
                </c:pt>
                <c:pt idx="6">
                  <c:v>8543</c:v>
                </c:pt>
                <c:pt idx="7">
                  <c:v>8401</c:v>
                </c:pt>
                <c:pt idx="8">
                  <c:v>8171</c:v>
                </c:pt>
                <c:pt idx="9" formatCode="General">
                  <c:v>7943</c:v>
                </c:pt>
                <c:pt idx="10">
                  <c:v>7810</c:v>
                </c:pt>
                <c:pt idx="11">
                  <c:v>7669</c:v>
                </c:pt>
                <c:pt idx="12">
                  <c:v>7508</c:v>
                </c:pt>
                <c:pt idx="13">
                  <c:v>7476</c:v>
                </c:pt>
                <c:pt idx="14">
                  <c:v>7415</c:v>
                </c:pt>
                <c:pt idx="15">
                  <c:v>7363</c:v>
                </c:pt>
                <c:pt idx="16">
                  <c:v>7291</c:v>
                </c:pt>
                <c:pt idx="17">
                  <c:v>7282</c:v>
                </c:pt>
                <c:pt idx="18">
                  <c:v>7312</c:v>
                </c:pt>
                <c:pt idx="19">
                  <c:v>7301</c:v>
                </c:pt>
                <c:pt idx="20">
                  <c:v>7323</c:v>
                </c:pt>
                <c:pt idx="21">
                  <c:v>7262</c:v>
                </c:pt>
                <c:pt idx="22">
                  <c:v>7257</c:v>
                </c:pt>
                <c:pt idx="23">
                  <c:v>7243</c:v>
                </c:pt>
                <c:pt idx="24">
                  <c:v>7271</c:v>
                </c:pt>
                <c:pt idx="25">
                  <c:v>7270</c:v>
                </c:pt>
                <c:pt idx="26">
                  <c:v>7236</c:v>
                </c:pt>
                <c:pt idx="27">
                  <c:v>7254</c:v>
                </c:pt>
                <c:pt idx="28">
                  <c:v>7233</c:v>
                </c:pt>
                <c:pt idx="29">
                  <c:v>7181</c:v>
                </c:pt>
                <c:pt idx="30">
                  <c:v>7150</c:v>
                </c:pt>
                <c:pt idx="31">
                  <c:v>7157</c:v>
                </c:pt>
                <c:pt idx="32">
                  <c:v>7072</c:v>
                </c:pt>
                <c:pt idx="33">
                  <c:v>7021</c:v>
                </c:pt>
                <c:pt idx="34">
                  <c:v>6951</c:v>
                </c:pt>
                <c:pt idx="35">
                  <c:v>6861</c:v>
                </c:pt>
                <c:pt idx="36">
                  <c:v>6799</c:v>
                </c:pt>
                <c:pt idx="37">
                  <c:v>6695</c:v>
                </c:pt>
                <c:pt idx="38">
                  <c:v>6587</c:v>
                </c:pt>
                <c:pt idx="39">
                  <c:v>6501</c:v>
                </c:pt>
                <c:pt idx="40">
                  <c:v>6441</c:v>
                </c:pt>
                <c:pt idx="41">
                  <c:v>6321</c:v>
                </c:pt>
                <c:pt idx="42">
                  <c:v>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50-436B-A69A-5255B2E15961}"/>
            </c:ext>
          </c:extLst>
        </c:ser>
        <c:ser>
          <c:idx val="3"/>
          <c:order val="3"/>
          <c:tx>
            <c:strRef>
              <c:f>人口!$D$112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人口!$E$112:$BP$112</c:f>
              <c:numCache>
                <c:formatCode>0;"△ "0</c:formatCode>
                <c:ptCount val="64"/>
                <c:pt idx="0">
                  <c:v>10370</c:v>
                </c:pt>
                <c:pt idx="1">
                  <c:v>10317</c:v>
                </c:pt>
                <c:pt idx="2">
                  <c:v>10097</c:v>
                </c:pt>
                <c:pt idx="3">
                  <c:v>9843</c:v>
                </c:pt>
                <c:pt idx="4">
                  <c:v>9583</c:v>
                </c:pt>
                <c:pt idx="6">
                  <c:v>9445</c:v>
                </c:pt>
                <c:pt idx="7">
                  <c:v>9479</c:v>
                </c:pt>
                <c:pt idx="8">
                  <c:v>9267</c:v>
                </c:pt>
                <c:pt idx="9" formatCode="General">
                  <c:v>9192</c:v>
                </c:pt>
                <c:pt idx="10">
                  <c:v>9032</c:v>
                </c:pt>
                <c:pt idx="11">
                  <c:v>9002</c:v>
                </c:pt>
                <c:pt idx="12">
                  <c:v>8859</c:v>
                </c:pt>
                <c:pt idx="13" formatCode="General">
                  <c:v>8866</c:v>
                </c:pt>
                <c:pt idx="14" formatCode="General">
                  <c:v>8809</c:v>
                </c:pt>
                <c:pt idx="15">
                  <c:v>8816</c:v>
                </c:pt>
                <c:pt idx="16" formatCode="General">
                  <c:v>8754</c:v>
                </c:pt>
                <c:pt idx="17" formatCode="General">
                  <c:v>8852</c:v>
                </c:pt>
                <c:pt idx="18" formatCode="General">
                  <c:v>8909</c:v>
                </c:pt>
                <c:pt idx="19">
                  <c:v>8925</c:v>
                </c:pt>
                <c:pt idx="20">
                  <c:v>8923</c:v>
                </c:pt>
                <c:pt idx="21">
                  <c:v>8864</c:v>
                </c:pt>
                <c:pt idx="22">
                  <c:v>8820</c:v>
                </c:pt>
                <c:pt idx="23" formatCode="General">
                  <c:v>8868</c:v>
                </c:pt>
                <c:pt idx="24" formatCode="General">
                  <c:v>8846</c:v>
                </c:pt>
                <c:pt idx="25">
                  <c:v>8899</c:v>
                </c:pt>
                <c:pt idx="26" formatCode="General">
                  <c:v>8879</c:v>
                </c:pt>
                <c:pt idx="27" formatCode="General">
                  <c:v>8906</c:v>
                </c:pt>
                <c:pt idx="28">
                  <c:v>8852</c:v>
                </c:pt>
                <c:pt idx="29" formatCode="General">
                  <c:v>8863</c:v>
                </c:pt>
                <c:pt idx="30">
                  <c:v>8830</c:v>
                </c:pt>
                <c:pt idx="31">
                  <c:v>8766</c:v>
                </c:pt>
                <c:pt idx="32">
                  <c:v>8681</c:v>
                </c:pt>
                <c:pt idx="33">
                  <c:v>8627</c:v>
                </c:pt>
                <c:pt idx="34">
                  <c:v>8574</c:v>
                </c:pt>
                <c:pt idx="35">
                  <c:v>8566</c:v>
                </c:pt>
                <c:pt idx="36">
                  <c:v>8518</c:v>
                </c:pt>
                <c:pt idx="37">
                  <c:v>8514</c:v>
                </c:pt>
                <c:pt idx="38">
                  <c:v>8421</c:v>
                </c:pt>
                <c:pt idx="39">
                  <c:v>8387</c:v>
                </c:pt>
                <c:pt idx="40">
                  <c:v>8302</c:v>
                </c:pt>
                <c:pt idx="41">
                  <c:v>8207</c:v>
                </c:pt>
                <c:pt idx="42">
                  <c:v>8173</c:v>
                </c:pt>
                <c:pt idx="43">
                  <c:v>8038</c:v>
                </c:pt>
                <c:pt idx="44">
                  <c:v>7979</c:v>
                </c:pt>
                <c:pt idx="45">
                  <c:v>7911</c:v>
                </c:pt>
                <c:pt idx="46">
                  <c:v>7873</c:v>
                </c:pt>
                <c:pt idx="47">
                  <c:v>7785</c:v>
                </c:pt>
                <c:pt idx="48">
                  <c:v>7666</c:v>
                </c:pt>
                <c:pt idx="49">
                  <c:v>7583</c:v>
                </c:pt>
                <c:pt idx="50">
                  <c:v>7526</c:v>
                </c:pt>
                <c:pt idx="51">
                  <c:v>7487</c:v>
                </c:pt>
                <c:pt idx="52">
                  <c:v>7406</c:v>
                </c:pt>
                <c:pt idx="53">
                  <c:v>7358</c:v>
                </c:pt>
                <c:pt idx="54">
                  <c:v>7296</c:v>
                </c:pt>
                <c:pt idx="55">
                  <c:v>7237</c:v>
                </c:pt>
                <c:pt idx="56">
                  <c:v>7165</c:v>
                </c:pt>
                <c:pt idx="57">
                  <c:v>7046</c:v>
                </c:pt>
                <c:pt idx="58">
                  <c:v>6904</c:v>
                </c:pt>
                <c:pt idx="59">
                  <c:v>6799</c:v>
                </c:pt>
                <c:pt idx="60">
                  <c:v>6691</c:v>
                </c:pt>
                <c:pt idx="61">
                  <c:v>6554</c:v>
                </c:pt>
                <c:pt idx="62">
                  <c:v>6402</c:v>
                </c:pt>
                <c:pt idx="63">
                  <c:v>6300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50-436B-A69A-5255B2E15961}"/>
            </c:ext>
          </c:extLst>
        </c:ser>
        <c:ser>
          <c:idx val="4"/>
          <c:order val="4"/>
          <c:tx>
            <c:strRef>
              <c:f>人口!$D$136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人口!$E$136:$BP$136</c:f>
              <c:numCache>
                <c:formatCode>0;"△ "0</c:formatCode>
                <c:ptCount val="64"/>
                <c:pt idx="0">
                  <c:v>9281</c:v>
                </c:pt>
                <c:pt idx="1">
                  <c:v>9095</c:v>
                </c:pt>
                <c:pt idx="2">
                  <c:v>8583</c:v>
                </c:pt>
                <c:pt idx="3">
                  <c:v>8525</c:v>
                </c:pt>
                <c:pt idx="4">
                  <c:v>8270</c:v>
                </c:pt>
                <c:pt idx="6">
                  <c:v>8012</c:v>
                </c:pt>
                <c:pt idx="7">
                  <c:v>7901</c:v>
                </c:pt>
                <c:pt idx="8">
                  <c:v>7875</c:v>
                </c:pt>
                <c:pt idx="9" formatCode="General">
                  <c:v>7772</c:v>
                </c:pt>
                <c:pt idx="10">
                  <c:v>7606</c:v>
                </c:pt>
                <c:pt idx="11">
                  <c:v>7519</c:v>
                </c:pt>
                <c:pt idx="12">
                  <c:v>7421</c:v>
                </c:pt>
                <c:pt idx="13">
                  <c:v>7381</c:v>
                </c:pt>
                <c:pt idx="14">
                  <c:v>7351</c:v>
                </c:pt>
                <c:pt idx="15">
                  <c:v>7419</c:v>
                </c:pt>
                <c:pt idx="16">
                  <c:v>7410</c:v>
                </c:pt>
                <c:pt idx="17">
                  <c:v>7410</c:v>
                </c:pt>
                <c:pt idx="18">
                  <c:v>7474</c:v>
                </c:pt>
                <c:pt idx="19">
                  <c:v>7472</c:v>
                </c:pt>
                <c:pt idx="20">
                  <c:v>7527</c:v>
                </c:pt>
                <c:pt idx="21">
                  <c:v>7467</c:v>
                </c:pt>
                <c:pt idx="22">
                  <c:v>7435</c:v>
                </c:pt>
                <c:pt idx="23">
                  <c:v>7436</c:v>
                </c:pt>
                <c:pt idx="24">
                  <c:v>7437</c:v>
                </c:pt>
                <c:pt idx="25">
                  <c:v>7440</c:v>
                </c:pt>
                <c:pt idx="26">
                  <c:v>7415</c:v>
                </c:pt>
                <c:pt idx="27">
                  <c:v>7361</c:v>
                </c:pt>
                <c:pt idx="28">
                  <c:v>7345</c:v>
                </c:pt>
                <c:pt idx="29">
                  <c:v>7285</c:v>
                </c:pt>
                <c:pt idx="30">
                  <c:v>7243</c:v>
                </c:pt>
                <c:pt idx="31">
                  <c:v>7214</c:v>
                </c:pt>
                <c:pt idx="32">
                  <c:v>7175</c:v>
                </c:pt>
                <c:pt idx="33">
                  <c:v>7123</c:v>
                </c:pt>
                <c:pt idx="34">
                  <c:v>7084</c:v>
                </c:pt>
                <c:pt idx="35">
                  <c:v>7042</c:v>
                </c:pt>
                <c:pt idx="36">
                  <c:v>7021</c:v>
                </c:pt>
                <c:pt idx="37">
                  <c:v>7048</c:v>
                </c:pt>
                <c:pt idx="38">
                  <c:v>7112</c:v>
                </c:pt>
                <c:pt idx="39">
                  <c:v>7196</c:v>
                </c:pt>
                <c:pt idx="40">
                  <c:v>7225</c:v>
                </c:pt>
                <c:pt idx="41">
                  <c:v>7246</c:v>
                </c:pt>
                <c:pt idx="42">
                  <c:v>7173</c:v>
                </c:pt>
                <c:pt idx="43">
                  <c:v>7117</c:v>
                </c:pt>
                <c:pt idx="44">
                  <c:v>7149</c:v>
                </c:pt>
                <c:pt idx="45">
                  <c:v>7115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50-436B-A69A-5255B2E15961}"/>
            </c:ext>
          </c:extLst>
        </c:ser>
        <c:ser>
          <c:idx val="5"/>
          <c:order val="5"/>
          <c:tx>
            <c:strRef>
              <c:f>人口!$D$137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人口!$E$137:$BP$137</c:f>
              <c:numCache>
                <c:formatCode>0;"△ "0</c:formatCode>
                <c:ptCount val="64"/>
                <c:pt idx="0">
                  <c:v>9480</c:v>
                </c:pt>
                <c:pt idx="1">
                  <c:v>9148</c:v>
                </c:pt>
                <c:pt idx="2">
                  <c:v>8628</c:v>
                </c:pt>
                <c:pt idx="3">
                  <c:v>8403</c:v>
                </c:pt>
                <c:pt idx="4">
                  <c:v>8235</c:v>
                </c:pt>
                <c:pt idx="6">
                  <c:v>8040</c:v>
                </c:pt>
                <c:pt idx="7">
                  <c:v>8028</c:v>
                </c:pt>
                <c:pt idx="8">
                  <c:v>7869</c:v>
                </c:pt>
                <c:pt idx="9" formatCode="General">
                  <c:v>7749</c:v>
                </c:pt>
                <c:pt idx="10">
                  <c:v>7543</c:v>
                </c:pt>
                <c:pt idx="11">
                  <c:v>7462</c:v>
                </c:pt>
                <c:pt idx="12">
                  <c:v>7414</c:v>
                </c:pt>
                <c:pt idx="13">
                  <c:v>7399</c:v>
                </c:pt>
                <c:pt idx="14">
                  <c:v>7662</c:v>
                </c:pt>
                <c:pt idx="15">
                  <c:v>7852</c:v>
                </c:pt>
                <c:pt idx="16">
                  <c:v>8013</c:v>
                </c:pt>
                <c:pt idx="17">
                  <c:v>8183</c:v>
                </c:pt>
                <c:pt idx="18">
                  <c:v>8397</c:v>
                </c:pt>
                <c:pt idx="19">
                  <c:v>8568</c:v>
                </c:pt>
                <c:pt idx="20">
                  <c:v>8600</c:v>
                </c:pt>
                <c:pt idx="21">
                  <c:v>8584</c:v>
                </c:pt>
                <c:pt idx="22">
                  <c:v>8641</c:v>
                </c:pt>
                <c:pt idx="23">
                  <c:v>8703</c:v>
                </c:pt>
                <c:pt idx="24">
                  <c:v>8730</c:v>
                </c:pt>
                <c:pt idx="25">
                  <c:v>8804</c:v>
                </c:pt>
                <c:pt idx="26">
                  <c:v>8795</c:v>
                </c:pt>
                <c:pt idx="27">
                  <c:v>8800</c:v>
                </c:pt>
                <c:pt idx="28">
                  <c:v>8804</c:v>
                </c:pt>
                <c:pt idx="29">
                  <c:v>8814</c:v>
                </c:pt>
                <c:pt idx="30">
                  <c:v>8758</c:v>
                </c:pt>
                <c:pt idx="31">
                  <c:v>8866</c:v>
                </c:pt>
                <c:pt idx="32">
                  <c:v>8837</c:v>
                </c:pt>
                <c:pt idx="33">
                  <c:v>8820</c:v>
                </c:pt>
                <c:pt idx="34">
                  <c:v>8783</c:v>
                </c:pt>
                <c:pt idx="35">
                  <c:v>8801</c:v>
                </c:pt>
                <c:pt idx="36">
                  <c:v>8752</c:v>
                </c:pt>
                <c:pt idx="37">
                  <c:v>8740</c:v>
                </c:pt>
                <c:pt idx="38">
                  <c:v>8738</c:v>
                </c:pt>
                <c:pt idx="39">
                  <c:v>8690</c:v>
                </c:pt>
                <c:pt idx="40">
                  <c:v>8610</c:v>
                </c:pt>
                <c:pt idx="41">
                  <c:v>8667</c:v>
                </c:pt>
                <c:pt idx="42">
                  <c:v>8623</c:v>
                </c:pt>
                <c:pt idx="43">
                  <c:v>8584</c:v>
                </c:pt>
                <c:pt idx="44">
                  <c:v>8566</c:v>
                </c:pt>
                <c:pt idx="45">
                  <c:v>8507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50-436B-A69A-5255B2E15961}"/>
            </c:ext>
          </c:extLst>
        </c:ser>
        <c:ser>
          <c:idx val="6"/>
          <c:order val="6"/>
          <c:tx>
            <c:strRef>
              <c:f>人口!$D$138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人口!$E$138:$BP$138</c:f>
              <c:numCache>
                <c:formatCode>0;"△ "0</c:formatCode>
                <c:ptCount val="64"/>
                <c:pt idx="0">
                  <c:v>13673</c:v>
                </c:pt>
                <c:pt idx="1">
                  <c:v>13229</c:v>
                </c:pt>
                <c:pt idx="2">
                  <c:v>13196</c:v>
                </c:pt>
                <c:pt idx="3">
                  <c:v>13079</c:v>
                </c:pt>
                <c:pt idx="4">
                  <c:v>12965</c:v>
                </c:pt>
                <c:pt idx="6">
                  <c:v>12646</c:v>
                </c:pt>
                <c:pt idx="7">
                  <c:v>12605</c:v>
                </c:pt>
                <c:pt idx="8">
                  <c:v>12513</c:v>
                </c:pt>
                <c:pt idx="9" formatCode="General">
                  <c:v>12370</c:v>
                </c:pt>
                <c:pt idx="10">
                  <c:v>12396</c:v>
                </c:pt>
                <c:pt idx="11">
                  <c:v>12337</c:v>
                </c:pt>
                <c:pt idx="12">
                  <c:v>12378</c:v>
                </c:pt>
                <c:pt idx="13">
                  <c:v>12398</c:v>
                </c:pt>
                <c:pt idx="14">
                  <c:v>12700</c:v>
                </c:pt>
                <c:pt idx="15">
                  <c:v>13064</c:v>
                </c:pt>
                <c:pt idx="16">
                  <c:v>13257</c:v>
                </c:pt>
                <c:pt idx="17">
                  <c:v>13557</c:v>
                </c:pt>
                <c:pt idx="18">
                  <c:v>13699</c:v>
                </c:pt>
                <c:pt idx="19">
                  <c:v>13822</c:v>
                </c:pt>
                <c:pt idx="20">
                  <c:v>13960</c:v>
                </c:pt>
                <c:pt idx="21">
                  <c:v>14159</c:v>
                </c:pt>
                <c:pt idx="22">
                  <c:v>14167</c:v>
                </c:pt>
                <c:pt idx="23">
                  <c:v>14157</c:v>
                </c:pt>
                <c:pt idx="24">
                  <c:v>14120</c:v>
                </c:pt>
                <c:pt idx="25">
                  <c:v>14150</c:v>
                </c:pt>
                <c:pt idx="26">
                  <c:v>14176</c:v>
                </c:pt>
                <c:pt idx="27">
                  <c:v>14235</c:v>
                </c:pt>
                <c:pt idx="28">
                  <c:v>14326</c:v>
                </c:pt>
                <c:pt idx="29">
                  <c:v>14297</c:v>
                </c:pt>
                <c:pt idx="30">
                  <c:v>14282</c:v>
                </c:pt>
                <c:pt idx="31">
                  <c:v>14092</c:v>
                </c:pt>
                <c:pt idx="32">
                  <c:v>14123</c:v>
                </c:pt>
                <c:pt idx="33">
                  <c:v>14145</c:v>
                </c:pt>
                <c:pt idx="34">
                  <c:v>14344</c:v>
                </c:pt>
                <c:pt idx="35">
                  <c:v>14311</c:v>
                </c:pt>
                <c:pt idx="36">
                  <c:v>14233</c:v>
                </c:pt>
                <c:pt idx="37">
                  <c:v>14238</c:v>
                </c:pt>
                <c:pt idx="38">
                  <c:v>14256</c:v>
                </c:pt>
                <c:pt idx="39">
                  <c:v>14217</c:v>
                </c:pt>
                <c:pt idx="40">
                  <c:v>14196</c:v>
                </c:pt>
                <c:pt idx="41">
                  <c:v>14120</c:v>
                </c:pt>
                <c:pt idx="42">
                  <c:v>14055</c:v>
                </c:pt>
                <c:pt idx="43">
                  <c:v>13929</c:v>
                </c:pt>
                <c:pt idx="44">
                  <c:v>13838</c:v>
                </c:pt>
                <c:pt idx="45">
                  <c:v>13715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50-436B-A69A-5255B2E15961}"/>
            </c:ext>
          </c:extLst>
        </c:ser>
        <c:ser>
          <c:idx val="7"/>
          <c:order val="7"/>
          <c:tx>
            <c:strRef>
              <c:f>人口!$D$139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人口!$E$139:$BP$139</c:f>
              <c:numCache>
                <c:formatCode>0;"△ "0</c:formatCode>
                <c:ptCount val="64"/>
                <c:pt idx="0">
                  <c:v>22723</c:v>
                </c:pt>
                <c:pt idx="1">
                  <c:v>22437</c:v>
                </c:pt>
                <c:pt idx="2">
                  <c:v>21695</c:v>
                </c:pt>
                <c:pt idx="3">
                  <c:v>20843</c:v>
                </c:pt>
                <c:pt idx="4">
                  <c:v>20550</c:v>
                </c:pt>
                <c:pt idx="6">
                  <c:v>19998</c:v>
                </c:pt>
                <c:pt idx="7">
                  <c:v>19790</c:v>
                </c:pt>
                <c:pt idx="8">
                  <c:v>19355</c:v>
                </c:pt>
                <c:pt idx="9" formatCode="General">
                  <c:v>18781</c:v>
                </c:pt>
                <c:pt idx="10">
                  <c:v>18436</c:v>
                </c:pt>
                <c:pt idx="11">
                  <c:v>18083</c:v>
                </c:pt>
                <c:pt idx="12">
                  <c:v>17738</c:v>
                </c:pt>
                <c:pt idx="13">
                  <c:v>17531</c:v>
                </c:pt>
                <c:pt idx="14">
                  <c:v>17348</c:v>
                </c:pt>
                <c:pt idx="15">
                  <c:v>17165</c:v>
                </c:pt>
                <c:pt idx="16">
                  <c:v>17095</c:v>
                </c:pt>
                <c:pt idx="17">
                  <c:v>17134</c:v>
                </c:pt>
                <c:pt idx="18">
                  <c:v>17110</c:v>
                </c:pt>
                <c:pt idx="19">
                  <c:v>17020</c:v>
                </c:pt>
                <c:pt idx="20">
                  <c:v>17043</c:v>
                </c:pt>
                <c:pt idx="21">
                  <c:v>16948</c:v>
                </c:pt>
                <c:pt idx="22">
                  <c:v>16801</c:v>
                </c:pt>
                <c:pt idx="23">
                  <c:v>16721</c:v>
                </c:pt>
                <c:pt idx="24">
                  <c:v>16714</c:v>
                </c:pt>
                <c:pt idx="25">
                  <c:v>16617</c:v>
                </c:pt>
                <c:pt idx="26">
                  <c:v>16504</c:v>
                </c:pt>
                <c:pt idx="27">
                  <c:v>16431</c:v>
                </c:pt>
                <c:pt idx="28">
                  <c:v>16346</c:v>
                </c:pt>
                <c:pt idx="29">
                  <c:v>16307</c:v>
                </c:pt>
                <c:pt idx="30">
                  <c:v>16128</c:v>
                </c:pt>
                <c:pt idx="31">
                  <c:v>15991</c:v>
                </c:pt>
                <c:pt idx="32">
                  <c:v>15859</c:v>
                </c:pt>
                <c:pt idx="33">
                  <c:v>15656</c:v>
                </c:pt>
                <c:pt idx="34">
                  <c:v>15587</c:v>
                </c:pt>
                <c:pt idx="35">
                  <c:v>15429</c:v>
                </c:pt>
                <c:pt idx="36">
                  <c:v>15221</c:v>
                </c:pt>
                <c:pt idx="37">
                  <c:v>15042</c:v>
                </c:pt>
                <c:pt idx="38">
                  <c:v>14924</c:v>
                </c:pt>
                <c:pt idx="39">
                  <c:v>14799</c:v>
                </c:pt>
                <c:pt idx="40">
                  <c:v>14621</c:v>
                </c:pt>
                <c:pt idx="41">
                  <c:v>14422</c:v>
                </c:pt>
                <c:pt idx="42">
                  <c:v>14258</c:v>
                </c:pt>
                <c:pt idx="43">
                  <c:v>14071</c:v>
                </c:pt>
                <c:pt idx="44">
                  <c:v>13894</c:v>
                </c:pt>
                <c:pt idx="45">
                  <c:v>13684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50-436B-A69A-5255B2E15961}"/>
            </c:ext>
          </c:extLst>
        </c:ser>
        <c:ser>
          <c:idx val="8"/>
          <c:order val="8"/>
          <c:tx>
            <c:strRef>
              <c:f>人口!$D$140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人口!$E$140:$BP$140</c:f>
              <c:numCache>
                <c:formatCode>0;"△ "0</c:formatCode>
                <c:ptCount val="64"/>
                <c:pt idx="0">
                  <c:v>16702</c:v>
                </c:pt>
                <c:pt idx="1">
                  <c:v>16388</c:v>
                </c:pt>
                <c:pt idx="2">
                  <c:v>16108</c:v>
                </c:pt>
                <c:pt idx="3">
                  <c:v>15865</c:v>
                </c:pt>
                <c:pt idx="4">
                  <c:v>15706</c:v>
                </c:pt>
                <c:pt idx="6">
                  <c:v>15250</c:v>
                </c:pt>
                <c:pt idx="7">
                  <c:v>15092</c:v>
                </c:pt>
                <c:pt idx="8">
                  <c:v>15009</c:v>
                </c:pt>
                <c:pt idx="9" formatCode="General">
                  <c:v>13989</c:v>
                </c:pt>
                <c:pt idx="10">
                  <c:v>13857</c:v>
                </c:pt>
                <c:pt idx="11">
                  <c:v>13770</c:v>
                </c:pt>
                <c:pt idx="12">
                  <c:v>13601</c:v>
                </c:pt>
                <c:pt idx="13">
                  <c:v>13478</c:v>
                </c:pt>
                <c:pt idx="14">
                  <c:v>13291</c:v>
                </c:pt>
                <c:pt idx="15">
                  <c:v>13116</c:v>
                </c:pt>
                <c:pt idx="16">
                  <c:v>12978</c:v>
                </c:pt>
                <c:pt idx="17">
                  <c:v>12820</c:v>
                </c:pt>
                <c:pt idx="18">
                  <c:v>12754</c:v>
                </c:pt>
                <c:pt idx="19">
                  <c:v>12683</c:v>
                </c:pt>
                <c:pt idx="20">
                  <c:v>12496</c:v>
                </c:pt>
                <c:pt idx="21">
                  <c:v>12347</c:v>
                </c:pt>
                <c:pt idx="22">
                  <c:v>12188</c:v>
                </c:pt>
                <c:pt idx="23">
                  <c:v>11979</c:v>
                </c:pt>
                <c:pt idx="24">
                  <c:v>11856</c:v>
                </c:pt>
                <c:pt idx="25">
                  <c:v>11759</c:v>
                </c:pt>
                <c:pt idx="26">
                  <c:v>11666</c:v>
                </c:pt>
                <c:pt idx="27">
                  <c:v>11587</c:v>
                </c:pt>
                <c:pt idx="28">
                  <c:v>11405</c:v>
                </c:pt>
                <c:pt idx="29">
                  <c:v>11202</c:v>
                </c:pt>
                <c:pt idx="30">
                  <c:v>11045</c:v>
                </c:pt>
                <c:pt idx="31">
                  <c:v>10881</c:v>
                </c:pt>
                <c:pt idx="32">
                  <c:v>10798</c:v>
                </c:pt>
                <c:pt idx="33">
                  <c:v>10674</c:v>
                </c:pt>
                <c:pt idx="34">
                  <c:v>10525</c:v>
                </c:pt>
                <c:pt idx="35">
                  <c:v>10326</c:v>
                </c:pt>
                <c:pt idx="36">
                  <c:v>10185</c:v>
                </c:pt>
                <c:pt idx="37">
                  <c:v>9931</c:v>
                </c:pt>
                <c:pt idx="38">
                  <c:v>9785</c:v>
                </c:pt>
                <c:pt idx="39">
                  <c:v>9632</c:v>
                </c:pt>
                <c:pt idx="40">
                  <c:v>9488</c:v>
                </c:pt>
                <c:pt idx="41">
                  <c:v>9362</c:v>
                </c:pt>
                <c:pt idx="42">
                  <c:v>9231</c:v>
                </c:pt>
                <c:pt idx="43">
                  <c:v>9079</c:v>
                </c:pt>
                <c:pt idx="44">
                  <c:v>8899</c:v>
                </c:pt>
                <c:pt idx="45">
                  <c:v>8736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D50-436B-A69A-5255B2E15961}"/>
            </c:ext>
          </c:extLst>
        </c:ser>
        <c:ser>
          <c:idx val="9"/>
          <c:order val="9"/>
          <c:tx>
            <c:strRef>
              <c:f>人口!$D$114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人口!$E$114:$BP$114</c:f>
              <c:numCache>
                <c:formatCode>0;"△ "0</c:formatCode>
                <c:ptCount val="64"/>
                <c:pt idx="0">
                  <c:v>25511</c:v>
                </c:pt>
                <c:pt idx="1">
                  <c:v>25292</c:v>
                </c:pt>
                <c:pt idx="2">
                  <c:v>24860</c:v>
                </c:pt>
                <c:pt idx="3">
                  <c:v>24465</c:v>
                </c:pt>
                <c:pt idx="4">
                  <c:v>24009</c:v>
                </c:pt>
                <c:pt idx="6">
                  <c:v>23024</c:v>
                </c:pt>
                <c:pt idx="7">
                  <c:v>22906</c:v>
                </c:pt>
                <c:pt idx="8">
                  <c:v>22559</c:v>
                </c:pt>
                <c:pt idx="9" formatCode="General">
                  <c:v>22436</c:v>
                </c:pt>
                <c:pt idx="10">
                  <c:v>22222</c:v>
                </c:pt>
                <c:pt idx="11">
                  <c:v>21921</c:v>
                </c:pt>
                <c:pt idx="12">
                  <c:v>20756</c:v>
                </c:pt>
                <c:pt idx="13" formatCode="General">
                  <c:v>20706</c:v>
                </c:pt>
                <c:pt idx="14" formatCode="General">
                  <c:v>20775</c:v>
                </c:pt>
                <c:pt idx="15">
                  <c:v>20842</c:v>
                </c:pt>
                <c:pt idx="16" formatCode="General">
                  <c:v>21038</c:v>
                </c:pt>
                <c:pt idx="17" formatCode="General">
                  <c:v>21069</c:v>
                </c:pt>
                <c:pt idx="18" formatCode="General">
                  <c:v>21221</c:v>
                </c:pt>
                <c:pt idx="19">
                  <c:v>21441</c:v>
                </c:pt>
                <c:pt idx="20">
                  <c:v>21514</c:v>
                </c:pt>
                <c:pt idx="21">
                  <c:v>21606</c:v>
                </c:pt>
                <c:pt idx="22">
                  <c:v>21587</c:v>
                </c:pt>
                <c:pt idx="23" formatCode="General">
                  <c:v>21587</c:v>
                </c:pt>
                <c:pt idx="24" formatCode="General">
                  <c:v>21571</c:v>
                </c:pt>
                <c:pt idx="25">
                  <c:v>21577</c:v>
                </c:pt>
                <c:pt idx="26" formatCode="General">
                  <c:v>21581</c:v>
                </c:pt>
                <c:pt idx="27" formatCode="General">
                  <c:v>21507</c:v>
                </c:pt>
                <c:pt idx="28">
                  <c:v>21350</c:v>
                </c:pt>
                <c:pt idx="29" formatCode="General">
                  <c:v>21279</c:v>
                </c:pt>
                <c:pt idx="30">
                  <c:v>21181</c:v>
                </c:pt>
                <c:pt idx="31">
                  <c:v>21092</c:v>
                </c:pt>
                <c:pt idx="32">
                  <c:v>20905</c:v>
                </c:pt>
                <c:pt idx="33">
                  <c:v>20740</c:v>
                </c:pt>
                <c:pt idx="34">
                  <c:v>20637</c:v>
                </c:pt>
                <c:pt idx="35">
                  <c:v>20550</c:v>
                </c:pt>
                <c:pt idx="36">
                  <c:v>20449</c:v>
                </c:pt>
                <c:pt idx="37">
                  <c:v>20169</c:v>
                </c:pt>
                <c:pt idx="38">
                  <c:v>20015</c:v>
                </c:pt>
                <c:pt idx="39">
                  <c:v>19857</c:v>
                </c:pt>
                <c:pt idx="40">
                  <c:v>19688</c:v>
                </c:pt>
                <c:pt idx="41">
                  <c:v>19588</c:v>
                </c:pt>
                <c:pt idx="42">
                  <c:v>19437</c:v>
                </c:pt>
                <c:pt idx="43">
                  <c:v>19254</c:v>
                </c:pt>
                <c:pt idx="44">
                  <c:v>18988</c:v>
                </c:pt>
                <c:pt idx="45">
                  <c:v>18786</c:v>
                </c:pt>
                <c:pt idx="46">
                  <c:v>18538</c:v>
                </c:pt>
                <c:pt idx="47">
                  <c:v>18282</c:v>
                </c:pt>
                <c:pt idx="48">
                  <c:v>18150</c:v>
                </c:pt>
                <c:pt idx="49">
                  <c:v>17949</c:v>
                </c:pt>
                <c:pt idx="50">
                  <c:v>17748</c:v>
                </c:pt>
                <c:pt idx="51">
                  <c:v>17742</c:v>
                </c:pt>
                <c:pt idx="52">
                  <c:v>17527</c:v>
                </c:pt>
                <c:pt idx="53">
                  <c:v>17372</c:v>
                </c:pt>
                <c:pt idx="54">
                  <c:v>17161</c:v>
                </c:pt>
                <c:pt idx="55">
                  <c:v>16987</c:v>
                </c:pt>
                <c:pt idx="56">
                  <c:v>16850</c:v>
                </c:pt>
                <c:pt idx="57">
                  <c:v>16659</c:v>
                </c:pt>
                <c:pt idx="58">
                  <c:v>16360</c:v>
                </c:pt>
                <c:pt idx="59">
                  <c:v>16011</c:v>
                </c:pt>
                <c:pt idx="60">
                  <c:v>15627</c:v>
                </c:pt>
                <c:pt idx="61">
                  <c:v>15298</c:v>
                </c:pt>
                <c:pt idx="62">
                  <c:v>14982</c:v>
                </c:pt>
                <c:pt idx="63">
                  <c:v>14676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50-436B-A69A-5255B2E15961}"/>
            </c:ext>
          </c:extLst>
        </c:ser>
        <c:ser>
          <c:idx val="10"/>
          <c:order val="10"/>
          <c:tx>
            <c:strRef>
              <c:f>人口!$D$141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人口!$E$141:$BP$141</c:f>
              <c:numCache>
                <c:formatCode>0;"△ "0</c:formatCode>
                <c:ptCount val="64"/>
                <c:pt idx="0">
                  <c:v>19043</c:v>
                </c:pt>
                <c:pt idx="1">
                  <c:v>18808</c:v>
                </c:pt>
                <c:pt idx="2">
                  <c:v>18240</c:v>
                </c:pt>
                <c:pt idx="3">
                  <c:v>17163</c:v>
                </c:pt>
                <c:pt idx="4">
                  <c:v>17039</c:v>
                </c:pt>
                <c:pt idx="6">
                  <c:v>16843</c:v>
                </c:pt>
                <c:pt idx="7">
                  <c:v>16557</c:v>
                </c:pt>
                <c:pt idx="8">
                  <c:v>16501</c:v>
                </c:pt>
                <c:pt idx="9" formatCode="General">
                  <c:v>16286</c:v>
                </c:pt>
                <c:pt idx="10">
                  <c:v>16002</c:v>
                </c:pt>
                <c:pt idx="11">
                  <c:v>15749</c:v>
                </c:pt>
                <c:pt idx="12">
                  <c:v>15515</c:v>
                </c:pt>
                <c:pt idx="13">
                  <c:v>15312</c:v>
                </c:pt>
                <c:pt idx="14">
                  <c:v>15213</c:v>
                </c:pt>
                <c:pt idx="15">
                  <c:v>15089</c:v>
                </c:pt>
                <c:pt idx="16">
                  <c:v>15054</c:v>
                </c:pt>
                <c:pt idx="17">
                  <c:v>14988</c:v>
                </c:pt>
                <c:pt idx="18">
                  <c:v>14977</c:v>
                </c:pt>
                <c:pt idx="19">
                  <c:v>15021</c:v>
                </c:pt>
                <c:pt idx="20">
                  <c:v>15093</c:v>
                </c:pt>
                <c:pt idx="21">
                  <c:v>15160</c:v>
                </c:pt>
                <c:pt idx="22">
                  <c:v>15194</c:v>
                </c:pt>
                <c:pt idx="23">
                  <c:v>15138</c:v>
                </c:pt>
                <c:pt idx="24">
                  <c:v>15125</c:v>
                </c:pt>
                <c:pt idx="25">
                  <c:v>15103</c:v>
                </c:pt>
                <c:pt idx="26">
                  <c:v>15078</c:v>
                </c:pt>
                <c:pt idx="27">
                  <c:v>15012</c:v>
                </c:pt>
                <c:pt idx="28">
                  <c:v>14893</c:v>
                </c:pt>
                <c:pt idx="29">
                  <c:v>14841</c:v>
                </c:pt>
                <c:pt idx="30">
                  <c:v>14694</c:v>
                </c:pt>
                <c:pt idx="31">
                  <c:v>14587</c:v>
                </c:pt>
                <c:pt idx="32">
                  <c:v>14516</c:v>
                </c:pt>
                <c:pt idx="33">
                  <c:v>14321</c:v>
                </c:pt>
                <c:pt idx="34">
                  <c:v>14266</c:v>
                </c:pt>
                <c:pt idx="35">
                  <c:v>14136</c:v>
                </c:pt>
                <c:pt idx="36">
                  <c:v>14084</c:v>
                </c:pt>
                <c:pt idx="37">
                  <c:v>14076</c:v>
                </c:pt>
                <c:pt idx="38">
                  <c:v>13991</c:v>
                </c:pt>
                <c:pt idx="39">
                  <c:v>13841</c:v>
                </c:pt>
                <c:pt idx="40">
                  <c:v>13693</c:v>
                </c:pt>
                <c:pt idx="41">
                  <c:v>13602</c:v>
                </c:pt>
                <c:pt idx="42">
                  <c:v>13443</c:v>
                </c:pt>
                <c:pt idx="43">
                  <c:v>13339</c:v>
                </c:pt>
                <c:pt idx="44">
                  <c:v>13256</c:v>
                </c:pt>
                <c:pt idx="45">
                  <c:v>13157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50-436B-A69A-5255B2E15961}"/>
            </c:ext>
          </c:extLst>
        </c:ser>
        <c:ser>
          <c:idx val="11"/>
          <c:order val="11"/>
          <c:tx>
            <c:strRef>
              <c:f>人口!$D$142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人口!$E$142:$BP$142</c:f>
              <c:numCache>
                <c:formatCode>0;"△ "0</c:formatCode>
                <c:ptCount val="64"/>
                <c:pt idx="0">
                  <c:v>20138</c:v>
                </c:pt>
                <c:pt idx="1">
                  <c:v>20011</c:v>
                </c:pt>
                <c:pt idx="2">
                  <c:v>19564</c:v>
                </c:pt>
                <c:pt idx="3">
                  <c:v>19515</c:v>
                </c:pt>
                <c:pt idx="4">
                  <c:v>19160</c:v>
                </c:pt>
                <c:pt idx="6">
                  <c:v>19219</c:v>
                </c:pt>
                <c:pt idx="7">
                  <c:v>19135</c:v>
                </c:pt>
                <c:pt idx="8">
                  <c:v>18866</c:v>
                </c:pt>
                <c:pt idx="9" formatCode="General">
                  <c:v>18926</c:v>
                </c:pt>
                <c:pt idx="10">
                  <c:v>18935</c:v>
                </c:pt>
                <c:pt idx="11">
                  <c:v>18844</c:v>
                </c:pt>
                <c:pt idx="12">
                  <c:v>18862</c:v>
                </c:pt>
                <c:pt idx="13">
                  <c:v>19055</c:v>
                </c:pt>
                <c:pt idx="14">
                  <c:v>19245</c:v>
                </c:pt>
                <c:pt idx="15">
                  <c:v>19484</c:v>
                </c:pt>
                <c:pt idx="16">
                  <c:v>19833</c:v>
                </c:pt>
                <c:pt idx="17">
                  <c:v>20085</c:v>
                </c:pt>
                <c:pt idx="18">
                  <c:v>20121</c:v>
                </c:pt>
                <c:pt idx="19">
                  <c:v>20359</c:v>
                </c:pt>
                <c:pt idx="20">
                  <c:v>20549</c:v>
                </c:pt>
                <c:pt idx="21">
                  <c:v>20729</c:v>
                </c:pt>
                <c:pt idx="22">
                  <c:v>20908</c:v>
                </c:pt>
                <c:pt idx="23">
                  <c:v>21090</c:v>
                </c:pt>
                <c:pt idx="24">
                  <c:v>21112</c:v>
                </c:pt>
                <c:pt idx="25">
                  <c:v>21176</c:v>
                </c:pt>
                <c:pt idx="26">
                  <c:v>21031</c:v>
                </c:pt>
                <c:pt idx="27">
                  <c:v>21001</c:v>
                </c:pt>
                <c:pt idx="28">
                  <c:v>20959</c:v>
                </c:pt>
                <c:pt idx="29">
                  <c:v>20924</c:v>
                </c:pt>
                <c:pt idx="30">
                  <c:v>20762</c:v>
                </c:pt>
                <c:pt idx="31">
                  <c:v>20644</c:v>
                </c:pt>
                <c:pt idx="32">
                  <c:v>20640</c:v>
                </c:pt>
                <c:pt idx="33">
                  <c:v>20803</c:v>
                </c:pt>
                <c:pt idx="34">
                  <c:v>20815</c:v>
                </c:pt>
                <c:pt idx="35">
                  <c:v>20802</c:v>
                </c:pt>
                <c:pt idx="36">
                  <c:v>20764</c:v>
                </c:pt>
                <c:pt idx="37">
                  <c:v>20747</c:v>
                </c:pt>
                <c:pt idx="38">
                  <c:v>20725</c:v>
                </c:pt>
                <c:pt idx="39">
                  <c:v>20689</c:v>
                </c:pt>
                <c:pt idx="40">
                  <c:v>20611</c:v>
                </c:pt>
                <c:pt idx="41">
                  <c:v>20405</c:v>
                </c:pt>
                <c:pt idx="42">
                  <c:v>20273</c:v>
                </c:pt>
                <c:pt idx="43">
                  <c:v>20181</c:v>
                </c:pt>
                <c:pt idx="44">
                  <c:v>20099</c:v>
                </c:pt>
                <c:pt idx="45">
                  <c:v>19942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D50-436B-A69A-5255B2E15961}"/>
            </c:ext>
          </c:extLst>
        </c:ser>
        <c:ser>
          <c:idx val="12"/>
          <c:order val="12"/>
          <c:tx>
            <c:strRef>
              <c:f>人口!$D$143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人口!$E$143:$BP$143</c:f>
              <c:numCache>
                <c:formatCode>0;"△ "0</c:formatCode>
                <c:ptCount val="64"/>
                <c:pt idx="0">
                  <c:v>9851</c:v>
                </c:pt>
                <c:pt idx="1">
                  <c:v>9719</c:v>
                </c:pt>
                <c:pt idx="2">
                  <c:v>9441</c:v>
                </c:pt>
                <c:pt idx="3">
                  <c:v>9242</c:v>
                </c:pt>
                <c:pt idx="4">
                  <c:v>8759</c:v>
                </c:pt>
                <c:pt idx="6">
                  <c:v>8519</c:v>
                </c:pt>
                <c:pt idx="7">
                  <c:v>8484</c:v>
                </c:pt>
                <c:pt idx="8">
                  <c:v>8379</c:v>
                </c:pt>
                <c:pt idx="9" formatCode="General">
                  <c:v>8295</c:v>
                </c:pt>
                <c:pt idx="10">
                  <c:v>8221</c:v>
                </c:pt>
                <c:pt idx="11">
                  <c:v>8105</c:v>
                </c:pt>
                <c:pt idx="12">
                  <c:v>8027</c:v>
                </c:pt>
                <c:pt idx="13">
                  <c:v>7951</c:v>
                </c:pt>
                <c:pt idx="14">
                  <c:v>7930</c:v>
                </c:pt>
                <c:pt idx="15">
                  <c:v>7936</c:v>
                </c:pt>
                <c:pt idx="16">
                  <c:v>7969</c:v>
                </c:pt>
                <c:pt idx="17">
                  <c:v>8063</c:v>
                </c:pt>
                <c:pt idx="18">
                  <c:v>8032</c:v>
                </c:pt>
                <c:pt idx="19">
                  <c:v>7998</c:v>
                </c:pt>
                <c:pt idx="20">
                  <c:v>8014</c:v>
                </c:pt>
                <c:pt idx="21">
                  <c:v>8006</c:v>
                </c:pt>
                <c:pt idx="22">
                  <c:v>8077</c:v>
                </c:pt>
                <c:pt idx="23">
                  <c:v>8044</c:v>
                </c:pt>
                <c:pt idx="24">
                  <c:v>8058</c:v>
                </c:pt>
                <c:pt idx="25">
                  <c:v>8044</c:v>
                </c:pt>
                <c:pt idx="26">
                  <c:v>8065</c:v>
                </c:pt>
                <c:pt idx="27">
                  <c:v>8003</c:v>
                </c:pt>
                <c:pt idx="28">
                  <c:v>7957</c:v>
                </c:pt>
                <c:pt idx="29">
                  <c:v>7899</c:v>
                </c:pt>
                <c:pt idx="30">
                  <c:v>7826</c:v>
                </c:pt>
                <c:pt idx="31">
                  <c:v>7734</c:v>
                </c:pt>
                <c:pt idx="32">
                  <c:v>7688</c:v>
                </c:pt>
                <c:pt idx="33">
                  <c:v>7634</c:v>
                </c:pt>
                <c:pt idx="34">
                  <c:v>7583</c:v>
                </c:pt>
                <c:pt idx="35">
                  <c:v>7627</c:v>
                </c:pt>
                <c:pt idx="36">
                  <c:v>7577</c:v>
                </c:pt>
                <c:pt idx="37">
                  <c:v>7531</c:v>
                </c:pt>
                <c:pt idx="38">
                  <c:v>7422</c:v>
                </c:pt>
                <c:pt idx="39">
                  <c:v>7335</c:v>
                </c:pt>
                <c:pt idx="40">
                  <c:v>7284</c:v>
                </c:pt>
                <c:pt idx="41">
                  <c:v>7188</c:v>
                </c:pt>
                <c:pt idx="42">
                  <c:v>7088</c:v>
                </c:pt>
                <c:pt idx="43">
                  <c:v>7088</c:v>
                </c:pt>
                <c:pt idx="44">
                  <c:v>7013</c:v>
                </c:pt>
                <c:pt idx="45">
                  <c:v>6893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50-436B-A69A-5255B2E15961}"/>
            </c:ext>
          </c:extLst>
        </c:ser>
        <c:ser>
          <c:idx val="13"/>
          <c:order val="13"/>
          <c:tx>
            <c:strRef>
              <c:f>人口!$D$144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人口!$E$144:$BP$144</c:f>
              <c:numCache>
                <c:formatCode>0;"△ "0</c:formatCode>
                <c:ptCount val="64"/>
                <c:pt idx="0">
                  <c:v>20208</c:v>
                </c:pt>
                <c:pt idx="1">
                  <c:v>20190</c:v>
                </c:pt>
                <c:pt idx="2">
                  <c:v>18945</c:v>
                </c:pt>
                <c:pt idx="3">
                  <c:v>18984</c:v>
                </c:pt>
                <c:pt idx="4">
                  <c:v>18600</c:v>
                </c:pt>
                <c:pt idx="6">
                  <c:v>18535</c:v>
                </c:pt>
                <c:pt idx="7">
                  <c:v>18411</c:v>
                </c:pt>
                <c:pt idx="8">
                  <c:v>17660</c:v>
                </c:pt>
                <c:pt idx="9" formatCode="General">
                  <c:v>17461</c:v>
                </c:pt>
                <c:pt idx="10">
                  <c:v>17451</c:v>
                </c:pt>
                <c:pt idx="11">
                  <c:v>17241</c:v>
                </c:pt>
                <c:pt idx="12">
                  <c:v>17171</c:v>
                </c:pt>
                <c:pt idx="13">
                  <c:v>17219</c:v>
                </c:pt>
                <c:pt idx="14">
                  <c:v>17142</c:v>
                </c:pt>
                <c:pt idx="15">
                  <c:v>17051</c:v>
                </c:pt>
                <c:pt idx="16">
                  <c:v>17207</c:v>
                </c:pt>
                <c:pt idx="17">
                  <c:v>17122</c:v>
                </c:pt>
                <c:pt idx="18">
                  <c:v>17372</c:v>
                </c:pt>
                <c:pt idx="19">
                  <c:v>17349</c:v>
                </c:pt>
                <c:pt idx="20">
                  <c:v>17296</c:v>
                </c:pt>
                <c:pt idx="21">
                  <c:v>17328</c:v>
                </c:pt>
                <c:pt idx="22">
                  <c:v>17397</c:v>
                </c:pt>
                <c:pt idx="23">
                  <c:v>17381</c:v>
                </c:pt>
                <c:pt idx="24">
                  <c:v>17248</c:v>
                </c:pt>
                <c:pt idx="25">
                  <c:v>17307</c:v>
                </c:pt>
                <c:pt idx="26">
                  <c:v>17269</c:v>
                </c:pt>
                <c:pt idx="27">
                  <c:v>17223</c:v>
                </c:pt>
                <c:pt idx="28">
                  <c:v>17181</c:v>
                </c:pt>
                <c:pt idx="29">
                  <c:v>17189</c:v>
                </c:pt>
                <c:pt idx="30">
                  <c:v>17010</c:v>
                </c:pt>
                <c:pt idx="31">
                  <c:v>16942</c:v>
                </c:pt>
                <c:pt idx="32">
                  <c:v>16887</c:v>
                </c:pt>
                <c:pt idx="33">
                  <c:v>16734</c:v>
                </c:pt>
                <c:pt idx="34">
                  <c:v>16543</c:v>
                </c:pt>
                <c:pt idx="35">
                  <c:v>16492</c:v>
                </c:pt>
                <c:pt idx="36">
                  <c:v>16384</c:v>
                </c:pt>
                <c:pt idx="37">
                  <c:v>16295</c:v>
                </c:pt>
                <c:pt idx="38">
                  <c:v>16157</c:v>
                </c:pt>
                <c:pt idx="39">
                  <c:v>16007</c:v>
                </c:pt>
                <c:pt idx="40">
                  <c:v>15955</c:v>
                </c:pt>
                <c:pt idx="41">
                  <c:v>15918</c:v>
                </c:pt>
                <c:pt idx="42">
                  <c:v>15777</c:v>
                </c:pt>
                <c:pt idx="43">
                  <c:v>15590</c:v>
                </c:pt>
                <c:pt idx="44">
                  <c:v>15479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D50-436B-A69A-5255B2E15961}"/>
            </c:ext>
          </c:extLst>
        </c:ser>
        <c:ser>
          <c:idx val="14"/>
          <c:order val="14"/>
          <c:tx>
            <c:strRef>
              <c:f>人口!$D$145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人口!$E$145:$BP$145</c:f>
              <c:numCache>
                <c:formatCode>0;"△ "0</c:formatCode>
                <c:ptCount val="64"/>
                <c:pt idx="0">
                  <c:v>22101</c:v>
                </c:pt>
                <c:pt idx="1">
                  <c:v>21907</c:v>
                </c:pt>
                <c:pt idx="2">
                  <c:v>21526</c:v>
                </c:pt>
                <c:pt idx="3">
                  <c:v>21208</c:v>
                </c:pt>
                <c:pt idx="4">
                  <c:v>20822</c:v>
                </c:pt>
                <c:pt idx="6">
                  <c:v>19667</c:v>
                </c:pt>
                <c:pt idx="7">
                  <c:v>19528</c:v>
                </c:pt>
                <c:pt idx="8">
                  <c:v>19199</c:v>
                </c:pt>
                <c:pt idx="9" formatCode="General">
                  <c:v>18908</c:v>
                </c:pt>
                <c:pt idx="10">
                  <c:v>18469</c:v>
                </c:pt>
                <c:pt idx="11">
                  <c:v>18203</c:v>
                </c:pt>
                <c:pt idx="12">
                  <c:v>17879</c:v>
                </c:pt>
                <c:pt idx="13">
                  <c:v>17590</c:v>
                </c:pt>
                <c:pt idx="14">
                  <c:v>17440</c:v>
                </c:pt>
                <c:pt idx="15">
                  <c:v>17318</c:v>
                </c:pt>
                <c:pt idx="16">
                  <c:v>17275</c:v>
                </c:pt>
                <c:pt idx="17">
                  <c:v>16740</c:v>
                </c:pt>
                <c:pt idx="18">
                  <c:v>16873</c:v>
                </c:pt>
                <c:pt idx="19">
                  <c:v>16802</c:v>
                </c:pt>
                <c:pt idx="20">
                  <c:v>16615</c:v>
                </c:pt>
                <c:pt idx="21">
                  <c:v>16539</c:v>
                </c:pt>
                <c:pt idx="22">
                  <c:v>16457</c:v>
                </c:pt>
                <c:pt idx="23">
                  <c:v>16498</c:v>
                </c:pt>
                <c:pt idx="24">
                  <c:v>16482</c:v>
                </c:pt>
                <c:pt idx="25">
                  <c:v>16383</c:v>
                </c:pt>
                <c:pt idx="26">
                  <c:v>16324</c:v>
                </c:pt>
                <c:pt idx="27">
                  <c:v>16306</c:v>
                </c:pt>
                <c:pt idx="28">
                  <c:v>16216</c:v>
                </c:pt>
                <c:pt idx="29">
                  <c:v>16088</c:v>
                </c:pt>
                <c:pt idx="30">
                  <c:v>15965</c:v>
                </c:pt>
                <c:pt idx="31">
                  <c:v>15892</c:v>
                </c:pt>
                <c:pt idx="32">
                  <c:v>15770</c:v>
                </c:pt>
                <c:pt idx="33">
                  <c:v>15661</c:v>
                </c:pt>
                <c:pt idx="34">
                  <c:v>15565</c:v>
                </c:pt>
                <c:pt idx="35">
                  <c:v>15458</c:v>
                </c:pt>
                <c:pt idx="36">
                  <c:v>15359</c:v>
                </c:pt>
                <c:pt idx="37">
                  <c:v>15284</c:v>
                </c:pt>
                <c:pt idx="38">
                  <c:v>15137</c:v>
                </c:pt>
                <c:pt idx="39">
                  <c:v>15039</c:v>
                </c:pt>
                <c:pt idx="40">
                  <c:v>14971</c:v>
                </c:pt>
                <c:pt idx="41">
                  <c:v>14760</c:v>
                </c:pt>
                <c:pt idx="42">
                  <c:v>14683</c:v>
                </c:pt>
                <c:pt idx="43">
                  <c:v>14573</c:v>
                </c:pt>
                <c:pt idx="44">
                  <c:v>14347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D50-436B-A69A-5255B2E15961}"/>
            </c:ext>
          </c:extLst>
        </c:ser>
        <c:ser>
          <c:idx val="15"/>
          <c:order val="15"/>
          <c:tx>
            <c:strRef>
              <c:f>人口!$D$146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人口!$E$146:$BP$146</c:f>
              <c:numCache>
                <c:formatCode>0;"△ "0</c:formatCode>
                <c:ptCount val="64"/>
                <c:pt idx="0">
                  <c:v>23621</c:v>
                </c:pt>
                <c:pt idx="1">
                  <c:v>23372</c:v>
                </c:pt>
                <c:pt idx="2">
                  <c:v>22438</c:v>
                </c:pt>
                <c:pt idx="3">
                  <c:v>22108</c:v>
                </c:pt>
                <c:pt idx="4">
                  <c:v>21456</c:v>
                </c:pt>
                <c:pt idx="6">
                  <c:v>20702</c:v>
                </c:pt>
                <c:pt idx="7">
                  <c:v>20393</c:v>
                </c:pt>
                <c:pt idx="8">
                  <c:v>20115</c:v>
                </c:pt>
                <c:pt idx="9" formatCode="General">
                  <c:v>19636</c:v>
                </c:pt>
                <c:pt idx="10">
                  <c:v>18538</c:v>
                </c:pt>
                <c:pt idx="11">
                  <c:v>18349</c:v>
                </c:pt>
                <c:pt idx="12">
                  <c:v>18106</c:v>
                </c:pt>
                <c:pt idx="13">
                  <c:v>17927</c:v>
                </c:pt>
                <c:pt idx="14">
                  <c:v>17782</c:v>
                </c:pt>
                <c:pt idx="15">
                  <c:v>17627</c:v>
                </c:pt>
                <c:pt idx="16">
                  <c:v>17535</c:v>
                </c:pt>
                <c:pt idx="17">
                  <c:v>17402</c:v>
                </c:pt>
                <c:pt idx="18">
                  <c:v>17362</c:v>
                </c:pt>
                <c:pt idx="19">
                  <c:v>16948</c:v>
                </c:pt>
                <c:pt idx="20">
                  <c:v>16920</c:v>
                </c:pt>
                <c:pt idx="21">
                  <c:v>16880</c:v>
                </c:pt>
                <c:pt idx="22">
                  <c:v>16762</c:v>
                </c:pt>
                <c:pt idx="23">
                  <c:v>16691</c:v>
                </c:pt>
                <c:pt idx="24">
                  <c:v>16628</c:v>
                </c:pt>
                <c:pt idx="25">
                  <c:v>16554</c:v>
                </c:pt>
                <c:pt idx="26">
                  <c:v>16426</c:v>
                </c:pt>
                <c:pt idx="27">
                  <c:v>16376</c:v>
                </c:pt>
                <c:pt idx="28">
                  <c:v>16235</c:v>
                </c:pt>
                <c:pt idx="29">
                  <c:v>16130</c:v>
                </c:pt>
                <c:pt idx="30">
                  <c:v>16045</c:v>
                </c:pt>
                <c:pt idx="31">
                  <c:v>15878</c:v>
                </c:pt>
                <c:pt idx="32">
                  <c:v>15766</c:v>
                </c:pt>
                <c:pt idx="33">
                  <c:v>15647</c:v>
                </c:pt>
                <c:pt idx="34">
                  <c:v>15512</c:v>
                </c:pt>
                <c:pt idx="35">
                  <c:v>15350</c:v>
                </c:pt>
                <c:pt idx="36">
                  <c:v>15224</c:v>
                </c:pt>
                <c:pt idx="37">
                  <c:v>15028</c:v>
                </c:pt>
                <c:pt idx="38">
                  <c:v>14846</c:v>
                </c:pt>
                <c:pt idx="39">
                  <c:v>14773</c:v>
                </c:pt>
                <c:pt idx="40">
                  <c:v>14552</c:v>
                </c:pt>
                <c:pt idx="41">
                  <c:v>14342</c:v>
                </c:pt>
                <c:pt idx="42">
                  <c:v>14153</c:v>
                </c:pt>
                <c:pt idx="43">
                  <c:v>13968</c:v>
                </c:pt>
                <c:pt idx="44">
                  <c:v>13800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50-436B-A69A-5255B2E15961}"/>
            </c:ext>
          </c:extLst>
        </c:ser>
        <c:ser>
          <c:idx val="16"/>
          <c:order val="16"/>
          <c:tx>
            <c:strRef>
              <c:f>人口!$D$147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人口!$E$147:$BP$147</c:f>
              <c:numCache>
                <c:formatCode>0;"△ "0</c:formatCode>
                <c:ptCount val="64"/>
                <c:pt idx="0">
                  <c:v>6398</c:v>
                </c:pt>
                <c:pt idx="1">
                  <c:v>6315</c:v>
                </c:pt>
                <c:pt idx="2">
                  <c:v>6205</c:v>
                </c:pt>
                <c:pt idx="3">
                  <c:v>5222</c:v>
                </c:pt>
                <c:pt idx="4">
                  <c:v>5251</c:v>
                </c:pt>
                <c:pt idx="6">
                  <c:v>5150</c:v>
                </c:pt>
                <c:pt idx="7">
                  <c:v>5106</c:v>
                </c:pt>
                <c:pt idx="8">
                  <c:v>5018</c:v>
                </c:pt>
                <c:pt idx="9" formatCode="General">
                  <c:v>5018</c:v>
                </c:pt>
                <c:pt idx="10">
                  <c:v>4937</c:v>
                </c:pt>
                <c:pt idx="11">
                  <c:v>4933</c:v>
                </c:pt>
                <c:pt idx="12">
                  <c:v>4978</c:v>
                </c:pt>
                <c:pt idx="13">
                  <c:v>4971</c:v>
                </c:pt>
                <c:pt idx="14">
                  <c:v>4997</c:v>
                </c:pt>
                <c:pt idx="15">
                  <c:v>5078</c:v>
                </c:pt>
                <c:pt idx="16">
                  <c:v>5119</c:v>
                </c:pt>
                <c:pt idx="17">
                  <c:v>5144</c:v>
                </c:pt>
                <c:pt idx="18">
                  <c:v>5123</c:v>
                </c:pt>
                <c:pt idx="19">
                  <c:v>5165</c:v>
                </c:pt>
                <c:pt idx="20">
                  <c:v>5119</c:v>
                </c:pt>
                <c:pt idx="21">
                  <c:v>5118</c:v>
                </c:pt>
                <c:pt idx="22">
                  <c:v>5122</c:v>
                </c:pt>
                <c:pt idx="23">
                  <c:v>5169</c:v>
                </c:pt>
                <c:pt idx="24">
                  <c:v>5176</c:v>
                </c:pt>
                <c:pt idx="25">
                  <c:v>5165</c:v>
                </c:pt>
                <c:pt idx="26">
                  <c:v>5139</c:v>
                </c:pt>
                <c:pt idx="27">
                  <c:v>5103</c:v>
                </c:pt>
                <c:pt idx="28">
                  <c:v>5090</c:v>
                </c:pt>
                <c:pt idx="29">
                  <c:v>5000</c:v>
                </c:pt>
                <c:pt idx="30">
                  <c:v>4951</c:v>
                </c:pt>
                <c:pt idx="31">
                  <c:v>4901</c:v>
                </c:pt>
                <c:pt idx="32">
                  <c:v>4889</c:v>
                </c:pt>
                <c:pt idx="33">
                  <c:v>4868</c:v>
                </c:pt>
                <c:pt idx="34">
                  <c:v>4874</c:v>
                </c:pt>
                <c:pt idx="35">
                  <c:v>4839</c:v>
                </c:pt>
                <c:pt idx="36">
                  <c:v>4776</c:v>
                </c:pt>
                <c:pt idx="37">
                  <c:v>4771</c:v>
                </c:pt>
                <c:pt idx="38">
                  <c:v>4702</c:v>
                </c:pt>
                <c:pt idx="39">
                  <c:v>4651</c:v>
                </c:pt>
                <c:pt idx="40">
                  <c:v>4638</c:v>
                </c:pt>
                <c:pt idx="41">
                  <c:v>4597</c:v>
                </c:pt>
                <c:pt idx="42">
                  <c:v>4528</c:v>
                </c:pt>
                <c:pt idx="43">
                  <c:v>4513</c:v>
                </c:pt>
                <c:pt idx="44">
                  <c:v>4445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D50-436B-A69A-5255B2E15961}"/>
            </c:ext>
          </c:extLst>
        </c:ser>
        <c:ser>
          <c:idx val="17"/>
          <c:order val="17"/>
          <c:tx>
            <c:strRef>
              <c:f>人口!$D$148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人口!$E$148:$BP$148</c:f>
              <c:numCache>
                <c:formatCode>0;"△ "0</c:formatCode>
                <c:ptCount val="64"/>
                <c:pt idx="0">
                  <c:v>16560</c:v>
                </c:pt>
                <c:pt idx="1">
                  <c:v>16065</c:v>
                </c:pt>
                <c:pt idx="2">
                  <c:v>15803</c:v>
                </c:pt>
                <c:pt idx="3">
                  <c:v>15481</c:v>
                </c:pt>
                <c:pt idx="4">
                  <c:v>14689</c:v>
                </c:pt>
                <c:pt idx="6">
                  <c:v>14168</c:v>
                </c:pt>
                <c:pt idx="7">
                  <c:v>13920</c:v>
                </c:pt>
                <c:pt idx="8">
                  <c:v>13353</c:v>
                </c:pt>
                <c:pt idx="9" formatCode="General">
                  <c:v>12906</c:v>
                </c:pt>
                <c:pt idx="10">
                  <c:v>12779</c:v>
                </c:pt>
                <c:pt idx="11">
                  <c:v>12240</c:v>
                </c:pt>
                <c:pt idx="12">
                  <c:v>11995</c:v>
                </c:pt>
                <c:pt idx="13">
                  <c:v>11869</c:v>
                </c:pt>
                <c:pt idx="14">
                  <c:v>11736</c:v>
                </c:pt>
                <c:pt idx="15">
                  <c:v>11574</c:v>
                </c:pt>
                <c:pt idx="16">
                  <c:v>11541</c:v>
                </c:pt>
                <c:pt idx="17">
                  <c:v>11442</c:v>
                </c:pt>
                <c:pt idx="18">
                  <c:v>11362</c:v>
                </c:pt>
                <c:pt idx="19">
                  <c:v>11348</c:v>
                </c:pt>
                <c:pt idx="20">
                  <c:v>11263</c:v>
                </c:pt>
                <c:pt idx="21">
                  <c:v>11241</c:v>
                </c:pt>
                <c:pt idx="22">
                  <c:v>11213</c:v>
                </c:pt>
                <c:pt idx="23">
                  <c:v>11149</c:v>
                </c:pt>
                <c:pt idx="24">
                  <c:v>11169</c:v>
                </c:pt>
                <c:pt idx="25">
                  <c:v>11186</c:v>
                </c:pt>
                <c:pt idx="26">
                  <c:v>11084</c:v>
                </c:pt>
                <c:pt idx="27">
                  <c:v>11012</c:v>
                </c:pt>
                <c:pt idx="28">
                  <c:v>10922</c:v>
                </c:pt>
                <c:pt idx="29">
                  <c:v>10846</c:v>
                </c:pt>
                <c:pt idx="30">
                  <c:v>10808</c:v>
                </c:pt>
                <c:pt idx="31">
                  <c:v>10696</c:v>
                </c:pt>
                <c:pt idx="32">
                  <c:v>10533</c:v>
                </c:pt>
                <c:pt idx="33">
                  <c:v>10430</c:v>
                </c:pt>
                <c:pt idx="34">
                  <c:v>10287</c:v>
                </c:pt>
                <c:pt idx="35">
                  <c:v>10172</c:v>
                </c:pt>
                <c:pt idx="36">
                  <c:v>10086</c:v>
                </c:pt>
                <c:pt idx="37">
                  <c:v>9986</c:v>
                </c:pt>
                <c:pt idx="38">
                  <c:v>9966</c:v>
                </c:pt>
                <c:pt idx="39">
                  <c:v>9913</c:v>
                </c:pt>
                <c:pt idx="40">
                  <c:v>9815</c:v>
                </c:pt>
                <c:pt idx="41">
                  <c:v>9658</c:v>
                </c:pt>
                <c:pt idx="42">
                  <c:v>9513</c:v>
                </c:pt>
                <c:pt idx="43">
                  <c:v>9437</c:v>
                </c:pt>
                <c:pt idx="44">
                  <c:v>9319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50-436B-A69A-5255B2E15961}"/>
            </c:ext>
          </c:extLst>
        </c:ser>
        <c:ser>
          <c:idx val="18"/>
          <c:order val="18"/>
          <c:tx>
            <c:strRef>
              <c:f>人口!$D$149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人口!$E$149:$BP$149</c:f>
              <c:numCache>
                <c:formatCode>0;"△ "0</c:formatCode>
                <c:ptCount val="64"/>
                <c:pt idx="0">
                  <c:v>7870</c:v>
                </c:pt>
                <c:pt idx="1">
                  <c:v>7827</c:v>
                </c:pt>
                <c:pt idx="2">
                  <c:v>7619</c:v>
                </c:pt>
                <c:pt idx="3">
                  <c:v>7133</c:v>
                </c:pt>
                <c:pt idx="4">
                  <c:v>6990</c:v>
                </c:pt>
                <c:pt idx="6">
                  <c:v>6783</c:v>
                </c:pt>
                <c:pt idx="7">
                  <c:v>6763</c:v>
                </c:pt>
                <c:pt idx="8">
                  <c:v>6629</c:v>
                </c:pt>
                <c:pt idx="9" formatCode="General">
                  <c:v>6520</c:v>
                </c:pt>
                <c:pt idx="10">
                  <c:v>6371</c:v>
                </c:pt>
                <c:pt idx="11">
                  <c:v>6219</c:v>
                </c:pt>
                <c:pt idx="12">
                  <c:v>6105</c:v>
                </c:pt>
                <c:pt idx="13">
                  <c:v>5986</c:v>
                </c:pt>
                <c:pt idx="14">
                  <c:v>6055</c:v>
                </c:pt>
                <c:pt idx="15">
                  <c:v>6064</c:v>
                </c:pt>
                <c:pt idx="16">
                  <c:v>5996</c:v>
                </c:pt>
                <c:pt idx="17">
                  <c:v>6055</c:v>
                </c:pt>
                <c:pt idx="18">
                  <c:v>6222</c:v>
                </c:pt>
                <c:pt idx="19">
                  <c:v>6275</c:v>
                </c:pt>
                <c:pt idx="20">
                  <c:v>6234</c:v>
                </c:pt>
                <c:pt idx="21">
                  <c:v>6276</c:v>
                </c:pt>
                <c:pt idx="22">
                  <c:v>6267</c:v>
                </c:pt>
                <c:pt idx="23">
                  <c:v>6257</c:v>
                </c:pt>
                <c:pt idx="24">
                  <c:v>6304</c:v>
                </c:pt>
                <c:pt idx="25">
                  <c:v>6296</c:v>
                </c:pt>
                <c:pt idx="26">
                  <c:v>6279</c:v>
                </c:pt>
                <c:pt idx="27">
                  <c:v>6262</c:v>
                </c:pt>
                <c:pt idx="28">
                  <c:v>6213</c:v>
                </c:pt>
                <c:pt idx="29">
                  <c:v>6170</c:v>
                </c:pt>
                <c:pt idx="30">
                  <c:v>6129</c:v>
                </c:pt>
                <c:pt idx="31">
                  <c:v>6109</c:v>
                </c:pt>
                <c:pt idx="32">
                  <c:v>6035</c:v>
                </c:pt>
                <c:pt idx="33">
                  <c:v>5978</c:v>
                </c:pt>
                <c:pt idx="34">
                  <c:v>5910</c:v>
                </c:pt>
                <c:pt idx="35">
                  <c:v>5825</c:v>
                </c:pt>
                <c:pt idx="36">
                  <c:v>5785</c:v>
                </c:pt>
                <c:pt idx="37">
                  <c:v>5714</c:v>
                </c:pt>
                <c:pt idx="38">
                  <c:v>5708</c:v>
                </c:pt>
                <c:pt idx="39">
                  <c:v>5655</c:v>
                </c:pt>
                <c:pt idx="40">
                  <c:v>5636</c:v>
                </c:pt>
                <c:pt idx="41">
                  <c:v>5592</c:v>
                </c:pt>
                <c:pt idx="42">
                  <c:v>5569</c:v>
                </c:pt>
                <c:pt idx="43">
                  <c:v>5499</c:v>
                </c:pt>
                <c:pt idx="44">
                  <c:v>5471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D50-436B-A69A-5255B2E15961}"/>
            </c:ext>
          </c:extLst>
        </c:ser>
        <c:ser>
          <c:idx val="19"/>
          <c:order val="19"/>
          <c:tx>
            <c:strRef>
              <c:f>人口!$D$150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人口!$E$150:$BP$150</c:f>
              <c:numCache>
                <c:formatCode>0;"△ "0</c:formatCode>
                <c:ptCount val="64"/>
                <c:pt idx="0">
                  <c:v>13339</c:v>
                </c:pt>
                <c:pt idx="1">
                  <c:v>13168</c:v>
                </c:pt>
                <c:pt idx="2">
                  <c:v>12718</c:v>
                </c:pt>
                <c:pt idx="3">
                  <c:v>11710</c:v>
                </c:pt>
                <c:pt idx="4">
                  <c:v>11081</c:v>
                </c:pt>
                <c:pt idx="6">
                  <c:v>10537</c:v>
                </c:pt>
                <c:pt idx="7">
                  <c:v>10228</c:v>
                </c:pt>
                <c:pt idx="8">
                  <c:v>9635</c:v>
                </c:pt>
                <c:pt idx="9" formatCode="General">
                  <c:v>9039</c:v>
                </c:pt>
                <c:pt idx="10">
                  <c:v>8608</c:v>
                </c:pt>
                <c:pt idx="11">
                  <c:v>8232</c:v>
                </c:pt>
                <c:pt idx="12">
                  <c:v>7903</c:v>
                </c:pt>
                <c:pt idx="13">
                  <c:v>6742</c:v>
                </c:pt>
                <c:pt idx="14">
                  <c:v>6447</c:v>
                </c:pt>
                <c:pt idx="15">
                  <c:v>6159</c:v>
                </c:pt>
                <c:pt idx="16">
                  <c:v>6000</c:v>
                </c:pt>
                <c:pt idx="17">
                  <c:v>5761</c:v>
                </c:pt>
                <c:pt idx="18">
                  <c:v>5470</c:v>
                </c:pt>
                <c:pt idx="19">
                  <c:v>5130</c:v>
                </c:pt>
                <c:pt idx="20">
                  <c:v>5081</c:v>
                </c:pt>
                <c:pt idx="21">
                  <c:v>4928</c:v>
                </c:pt>
                <c:pt idx="22">
                  <c:v>4768</c:v>
                </c:pt>
                <c:pt idx="23">
                  <c:v>4587</c:v>
                </c:pt>
                <c:pt idx="24">
                  <c:v>4455</c:v>
                </c:pt>
                <c:pt idx="25">
                  <c:v>4328</c:v>
                </c:pt>
                <c:pt idx="26">
                  <c:v>4229</c:v>
                </c:pt>
                <c:pt idx="27">
                  <c:v>3928</c:v>
                </c:pt>
                <c:pt idx="28">
                  <c:v>3802</c:v>
                </c:pt>
                <c:pt idx="29">
                  <c:v>3742</c:v>
                </c:pt>
                <c:pt idx="30">
                  <c:v>3701</c:v>
                </c:pt>
                <c:pt idx="31">
                  <c:v>3710</c:v>
                </c:pt>
                <c:pt idx="32">
                  <c:v>3684</c:v>
                </c:pt>
                <c:pt idx="33">
                  <c:v>3611</c:v>
                </c:pt>
                <c:pt idx="34">
                  <c:v>3549</c:v>
                </c:pt>
                <c:pt idx="35">
                  <c:v>3498</c:v>
                </c:pt>
                <c:pt idx="36">
                  <c:v>3435</c:v>
                </c:pt>
                <c:pt idx="37">
                  <c:v>3402</c:v>
                </c:pt>
                <c:pt idx="38">
                  <c:v>3363</c:v>
                </c:pt>
                <c:pt idx="39">
                  <c:v>3296</c:v>
                </c:pt>
                <c:pt idx="40">
                  <c:v>3290</c:v>
                </c:pt>
                <c:pt idx="41">
                  <c:v>3246</c:v>
                </c:pt>
                <c:pt idx="42">
                  <c:v>3207</c:v>
                </c:pt>
                <c:pt idx="43">
                  <c:v>3206</c:v>
                </c:pt>
                <c:pt idx="44">
                  <c:v>3148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D50-436B-A69A-5255B2E15961}"/>
            </c:ext>
          </c:extLst>
        </c:ser>
        <c:ser>
          <c:idx val="20"/>
          <c:order val="20"/>
          <c:tx>
            <c:strRef>
              <c:f>人口!$D$151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人口!$E$151:$BP$151</c:f>
              <c:numCache>
                <c:formatCode>0;"△ "0</c:formatCode>
                <c:ptCount val="64"/>
                <c:pt idx="0">
                  <c:v>12882</c:v>
                </c:pt>
                <c:pt idx="1">
                  <c:v>12716</c:v>
                </c:pt>
                <c:pt idx="2">
                  <c:v>12478</c:v>
                </c:pt>
                <c:pt idx="3">
                  <c:v>12208</c:v>
                </c:pt>
                <c:pt idx="4">
                  <c:v>11899</c:v>
                </c:pt>
                <c:pt idx="6">
                  <c:v>11517</c:v>
                </c:pt>
                <c:pt idx="7">
                  <c:v>11356</c:v>
                </c:pt>
                <c:pt idx="8">
                  <c:v>11273</c:v>
                </c:pt>
                <c:pt idx="9" formatCode="General">
                  <c:v>11057</c:v>
                </c:pt>
                <c:pt idx="10">
                  <c:v>10734</c:v>
                </c:pt>
                <c:pt idx="11">
                  <c:v>10518</c:v>
                </c:pt>
                <c:pt idx="12">
                  <c:v>10332</c:v>
                </c:pt>
                <c:pt idx="13">
                  <c:v>10184</c:v>
                </c:pt>
                <c:pt idx="14">
                  <c:v>9892</c:v>
                </c:pt>
                <c:pt idx="15">
                  <c:v>9720</c:v>
                </c:pt>
                <c:pt idx="16">
                  <c:v>9616</c:v>
                </c:pt>
                <c:pt idx="17">
                  <c:v>9541</c:v>
                </c:pt>
                <c:pt idx="18">
                  <c:v>9543</c:v>
                </c:pt>
                <c:pt idx="19">
                  <c:v>9498</c:v>
                </c:pt>
                <c:pt idx="20">
                  <c:v>9404</c:v>
                </c:pt>
                <c:pt idx="21">
                  <c:v>9387</c:v>
                </c:pt>
                <c:pt idx="22">
                  <c:v>9377</c:v>
                </c:pt>
                <c:pt idx="23">
                  <c:v>9306</c:v>
                </c:pt>
                <c:pt idx="24">
                  <c:v>9248</c:v>
                </c:pt>
                <c:pt idx="25">
                  <c:v>9249</c:v>
                </c:pt>
                <c:pt idx="26">
                  <c:v>9194</c:v>
                </c:pt>
                <c:pt idx="27">
                  <c:v>9189</c:v>
                </c:pt>
                <c:pt idx="28">
                  <c:v>9140</c:v>
                </c:pt>
                <c:pt idx="29">
                  <c:v>9084</c:v>
                </c:pt>
                <c:pt idx="30">
                  <c:v>9054</c:v>
                </c:pt>
                <c:pt idx="31">
                  <c:v>9014</c:v>
                </c:pt>
                <c:pt idx="32">
                  <c:v>8936</c:v>
                </c:pt>
                <c:pt idx="33">
                  <c:v>8890</c:v>
                </c:pt>
                <c:pt idx="34">
                  <c:v>8894</c:v>
                </c:pt>
                <c:pt idx="35">
                  <c:v>8855</c:v>
                </c:pt>
                <c:pt idx="36">
                  <c:v>8762</c:v>
                </c:pt>
                <c:pt idx="37">
                  <c:v>8684</c:v>
                </c:pt>
                <c:pt idx="38">
                  <c:v>8671</c:v>
                </c:pt>
                <c:pt idx="39">
                  <c:v>8604</c:v>
                </c:pt>
                <c:pt idx="40">
                  <c:v>8531</c:v>
                </c:pt>
                <c:pt idx="41">
                  <c:v>8514</c:v>
                </c:pt>
                <c:pt idx="42">
                  <c:v>8412</c:v>
                </c:pt>
                <c:pt idx="43">
                  <c:v>8324</c:v>
                </c:pt>
                <c:pt idx="44">
                  <c:v>8204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D50-436B-A69A-5255B2E15961}"/>
            </c:ext>
          </c:extLst>
        </c:ser>
        <c:ser>
          <c:idx val="21"/>
          <c:order val="21"/>
          <c:tx>
            <c:strRef>
              <c:f>人口!$D$152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人口!$E$152:$BP$152</c:f>
              <c:numCache>
                <c:formatCode>0;"△ "0</c:formatCode>
                <c:ptCount val="64"/>
                <c:pt idx="0">
                  <c:v>10116</c:v>
                </c:pt>
                <c:pt idx="1">
                  <c:v>9906</c:v>
                </c:pt>
                <c:pt idx="2">
                  <c:v>9710</c:v>
                </c:pt>
                <c:pt idx="3">
                  <c:v>9339</c:v>
                </c:pt>
                <c:pt idx="4">
                  <c:v>9185</c:v>
                </c:pt>
                <c:pt idx="6">
                  <c:v>8829</c:v>
                </c:pt>
                <c:pt idx="7">
                  <c:v>8754</c:v>
                </c:pt>
                <c:pt idx="8">
                  <c:v>8648</c:v>
                </c:pt>
                <c:pt idx="9" formatCode="General">
                  <c:v>8541</c:v>
                </c:pt>
                <c:pt idx="10">
                  <c:v>8428</c:v>
                </c:pt>
                <c:pt idx="11">
                  <c:v>8355</c:v>
                </c:pt>
                <c:pt idx="12">
                  <c:v>8221</c:v>
                </c:pt>
                <c:pt idx="13">
                  <c:v>8149</c:v>
                </c:pt>
                <c:pt idx="14">
                  <c:v>8093</c:v>
                </c:pt>
                <c:pt idx="15">
                  <c:v>8027</c:v>
                </c:pt>
                <c:pt idx="16">
                  <c:v>8023</c:v>
                </c:pt>
                <c:pt idx="17">
                  <c:v>8041</c:v>
                </c:pt>
                <c:pt idx="18">
                  <c:v>8009</c:v>
                </c:pt>
                <c:pt idx="19">
                  <c:v>8027</c:v>
                </c:pt>
                <c:pt idx="20">
                  <c:v>8031</c:v>
                </c:pt>
                <c:pt idx="21">
                  <c:v>8012</c:v>
                </c:pt>
                <c:pt idx="22">
                  <c:v>8095</c:v>
                </c:pt>
                <c:pt idx="23">
                  <c:v>8078</c:v>
                </c:pt>
                <c:pt idx="24">
                  <c:v>8090</c:v>
                </c:pt>
                <c:pt idx="25">
                  <c:v>8111</c:v>
                </c:pt>
                <c:pt idx="26">
                  <c:v>8100</c:v>
                </c:pt>
                <c:pt idx="27">
                  <c:v>8095</c:v>
                </c:pt>
                <c:pt idx="28">
                  <c:v>8095</c:v>
                </c:pt>
                <c:pt idx="29">
                  <c:v>8100</c:v>
                </c:pt>
                <c:pt idx="30">
                  <c:v>8038</c:v>
                </c:pt>
                <c:pt idx="31">
                  <c:v>8005</c:v>
                </c:pt>
                <c:pt idx="32">
                  <c:v>7936</c:v>
                </c:pt>
                <c:pt idx="33">
                  <c:v>7902</c:v>
                </c:pt>
                <c:pt idx="34">
                  <c:v>7877</c:v>
                </c:pt>
                <c:pt idx="35">
                  <c:v>7796</c:v>
                </c:pt>
                <c:pt idx="36">
                  <c:v>7717</c:v>
                </c:pt>
                <c:pt idx="37">
                  <c:v>7666</c:v>
                </c:pt>
                <c:pt idx="38">
                  <c:v>7646</c:v>
                </c:pt>
                <c:pt idx="39">
                  <c:v>7637</c:v>
                </c:pt>
                <c:pt idx="40">
                  <c:v>7663</c:v>
                </c:pt>
                <c:pt idx="41">
                  <c:v>7635</c:v>
                </c:pt>
                <c:pt idx="42">
                  <c:v>7574</c:v>
                </c:pt>
                <c:pt idx="43">
                  <c:v>7519</c:v>
                </c:pt>
                <c:pt idx="44">
                  <c:v>7506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50-436B-A69A-5255B2E15961}"/>
            </c:ext>
          </c:extLst>
        </c:ser>
        <c:ser>
          <c:idx val="22"/>
          <c:order val="22"/>
          <c:tx>
            <c:strRef>
              <c:f>人口!$D$153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人口!$E$153:$BP$153</c:f>
              <c:numCache>
                <c:formatCode>0;"△ "0</c:formatCode>
                <c:ptCount val="64"/>
                <c:pt idx="0">
                  <c:v>4045</c:v>
                </c:pt>
                <c:pt idx="1">
                  <c:v>3952</c:v>
                </c:pt>
                <c:pt idx="2">
                  <c:v>3904</c:v>
                </c:pt>
                <c:pt idx="3">
                  <c:v>3706</c:v>
                </c:pt>
                <c:pt idx="4">
                  <c:v>3607</c:v>
                </c:pt>
                <c:pt idx="6">
                  <c:v>3336</c:v>
                </c:pt>
                <c:pt idx="7">
                  <c:v>3237</c:v>
                </c:pt>
                <c:pt idx="8">
                  <c:v>3192</c:v>
                </c:pt>
                <c:pt idx="9" formatCode="General">
                  <c:v>3108</c:v>
                </c:pt>
                <c:pt idx="10">
                  <c:v>3067</c:v>
                </c:pt>
                <c:pt idx="11">
                  <c:v>2753</c:v>
                </c:pt>
                <c:pt idx="12">
                  <c:v>2632</c:v>
                </c:pt>
                <c:pt idx="13">
                  <c:v>2540</c:v>
                </c:pt>
                <c:pt idx="14">
                  <c:v>2471</c:v>
                </c:pt>
                <c:pt idx="15">
                  <c:v>2407</c:v>
                </c:pt>
                <c:pt idx="16">
                  <c:v>2368</c:v>
                </c:pt>
                <c:pt idx="17">
                  <c:v>2354</c:v>
                </c:pt>
                <c:pt idx="18">
                  <c:v>2316</c:v>
                </c:pt>
                <c:pt idx="19">
                  <c:v>2282</c:v>
                </c:pt>
                <c:pt idx="20">
                  <c:v>2235</c:v>
                </c:pt>
                <c:pt idx="21">
                  <c:v>2160</c:v>
                </c:pt>
                <c:pt idx="22">
                  <c:v>2127</c:v>
                </c:pt>
                <c:pt idx="23">
                  <c:v>2086</c:v>
                </c:pt>
                <c:pt idx="24">
                  <c:v>2069</c:v>
                </c:pt>
                <c:pt idx="25">
                  <c:v>2023</c:v>
                </c:pt>
                <c:pt idx="26">
                  <c:v>1986</c:v>
                </c:pt>
                <c:pt idx="27">
                  <c:v>1964</c:v>
                </c:pt>
                <c:pt idx="28">
                  <c:v>1949</c:v>
                </c:pt>
                <c:pt idx="29">
                  <c:v>1915</c:v>
                </c:pt>
                <c:pt idx="30">
                  <c:v>1899</c:v>
                </c:pt>
                <c:pt idx="31">
                  <c:v>1897</c:v>
                </c:pt>
                <c:pt idx="32">
                  <c:v>1863</c:v>
                </c:pt>
                <c:pt idx="33">
                  <c:v>1832</c:v>
                </c:pt>
                <c:pt idx="34">
                  <c:v>1791</c:v>
                </c:pt>
                <c:pt idx="35">
                  <c:v>1781</c:v>
                </c:pt>
                <c:pt idx="36">
                  <c:v>1744</c:v>
                </c:pt>
                <c:pt idx="37">
                  <c:v>1729</c:v>
                </c:pt>
                <c:pt idx="38">
                  <c:v>1688</c:v>
                </c:pt>
                <c:pt idx="39">
                  <c:v>1675</c:v>
                </c:pt>
                <c:pt idx="40">
                  <c:v>1653</c:v>
                </c:pt>
                <c:pt idx="41">
                  <c:v>1638</c:v>
                </c:pt>
                <c:pt idx="42">
                  <c:v>1635</c:v>
                </c:pt>
                <c:pt idx="43">
                  <c:v>1612</c:v>
                </c:pt>
                <c:pt idx="44">
                  <c:v>1577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D50-436B-A69A-5255B2E15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22944"/>
        <c:axId val="334729216"/>
      </c:lineChart>
      <c:catAx>
        <c:axId val="3347229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921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292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90561487153555342"/>
          <c:h val="0.15927181896380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登米･石巻･気仙沼ﾌﾞﾛｯｸ旧町村の人口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(国勢調査･推計人口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/10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1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日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,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人)</a:t>
            </a:r>
          </a:p>
        </c:rich>
      </c:tx>
      <c:layout>
        <c:manualLayout>
          <c:xMode val="edge"/>
          <c:yMode val="edge"/>
          <c:x val="0.2098981627296588"/>
          <c:y val="0.256623492815633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7979674120267783"/>
        </c:manualLayout>
      </c:layout>
      <c:lineChart>
        <c:grouping val="standard"/>
        <c:varyColors val="0"/>
        <c:ser>
          <c:idx val="0"/>
          <c:order val="0"/>
          <c:tx>
            <c:strRef>
              <c:f>人口!$D$154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人口!$E$154:$BP$154</c:f>
              <c:numCache>
                <c:formatCode>0;"△ "0</c:formatCode>
                <c:ptCount val="64"/>
                <c:pt idx="0">
                  <c:v>25708</c:v>
                </c:pt>
                <c:pt idx="1">
                  <c:v>24976</c:v>
                </c:pt>
                <c:pt idx="2">
                  <c:v>24570</c:v>
                </c:pt>
                <c:pt idx="3">
                  <c:v>24442</c:v>
                </c:pt>
                <c:pt idx="4">
                  <c:v>24011</c:v>
                </c:pt>
                <c:pt idx="6">
                  <c:v>23393</c:v>
                </c:pt>
                <c:pt idx="7">
                  <c:v>23263</c:v>
                </c:pt>
                <c:pt idx="8">
                  <c:v>23150</c:v>
                </c:pt>
                <c:pt idx="9" formatCode="General">
                  <c:v>22960</c:v>
                </c:pt>
                <c:pt idx="10">
                  <c:v>22660</c:v>
                </c:pt>
                <c:pt idx="11">
                  <c:v>22340</c:v>
                </c:pt>
                <c:pt idx="12">
                  <c:v>22176</c:v>
                </c:pt>
                <c:pt idx="13">
                  <c:v>22100</c:v>
                </c:pt>
                <c:pt idx="14">
                  <c:v>22075</c:v>
                </c:pt>
                <c:pt idx="15">
                  <c:v>22112</c:v>
                </c:pt>
                <c:pt idx="16">
                  <c:v>22251</c:v>
                </c:pt>
                <c:pt idx="17">
                  <c:v>22243</c:v>
                </c:pt>
                <c:pt idx="18">
                  <c:v>22339</c:v>
                </c:pt>
                <c:pt idx="19">
                  <c:v>22429</c:v>
                </c:pt>
                <c:pt idx="20">
                  <c:v>22547</c:v>
                </c:pt>
                <c:pt idx="21">
                  <c:v>22556</c:v>
                </c:pt>
                <c:pt idx="22">
                  <c:v>22461</c:v>
                </c:pt>
                <c:pt idx="23">
                  <c:v>22536</c:v>
                </c:pt>
                <c:pt idx="24">
                  <c:v>22624</c:v>
                </c:pt>
                <c:pt idx="25">
                  <c:v>22742</c:v>
                </c:pt>
                <c:pt idx="26">
                  <c:v>22816</c:v>
                </c:pt>
                <c:pt idx="27">
                  <c:v>22909</c:v>
                </c:pt>
                <c:pt idx="28">
                  <c:v>22926</c:v>
                </c:pt>
                <c:pt idx="29">
                  <c:v>22984</c:v>
                </c:pt>
                <c:pt idx="30">
                  <c:v>22994</c:v>
                </c:pt>
                <c:pt idx="31">
                  <c:v>23009</c:v>
                </c:pt>
                <c:pt idx="32">
                  <c:v>23067</c:v>
                </c:pt>
                <c:pt idx="33">
                  <c:v>23165</c:v>
                </c:pt>
                <c:pt idx="34">
                  <c:v>23194</c:v>
                </c:pt>
                <c:pt idx="35">
                  <c:v>23238</c:v>
                </c:pt>
                <c:pt idx="36">
                  <c:v>23278</c:v>
                </c:pt>
                <c:pt idx="37">
                  <c:v>23252</c:v>
                </c:pt>
                <c:pt idx="38">
                  <c:v>23174</c:v>
                </c:pt>
                <c:pt idx="39">
                  <c:v>23042</c:v>
                </c:pt>
                <c:pt idx="40">
                  <c:v>23042</c:v>
                </c:pt>
                <c:pt idx="41">
                  <c:v>22970</c:v>
                </c:pt>
                <c:pt idx="42">
                  <c:v>22807</c:v>
                </c:pt>
                <c:pt idx="43">
                  <c:v>22630</c:v>
                </c:pt>
                <c:pt idx="44">
                  <c:v>22591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3-4391-8FB3-6BB4A6ACEFD2}"/>
            </c:ext>
          </c:extLst>
        </c:ser>
        <c:ser>
          <c:idx val="1"/>
          <c:order val="1"/>
          <c:tx>
            <c:strRef>
              <c:f>人口!$D$155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人口!$E$155:$BP$155</c:f>
              <c:numCache>
                <c:formatCode>0;"△ "0</c:formatCode>
                <c:ptCount val="64"/>
                <c:pt idx="0">
                  <c:v>10132</c:v>
                </c:pt>
                <c:pt idx="1">
                  <c:v>9714</c:v>
                </c:pt>
                <c:pt idx="2">
                  <c:v>9421</c:v>
                </c:pt>
                <c:pt idx="3">
                  <c:v>9316</c:v>
                </c:pt>
                <c:pt idx="4">
                  <c:v>8972</c:v>
                </c:pt>
                <c:pt idx="6">
                  <c:v>8521</c:v>
                </c:pt>
                <c:pt idx="7">
                  <c:v>8281</c:v>
                </c:pt>
                <c:pt idx="8">
                  <c:v>8172</c:v>
                </c:pt>
                <c:pt idx="9" formatCode="General">
                  <c:v>7963</c:v>
                </c:pt>
                <c:pt idx="10">
                  <c:v>7875</c:v>
                </c:pt>
                <c:pt idx="11">
                  <c:v>7652</c:v>
                </c:pt>
                <c:pt idx="12">
                  <c:v>7539</c:v>
                </c:pt>
                <c:pt idx="13">
                  <c:v>7481</c:v>
                </c:pt>
                <c:pt idx="14">
                  <c:v>7364</c:v>
                </c:pt>
                <c:pt idx="15">
                  <c:v>7323</c:v>
                </c:pt>
                <c:pt idx="16">
                  <c:v>7277</c:v>
                </c:pt>
                <c:pt idx="17">
                  <c:v>7284</c:v>
                </c:pt>
                <c:pt idx="18">
                  <c:v>7238</c:v>
                </c:pt>
                <c:pt idx="19">
                  <c:v>7167</c:v>
                </c:pt>
                <c:pt idx="20">
                  <c:v>7138</c:v>
                </c:pt>
                <c:pt idx="21">
                  <c:v>7115</c:v>
                </c:pt>
                <c:pt idx="22">
                  <c:v>7135</c:v>
                </c:pt>
                <c:pt idx="23">
                  <c:v>7130</c:v>
                </c:pt>
                <c:pt idx="24">
                  <c:v>7143</c:v>
                </c:pt>
                <c:pt idx="25">
                  <c:v>7160</c:v>
                </c:pt>
                <c:pt idx="26">
                  <c:v>7135</c:v>
                </c:pt>
                <c:pt idx="27">
                  <c:v>7105</c:v>
                </c:pt>
                <c:pt idx="28">
                  <c:v>7041</c:v>
                </c:pt>
                <c:pt idx="29">
                  <c:v>6989</c:v>
                </c:pt>
                <c:pt idx="30">
                  <c:v>6904</c:v>
                </c:pt>
                <c:pt idx="31">
                  <c:v>6867</c:v>
                </c:pt>
                <c:pt idx="32">
                  <c:v>6801</c:v>
                </c:pt>
                <c:pt idx="33">
                  <c:v>6726</c:v>
                </c:pt>
                <c:pt idx="34">
                  <c:v>6668</c:v>
                </c:pt>
                <c:pt idx="35">
                  <c:v>6648</c:v>
                </c:pt>
                <c:pt idx="36">
                  <c:v>6529</c:v>
                </c:pt>
                <c:pt idx="37">
                  <c:v>6443</c:v>
                </c:pt>
                <c:pt idx="38">
                  <c:v>6341</c:v>
                </c:pt>
                <c:pt idx="39">
                  <c:v>6263</c:v>
                </c:pt>
                <c:pt idx="40">
                  <c:v>6196</c:v>
                </c:pt>
                <c:pt idx="41">
                  <c:v>6121</c:v>
                </c:pt>
                <c:pt idx="42">
                  <c:v>6088</c:v>
                </c:pt>
                <c:pt idx="43">
                  <c:v>6050</c:v>
                </c:pt>
                <c:pt idx="44">
                  <c:v>5940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3-4391-8FB3-6BB4A6ACEFD2}"/>
            </c:ext>
          </c:extLst>
        </c:ser>
        <c:ser>
          <c:idx val="2"/>
          <c:order val="2"/>
          <c:tx>
            <c:strRef>
              <c:f>人口!$D$156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人口!$E$156:$BP$156</c:f>
              <c:numCache>
                <c:formatCode>0;"△ "0</c:formatCode>
                <c:ptCount val="64"/>
                <c:pt idx="0">
                  <c:v>15341</c:v>
                </c:pt>
                <c:pt idx="1">
                  <c:v>15215</c:v>
                </c:pt>
                <c:pt idx="2">
                  <c:v>14871</c:v>
                </c:pt>
                <c:pt idx="3">
                  <c:v>14643</c:v>
                </c:pt>
                <c:pt idx="4">
                  <c:v>14378</c:v>
                </c:pt>
                <c:pt idx="6">
                  <c:v>13795</c:v>
                </c:pt>
                <c:pt idx="7">
                  <c:v>13540</c:v>
                </c:pt>
                <c:pt idx="8">
                  <c:v>13137</c:v>
                </c:pt>
                <c:pt idx="9" formatCode="General">
                  <c:v>12753</c:v>
                </c:pt>
                <c:pt idx="10">
                  <c:v>11773</c:v>
                </c:pt>
                <c:pt idx="11">
                  <c:v>11576</c:v>
                </c:pt>
                <c:pt idx="12">
                  <c:v>11416</c:v>
                </c:pt>
                <c:pt idx="13">
                  <c:v>11204</c:v>
                </c:pt>
                <c:pt idx="14">
                  <c:v>11049</c:v>
                </c:pt>
                <c:pt idx="15">
                  <c:v>10888</c:v>
                </c:pt>
                <c:pt idx="16">
                  <c:v>10827</c:v>
                </c:pt>
                <c:pt idx="17">
                  <c:v>10668</c:v>
                </c:pt>
                <c:pt idx="18">
                  <c:v>10534</c:v>
                </c:pt>
                <c:pt idx="19">
                  <c:v>10495</c:v>
                </c:pt>
                <c:pt idx="20">
                  <c:v>10486</c:v>
                </c:pt>
                <c:pt idx="21">
                  <c:v>10454</c:v>
                </c:pt>
                <c:pt idx="22">
                  <c:v>10413</c:v>
                </c:pt>
                <c:pt idx="23">
                  <c:v>10343</c:v>
                </c:pt>
                <c:pt idx="24">
                  <c:v>10239</c:v>
                </c:pt>
                <c:pt idx="25">
                  <c:v>10133</c:v>
                </c:pt>
                <c:pt idx="26">
                  <c:v>10148</c:v>
                </c:pt>
                <c:pt idx="27">
                  <c:v>10115</c:v>
                </c:pt>
                <c:pt idx="28">
                  <c:v>10030</c:v>
                </c:pt>
                <c:pt idx="29">
                  <c:v>9940</c:v>
                </c:pt>
                <c:pt idx="30">
                  <c:v>9844</c:v>
                </c:pt>
                <c:pt idx="31">
                  <c:v>9816</c:v>
                </c:pt>
                <c:pt idx="32">
                  <c:v>9761</c:v>
                </c:pt>
                <c:pt idx="33">
                  <c:v>9650</c:v>
                </c:pt>
                <c:pt idx="34">
                  <c:v>9611</c:v>
                </c:pt>
                <c:pt idx="35">
                  <c:v>9553</c:v>
                </c:pt>
                <c:pt idx="36">
                  <c:v>9427</c:v>
                </c:pt>
                <c:pt idx="37">
                  <c:v>9293</c:v>
                </c:pt>
                <c:pt idx="38">
                  <c:v>9138</c:v>
                </c:pt>
                <c:pt idx="39">
                  <c:v>9011</c:v>
                </c:pt>
                <c:pt idx="40">
                  <c:v>8917</c:v>
                </c:pt>
                <c:pt idx="41">
                  <c:v>8784</c:v>
                </c:pt>
                <c:pt idx="42">
                  <c:v>8653</c:v>
                </c:pt>
                <c:pt idx="43">
                  <c:v>8562</c:v>
                </c:pt>
                <c:pt idx="44">
                  <c:v>8410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3-4391-8FB3-6BB4A6ACEFD2}"/>
            </c:ext>
          </c:extLst>
        </c:ser>
        <c:ser>
          <c:idx val="3"/>
          <c:order val="3"/>
          <c:tx>
            <c:strRef>
              <c:f>人口!$D$157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人口!$E$157:$BP$157</c:f>
              <c:numCache>
                <c:formatCode>0;"△ "0</c:formatCode>
                <c:ptCount val="64"/>
                <c:pt idx="0">
                  <c:v>23684</c:v>
                </c:pt>
                <c:pt idx="1">
                  <c:v>23236</c:v>
                </c:pt>
                <c:pt idx="2">
                  <c:v>22530</c:v>
                </c:pt>
                <c:pt idx="3">
                  <c:v>21411</c:v>
                </c:pt>
                <c:pt idx="4">
                  <c:v>20965</c:v>
                </c:pt>
                <c:pt idx="6">
                  <c:v>20186</c:v>
                </c:pt>
                <c:pt idx="7">
                  <c:v>19890</c:v>
                </c:pt>
                <c:pt idx="8">
                  <c:v>19569</c:v>
                </c:pt>
                <c:pt idx="9" formatCode="General">
                  <c:v>19154</c:v>
                </c:pt>
                <c:pt idx="10">
                  <c:v>18833</c:v>
                </c:pt>
                <c:pt idx="11">
                  <c:v>18560</c:v>
                </c:pt>
                <c:pt idx="12">
                  <c:v>18257</c:v>
                </c:pt>
                <c:pt idx="13">
                  <c:v>18137</c:v>
                </c:pt>
                <c:pt idx="14">
                  <c:v>17940</c:v>
                </c:pt>
                <c:pt idx="15">
                  <c:v>17738</c:v>
                </c:pt>
                <c:pt idx="16">
                  <c:v>17663</c:v>
                </c:pt>
                <c:pt idx="17">
                  <c:v>17570</c:v>
                </c:pt>
                <c:pt idx="18">
                  <c:v>17569</c:v>
                </c:pt>
                <c:pt idx="19">
                  <c:v>17641</c:v>
                </c:pt>
                <c:pt idx="20">
                  <c:v>17669</c:v>
                </c:pt>
                <c:pt idx="21">
                  <c:v>17678</c:v>
                </c:pt>
                <c:pt idx="22">
                  <c:v>17703</c:v>
                </c:pt>
                <c:pt idx="23">
                  <c:v>17697</c:v>
                </c:pt>
                <c:pt idx="24">
                  <c:v>17740</c:v>
                </c:pt>
                <c:pt idx="25">
                  <c:v>17805</c:v>
                </c:pt>
                <c:pt idx="26">
                  <c:v>17835</c:v>
                </c:pt>
                <c:pt idx="27">
                  <c:v>17803</c:v>
                </c:pt>
                <c:pt idx="28">
                  <c:v>17764</c:v>
                </c:pt>
                <c:pt idx="29">
                  <c:v>17660</c:v>
                </c:pt>
                <c:pt idx="30">
                  <c:v>17711</c:v>
                </c:pt>
                <c:pt idx="31">
                  <c:v>17684</c:v>
                </c:pt>
                <c:pt idx="32">
                  <c:v>17621</c:v>
                </c:pt>
                <c:pt idx="33">
                  <c:v>17552</c:v>
                </c:pt>
                <c:pt idx="34">
                  <c:v>17413</c:v>
                </c:pt>
                <c:pt idx="35">
                  <c:v>17436</c:v>
                </c:pt>
                <c:pt idx="36">
                  <c:v>17384</c:v>
                </c:pt>
                <c:pt idx="37">
                  <c:v>17360</c:v>
                </c:pt>
                <c:pt idx="38">
                  <c:v>17415</c:v>
                </c:pt>
                <c:pt idx="39">
                  <c:v>17370</c:v>
                </c:pt>
                <c:pt idx="40">
                  <c:v>17336</c:v>
                </c:pt>
                <c:pt idx="41">
                  <c:v>17287</c:v>
                </c:pt>
                <c:pt idx="42">
                  <c:v>17222</c:v>
                </c:pt>
                <c:pt idx="43">
                  <c:v>17070</c:v>
                </c:pt>
                <c:pt idx="44">
                  <c:v>16992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43-4391-8FB3-6BB4A6ACEFD2}"/>
            </c:ext>
          </c:extLst>
        </c:ser>
        <c:ser>
          <c:idx val="4"/>
          <c:order val="4"/>
          <c:tx>
            <c:strRef>
              <c:f>人口!$D$158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人口!$E$158:$BP$158</c:f>
              <c:numCache>
                <c:formatCode>0;"△ "0</c:formatCode>
                <c:ptCount val="64"/>
                <c:pt idx="0">
                  <c:v>9715</c:v>
                </c:pt>
                <c:pt idx="1">
                  <c:v>9632</c:v>
                </c:pt>
                <c:pt idx="2">
                  <c:v>9494</c:v>
                </c:pt>
                <c:pt idx="3">
                  <c:v>9389</c:v>
                </c:pt>
                <c:pt idx="4">
                  <c:v>9130</c:v>
                </c:pt>
                <c:pt idx="6">
                  <c:v>9215</c:v>
                </c:pt>
                <c:pt idx="7">
                  <c:v>9136</c:v>
                </c:pt>
                <c:pt idx="8">
                  <c:v>8462</c:v>
                </c:pt>
                <c:pt idx="9" formatCode="General">
                  <c:v>8342</c:v>
                </c:pt>
                <c:pt idx="10">
                  <c:v>8285</c:v>
                </c:pt>
                <c:pt idx="11">
                  <c:v>8147</c:v>
                </c:pt>
                <c:pt idx="12">
                  <c:v>7975</c:v>
                </c:pt>
                <c:pt idx="13">
                  <c:v>7905</c:v>
                </c:pt>
                <c:pt idx="14">
                  <c:v>7962</c:v>
                </c:pt>
                <c:pt idx="15">
                  <c:v>7949</c:v>
                </c:pt>
                <c:pt idx="16">
                  <c:v>7940</c:v>
                </c:pt>
                <c:pt idx="17">
                  <c:v>8006</c:v>
                </c:pt>
                <c:pt idx="18">
                  <c:v>8026</c:v>
                </c:pt>
                <c:pt idx="19">
                  <c:v>8074</c:v>
                </c:pt>
                <c:pt idx="20">
                  <c:v>8140</c:v>
                </c:pt>
                <c:pt idx="21">
                  <c:v>8186</c:v>
                </c:pt>
                <c:pt idx="22">
                  <c:v>8235</c:v>
                </c:pt>
                <c:pt idx="23">
                  <c:v>8312</c:v>
                </c:pt>
                <c:pt idx="24">
                  <c:v>8367</c:v>
                </c:pt>
                <c:pt idx="25">
                  <c:v>8341</c:v>
                </c:pt>
                <c:pt idx="26">
                  <c:v>8381</c:v>
                </c:pt>
                <c:pt idx="27">
                  <c:v>8365</c:v>
                </c:pt>
                <c:pt idx="28">
                  <c:v>8343</c:v>
                </c:pt>
                <c:pt idx="29">
                  <c:v>8265</c:v>
                </c:pt>
                <c:pt idx="30">
                  <c:v>8243</c:v>
                </c:pt>
                <c:pt idx="31">
                  <c:v>8233</c:v>
                </c:pt>
                <c:pt idx="32">
                  <c:v>8221</c:v>
                </c:pt>
                <c:pt idx="33">
                  <c:v>8178</c:v>
                </c:pt>
                <c:pt idx="34">
                  <c:v>8118</c:v>
                </c:pt>
                <c:pt idx="35">
                  <c:v>7984</c:v>
                </c:pt>
                <c:pt idx="36">
                  <c:v>7929</c:v>
                </c:pt>
                <c:pt idx="37">
                  <c:v>7862</c:v>
                </c:pt>
                <c:pt idx="38">
                  <c:v>7761</c:v>
                </c:pt>
                <c:pt idx="39">
                  <c:v>7686</c:v>
                </c:pt>
                <c:pt idx="40">
                  <c:v>7642</c:v>
                </c:pt>
                <c:pt idx="41">
                  <c:v>7566</c:v>
                </c:pt>
                <c:pt idx="42">
                  <c:v>7461</c:v>
                </c:pt>
                <c:pt idx="43">
                  <c:v>7382</c:v>
                </c:pt>
                <c:pt idx="44">
                  <c:v>7367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43-4391-8FB3-6BB4A6ACEFD2}"/>
            </c:ext>
          </c:extLst>
        </c:ser>
        <c:ser>
          <c:idx val="5"/>
          <c:order val="5"/>
          <c:tx>
            <c:strRef>
              <c:f>人口!$D$159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人口!$E$159:$BP$159</c:f>
              <c:numCache>
                <c:formatCode>0;"△ "0</c:formatCode>
                <c:ptCount val="64"/>
                <c:pt idx="0">
                  <c:v>16026</c:v>
                </c:pt>
                <c:pt idx="1">
                  <c:v>15873</c:v>
                </c:pt>
                <c:pt idx="2">
                  <c:v>14922</c:v>
                </c:pt>
                <c:pt idx="3">
                  <c:v>14611</c:v>
                </c:pt>
                <c:pt idx="4">
                  <c:v>14300</c:v>
                </c:pt>
                <c:pt idx="6">
                  <c:v>13866</c:v>
                </c:pt>
                <c:pt idx="7">
                  <c:v>13787</c:v>
                </c:pt>
                <c:pt idx="8">
                  <c:v>13598</c:v>
                </c:pt>
                <c:pt idx="9" formatCode="General">
                  <c:v>13485</c:v>
                </c:pt>
                <c:pt idx="10">
                  <c:v>13254</c:v>
                </c:pt>
                <c:pt idx="11">
                  <c:v>12906</c:v>
                </c:pt>
                <c:pt idx="12">
                  <c:v>12780</c:v>
                </c:pt>
                <c:pt idx="13">
                  <c:v>12708</c:v>
                </c:pt>
                <c:pt idx="14">
                  <c:v>12642</c:v>
                </c:pt>
                <c:pt idx="15">
                  <c:v>12586</c:v>
                </c:pt>
                <c:pt idx="16">
                  <c:v>12613</c:v>
                </c:pt>
                <c:pt idx="17">
                  <c:v>12597</c:v>
                </c:pt>
                <c:pt idx="18">
                  <c:v>12617</c:v>
                </c:pt>
                <c:pt idx="19">
                  <c:v>12641</c:v>
                </c:pt>
                <c:pt idx="20">
                  <c:v>12624</c:v>
                </c:pt>
                <c:pt idx="21">
                  <c:v>12701</c:v>
                </c:pt>
                <c:pt idx="22">
                  <c:v>12748</c:v>
                </c:pt>
                <c:pt idx="23">
                  <c:v>12716</c:v>
                </c:pt>
                <c:pt idx="24">
                  <c:v>12667</c:v>
                </c:pt>
                <c:pt idx="25">
                  <c:v>12703</c:v>
                </c:pt>
                <c:pt idx="26">
                  <c:v>12686</c:v>
                </c:pt>
                <c:pt idx="27">
                  <c:v>12626</c:v>
                </c:pt>
                <c:pt idx="28">
                  <c:v>12583</c:v>
                </c:pt>
                <c:pt idx="29">
                  <c:v>12519</c:v>
                </c:pt>
                <c:pt idx="30">
                  <c:v>12495</c:v>
                </c:pt>
                <c:pt idx="31">
                  <c:v>12446</c:v>
                </c:pt>
                <c:pt idx="32">
                  <c:v>12338</c:v>
                </c:pt>
                <c:pt idx="33">
                  <c:v>12239</c:v>
                </c:pt>
                <c:pt idx="34">
                  <c:v>12177</c:v>
                </c:pt>
                <c:pt idx="35">
                  <c:v>12093</c:v>
                </c:pt>
                <c:pt idx="36">
                  <c:v>11948</c:v>
                </c:pt>
                <c:pt idx="37">
                  <c:v>11890</c:v>
                </c:pt>
                <c:pt idx="38">
                  <c:v>11759</c:v>
                </c:pt>
                <c:pt idx="39">
                  <c:v>11688</c:v>
                </c:pt>
                <c:pt idx="40">
                  <c:v>11516</c:v>
                </c:pt>
                <c:pt idx="41">
                  <c:v>11401</c:v>
                </c:pt>
                <c:pt idx="42">
                  <c:v>11292</c:v>
                </c:pt>
                <c:pt idx="43">
                  <c:v>11209</c:v>
                </c:pt>
                <c:pt idx="44">
                  <c:v>11067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43-4391-8FB3-6BB4A6ACEFD2}"/>
            </c:ext>
          </c:extLst>
        </c:ser>
        <c:ser>
          <c:idx val="6"/>
          <c:order val="6"/>
          <c:tx>
            <c:strRef>
              <c:f>人口!$D$160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人口!$E$160:$BP$160</c:f>
              <c:numCache>
                <c:formatCode>0;"△ "0</c:formatCode>
                <c:ptCount val="64"/>
                <c:pt idx="0">
                  <c:v>8795</c:v>
                </c:pt>
                <c:pt idx="1">
                  <c:v>8687</c:v>
                </c:pt>
                <c:pt idx="2">
                  <c:v>8098</c:v>
                </c:pt>
                <c:pt idx="3">
                  <c:v>8085</c:v>
                </c:pt>
                <c:pt idx="4">
                  <c:v>7920</c:v>
                </c:pt>
                <c:pt idx="6">
                  <c:v>7728</c:v>
                </c:pt>
                <c:pt idx="7">
                  <c:v>7653</c:v>
                </c:pt>
                <c:pt idx="8">
                  <c:v>7463</c:v>
                </c:pt>
                <c:pt idx="9" formatCode="General">
                  <c:v>7322</c:v>
                </c:pt>
                <c:pt idx="10">
                  <c:v>7243</c:v>
                </c:pt>
                <c:pt idx="11">
                  <c:v>7072</c:v>
                </c:pt>
                <c:pt idx="12">
                  <c:v>7012</c:v>
                </c:pt>
                <c:pt idx="13">
                  <c:v>6937</c:v>
                </c:pt>
                <c:pt idx="14">
                  <c:v>6921</c:v>
                </c:pt>
                <c:pt idx="15">
                  <c:v>6933</c:v>
                </c:pt>
                <c:pt idx="16">
                  <c:v>6980</c:v>
                </c:pt>
                <c:pt idx="17">
                  <c:v>7005</c:v>
                </c:pt>
                <c:pt idx="18">
                  <c:v>6954</c:v>
                </c:pt>
                <c:pt idx="19">
                  <c:v>7024</c:v>
                </c:pt>
                <c:pt idx="20">
                  <c:v>7003</c:v>
                </c:pt>
                <c:pt idx="21">
                  <c:v>6997</c:v>
                </c:pt>
                <c:pt idx="22">
                  <c:v>7001</c:v>
                </c:pt>
                <c:pt idx="23">
                  <c:v>6948</c:v>
                </c:pt>
                <c:pt idx="24">
                  <c:v>6975</c:v>
                </c:pt>
                <c:pt idx="25">
                  <c:v>6933</c:v>
                </c:pt>
                <c:pt idx="26">
                  <c:v>6893</c:v>
                </c:pt>
                <c:pt idx="27">
                  <c:v>6920</c:v>
                </c:pt>
                <c:pt idx="28">
                  <c:v>6920</c:v>
                </c:pt>
                <c:pt idx="29">
                  <c:v>6818</c:v>
                </c:pt>
                <c:pt idx="30">
                  <c:v>6783</c:v>
                </c:pt>
                <c:pt idx="31">
                  <c:v>6735</c:v>
                </c:pt>
                <c:pt idx="32">
                  <c:v>6721</c:v>
                </c:pt>
                <c:pt idx="33">
                  <c:v>6694</c:v>
                </c:pt>
                <c:pt idx="34">
                  <c:v>6636</c:v>
                </c:pt>
                <c:pt idx="35">
                  <c:v>6632</c:v>
                </c:pt>
                <c:pt idx="36">
                  <c:v>6602</c:v>
                </c:pt>
                <c:pt idx="37">
                  <c:v>6583</c:v>
                </c:pt>
                <c:pt idx="38">
                  <c:v>6519</c:v>
                </c:pt>
                <c:pt idx="39">
                  <c:v>6469</c:v>
                </c:pt>
                <c:pt idx="40">
                  <c:v>6453</c:v>
                </c:pt>
                <c:pt idx="41">
                  <c:v>6353</c:v>
                </c:pt>
                <c:pt idx="42">
                  <c:v>6275</c:v>
                </c:pt>
                <c:pt idx="43">
                  <c:v>6191</c:v>
                </c:pt>
                <c:pt idx="44">
                  <c:v>6107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43-4391-8FB3-6BB4A6ACEFD2}"/>
            </c:ext>
          </c:extLst>
        </c:ser>
        <c:ser>
          <c:idx val="7"/>
          <c:order val="7"/>
          <c:tx>
            <c:strRef>
              <c:f>人口!$D$161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人口!$E$161:$BP$161</c:f>
              <c:numCache>
                <c:formatCode>0;"△ "0</c:formatCode>
                <c:ptCount val="64"/>
                <c:pt idx="0">
                  <c:v>13436</c:v>
                </c:pt>
                <c:pt idx="1">
                  <c:v>13539</c:v>
                </c:pt>
                <c:pt idx="2">
                  <c:v>13669</c:v>
                </c:pt>
                <c:pt idx="3">
                  <c:v>11490</c:v>
                </c:pt>
                <c:pt idx="4">
                  <c:v>11409</c:v>
                </c:pt>
                <c:pt idx="6">
                  <c:v>11160</c:v>
                </c:pt>
                <c:pt idx="7">
                  <c:v>11032</c:v>
                </c:pt>
                <c:pt idx="8">
                  <c:v>10905</c:v>
                </c:pt>
                <c:pt idx="9" formatCode="General">
                  <c:v>10647</c:v>
                </c:pt>
                <c:pt idx="10">
                  <c:v>10437</c:v>
                </c:pt>
                <c:pt idx="11">
                  <c:v>10168</c:v>
                </c:pt>
                <c:pt idx="12">
                  <c:v>9934</c:v>
                </c:pt>
                <c:pt idx="13">
                  <c:v>9849</c:v>
                </c:pt>
                <c:pt idx="14">
                  <c:v>9767</c:v>
                </c:pt>
                <c:pt idx="15">
                  <c:v>9682</c:v>
                </c:pt>
                <c:pt idx="16">
                  <c:v>9688</c:v>
                </c:pt>
                <c:pt idx="17">
                  <c:v>9672</c:v>
                </c:pt>
                <c:pt idx="18">
                  <c:v>9703</c:v>
                </c:pt>
                <c:pt idx="19">
                  <c:v>9762</c:v>
                </c:pt>
                <c:pt idx="20">
                  <c:v>9763</c:v>
                </c:pt>
                <c:pt idx="21">
                  <c:v>9796</c:v>
                </c:pt>
                <c:pt idx="22">
                  <c:v>9808</c:v>
                </c:pt>
                <c:pt idx="23">
                  <c:v>9819</c:v>
                </c:pt>
                <c:pt idx="24">
                  <c:v>9832</c:v>
                </c:pt>
                <c:pt idx="25">
                  <c:v>9894</c:v>
                </c:pt>
                <c:pt idx="26">
                  <c:v>9895</c:v>
                </c:pt>
                <c:pt idx="27">
                  <c:v>9891</c:v>
                </c:pt>
                <c:pt idx="28">
                  <c:v>9891</c:v>
                </c:pt>
                <c:pt idx="29">
                  <c:v>9877</c:v>
                </c:pt>
                <c:pt idx="30">
                  <c:v>9891</c:v>
                </c:pt>
                <c:pt idx="31">
                  <c:v>9827</c:v>
                </c:pt>
                <c:pt idx="32">
                  <c:v>9809</c:v>
                </c:pt>
                <c:pt idx="33">
                  <c:v>9761</c:v>
                </c:pt>
                <c:pt idx="34">
                  <c:v>9806</c:v>
                </c:pt>
                <c:pt idx="35">
                  <c:v>9860</c:v>
                </c:pt>
                <c:pt idx="36">
                  <c:v>9814</c:v>
                </c:pt>
                <c:pt idx="37">
                  <c:v>9773</c:v>
                </c:pt>
                <c:pt idx="38">
                  <c:v>9754</c:v>
                </c:pt>
                <c:pt idx="39">
                  <c:v>9696</c:v>
                </c:pt>
                <c:pt idx="40">
                  <c:v>9653</c:v>
                </c:pt>
                <c:pt idx="41">
                  <c:v>9544</c:v>
                </c:pt>
                <c:pt idx="42">
                  <c:v>9565</c:v>
                </c:pt>
                <c:pt idx="43">
                  <c:v>9513</c:v>
                </c:pt>
                <c:pt idx="44">
                  <c:v>9421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43-4391-8FB3-6BB4A6ACEFD2}"/>
            </c:ext>
          </c:extLst>
        </c:ser>
        <c:ser>
          <c:idx val="8"/>
          <c:order val="8"/>
          <c:tx>
            <c:strRef>
              <c:f>人口!$D$162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人口!$E$162:$BP$162</c:f>
              <c:numCache>
                <c:formatCode>0;"△ "0</c:formatCode>
                <c:ptCount val="64"/>
                <c:pt idx="0">
                  <c:v>21587</c:v>
                </c:pt>
                <c:pt idx="1">
                  <c:v>21384</c:v>
                </c:pt>
                <c:pt idx="2">
                  <c:v>21200</c:v>
                </c:pt>
                <c:pt idx="3">
                  <c:v>20980</c:v>
                </c:pt>
                <c:pt idx="4">
                  <c:v>20526</c:v>
                </c:pt>
                <c:pt idx="6">
                  <c:v>19692</c:v>
                </c:pt>
                <c:pt idx="7">
                  <c:v>19439</c:v>
                </c:pt>
                <c:pt idx="8">
                  <c:v>19017</c:v>
                </c:pt>
                <c:pt idx="9" formatCode="General">
                  <c:v>18818</c:v>
                </c:pt>
                <c:pt idx="10">
                  <c:v>18585</c:v>
                </c:pt>
                <c:pt idx="11">
                  <c:v>16940</c:v>
                </c:pt>
                <c:pt idx="12">
                  <c:v>16660</c:v>
                </c:pt>
                <c:pt idx="13">
                  <c:v>16464</c:v>
                </c:pt>
                <c:pt idx="14">
                  <c:v>16237</c:v>
                </c:pt>
                <c:pt idx="15">
                  <c:v>16270</c:v>
                </c:pt>
                <c:pt idx="16">
                  <c:v>16208</c:v>
                </c:pt>
                <c:pt idx="17">
                  <c:v>16217</c:v>
                </c:pt>
                <c:pt idx="18">
                  <c:v>16198</c:v>
                </c:pt>
                <c:pt idx="19">
                  <c:v>16230</c:v>
                </c:pt>
                <c:pt idx="20">
                  <c:v>16142</c:v>
                </c:pt>
                <c:pt idx="21">
                  <c:v>16070</c:v>
                </c:pt>
                <c:pt idx="22">
                  <c:v>15993</c:v>
                </c:pt>
                <c:pt idx="23">
                  <c:v>15960</c:v>
                </c:pt>
                <c:pt idx="24">
                  <c:v>15887</c:v>
                </c:pt>
                <c:pt idx="25">
                  <c:v>15826</c:v>
                </c:pt>
                <c:pt idx="26">
                  <c:v>15719</c:v>
                </c:pt>
                <c:pt idx="27">
                  <c:v>15688</c:v>
                </c:pt>
                <c:pt idx="28">
                  <c:v>15688</c:v>
                </c:pt>
                <c:pt idx="29">
                  <c:v>15374</c:v>
                </c:pt>
                <c:pt idx="30">
                  <c:v>15260</c:v>
                </c:pt>
                <c:pt idx="31">
                  <c:v>15118</c:v>
                </c:pt>
                <c:pt idx="32">
                  <c:v>14974</c:v>
                </c:pt>
                <c:pt idx="33">
                  <c:v>14865</c:v>
                </c:pt>
                <c:pt idx="34">
                  <c:v>14665</c:v>
                </c:pt>
                <c:pt idx="35">
                  <c:v>14511</c:v>
                </c:pt>
                <c:pt idx="36">
                  <c:v>14421</c:v>
                </c:pt>
                <c:pt idx="37">
                  <c:v>14284</c:v>
                </c:pt>
                <c:pt idx="38">
                  <c:v>14132</c:v>
                </c:pt>
                <c:pt idx="39">
                  <c:v>13922</c:v>
                </c:pt>
                <c:pt idx="40">
                  <c:v>13818</c:v>
                </c:pt>
                <c:pt idx="41">
                  <c:v>13649</c:v>
                </c:pt>
                <c:pt idx="42">
                  <c:v>13492</c:v>
                </c:pt>
                <c:pt idx="43">
                  <c:v>13422</c:v>
                </c:pt>
                <c:pt idx="44">
                  <c:v>13239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43-4391-8FB3-6BB4A6ACEFD2}"/>
            </c:ext>
          </c:extLst>
        </c:ser>
        <c:ser>
          <c:idx val="9"/>
          <c:order val="9"/>
          <c:tx>
            <c:strRef>
              <c:f>人口!$D$163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人口!$E$163:$BP$163</c:f>
              <c:numCache>
                <c:formatCode>0;"△ "0</c:formatCode>
                <c:ptCount val="64"/>
                <c:pt idx="0">
                  <c:v>22028</c:v>
                </c:pt>
                <c:pt idx="1">
                  <c:v>22048</c:v>
                </c:pt>
                <c:pt idx="2">
                  <c:v>22026</c:v>
                </c:pt>
                <c:pt idx="3">
                  <c:v>21562</c:v>
                </c:pt>
                <c:pt idx="4">
                  <c:v>21301</c:v>
                </c:pt>
                <c:pt idx="6">
                  <c:v>20698</c:v>
                </c:pt>
                <c:pt idx="7">
                  <c:v>20750</c:v>
                </c:pt>
                <c:pt idx="8">
                  <c:v>20534</c:v>
                </c:pt>
                <c:pt idx="9" formatCode="General">
                  <c:v>20608</c:v>
                </c:pt>
                <c:pt idx="10">
                  <c:v>20940</c:v>
                </c:pt>
                <c:pt idx="11">
                  <c:v>21095</c:v>
                </c:pt>
                <c:pt idx="12">
                  <c:v>21335</c:v>
                </c:pt>
                <c:pt idx="13">
                  <c:v>21398</c:v>
                </c:pt>
                <c:pt idx="14">
                  <c:v>21620</c:v>
                </c:pt>
                <c:pt idx="15">
                  <c:v>22275</c:v>
                </c:pt>
                <c:pt idx="16">
                  <c:v>23065</c:v>
                </c:pt>
                <c:pt idx="17">
                  <c:v>23617</c:v>
                </c:pt>
                <c:pt idx="18">
                  <c:v>23986</c:v>
                </c:pt>
                <c:pt idx="19">
                  <c:v>24548</c:v>
                </c:pt>
                <c:pt idx="20">
                  <c:v>25215</c:v>
                </c:pt>
                <c:pt idx="21">
                  <c:v>25729</c:v>
                </c:pt>
                <c:pt idx="22">
                  <c:v>26362</c:v>
                </c:pt>
                <c:pt idx="23">
                  <c:v>26871</c:v>
                </c:pt>
                <c:pt idx="24">
                  <c:v>27317</c:v>
                </c:pt>
                <c:pt idx="25">
                  <c:v>27665</c:v>
                </c:pt>
                <c:pt idx="26">
                  <c:v>28042</c:v>
                </c:pt>
                <c:pt idx="27">
                  <c:v>28280</c:v>
                </c:pt>
                <c:pt idx="28">
                  <c:v>28280</c:v>
                </c:pt>
                <c:pt idx="29">
                  <c:v>28768</c:v>
                </c:pt>
                <c:pt idx="30">
                  <c:v>29017</c:v>
                </c:pt>
                <c:pt idx="31">
                  <c:v>29248</c:v>
                </c:pt>
                <c:pt idx="32">
                  <c:v>29676</c:v>
                </c:pt>
                <c:pt idx="33">
                  <c:v>30047</c:v>
                </c:pt>
                <c:pt idx="34">
                  <c:v>30706</c:v>
                </c:pt>
                <c:pt idx="35">
                  <c:v>31154</c:v>
                </c:pt>
                <c:pt idx="36">
                  <c:v>31288</c:v>
                </c:pt>
                <c:pt idx="37">
                  <c:v>31593</c:v>
                </c:pt>
                <c:pt idx="38">
                  <c:v>31678</c:v>
                </c:pt>
                <c:pt idx="39">
                  <c:v>31811</c:v>
                </c:pt>
                <c:pt idx="40">
                  <c:v>31830</c:v>
                </c:pt>
                <c:pt idx="41">
                  <c:v>31696</c:v>
                </c:pt>
                <c:pt idx="42">
                  <c:v>31911</c:v>
                </c:pt>
                <c:pt idx="43">
                  <c:v>32050</c:v>
                </c:pt>
                <c:pt idx="44">
                  <c:v>32346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43-4391-8FB3-6BB4A6ACEFD2}"/>
            </c:ext>
          </c:extLst>
        </c:ser>
        <c:ser>
          <c:idx val="10"/>
          <c:order val="10"/>
          <c:tx>
            <c:strRef>
              <c:f>人口!$D$164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人口!$E$164:$BP$164</c:f>
              <c:numCache>
                <c:formatCode>0;"△ "0</c:formatCode>
                <c:ptCount val="64"/>
                <c:pt idx="0">
                  <c:v>11931</c:v>
                </c:pt>
                <c:pt idx="1">
                  <c:v>11905</c:v>
                </c:pt>
                <c:pt idx="2">
                  <c:v>11786</c:v>
                </c:pt>
                <c:pt idx="3">
                  <c:v>11630</c:v>
                </c:pt>
                <c:pt idx="4">
                  <c:v>11362</c:v>
                </c:pt>
                <c:pt idx="6">
                  <c:v>11055</c:v>
                </c:pt>
                <c:pt idx="7">
                  <c:v>10817</c:v>
                </c:pt>
                <c:pt idx="8">
                  <c:v>10692</c:v>
                </c:pt>
                <c:pt idx="9" formatCode="General">
                  <c:v>10208</c:v>
                </c:pt>
                <c:pt idx="10">
                  <c:v>9933</c:v>
                </c:pt>
                <c:pt idx="11">
                  <c:v>9831</c:v>
                </c:pt>
                <c:pt idx="12">
                  <c:v>9640</c:v>
                </c:pt>
                <c:pt idx="13">
                  <c:v>9530</c:v>
                </c:pt>
                <c:pt idx="14">
                  <c:v>9459</c:v>
                </c:pt>
                <c:pt idx="15">
                  <c:v>9352</c:v>
                </c:pt>
                <c:pt idx="16">
                  <c:v>9205</c:v>
                </c:pt>
                <c:pt idx="17">
                  <c:v>9079</c:v>
                </c:pt>
                <c:pt idx="18">
                  <c:v>8905</c:v>
                </c:pt>
                <c:pt idx="19">
                  <c:v>8782</c:v>
                </c:pt>
                <c:pt idx="20">
                  <c:v>8561</c:v>
                </c:pt>
                <c:pt idx="21">
                  <c:v>8448</c:v>
                </c:pt>
                <c:pt idx="22">
                  <c:v>8220</c:v>
                </c:pt>
                <c:pt idx="23">
                  <c:v>8054</c:v>
                </c:pt>
                <c:pt idx="24">
                  <c:v>7894</c:v>
                </c:pt>
                <c:pt idx="25">
                  <c:v>7790</c:v>
                </c:pt>
                <c:pt idx="26">
                  <c:v>7683</c:v>
                </c:pt>
                <c:pt idx="27">
                  <c:v>7610</c:v>
                </c:pt>
                <c:pt idx="28">
                  <c:v>7610</c:v>
                </c:pt>
                <c:pt idx="29">
                  <c:v>7289</c:v>
                </c:pt>
                <c:pt idx="30">
                  <c:v>7132</c:v>
                </c:pt>
                <c:pt idx="31">
                  <c:v>6956</c:v>
                </c:pt>
                <c:pt idx="32">
                  <c:v>6747</c:v>
                </c:pt>
                <c:pt idx="33">
                  <c:v>6574</c:v>
                </c:pt>
                <c:pt idx="34">
                  <c:v>6408</c:v>
                </c:pt>
                <c:pt idx="35">
                  <c:v>6312</c:v>
                </c:pt>
                <c:pt idx="36">
                  <c:v>6168</c:v>
                </c:pt>
                <c:pt idx="37">
                  <c:v>6053</c:v>
                </c:pt>
                <c:pt idx="38">
                  <c:v>5943</c:v>
                </c:pt>
                <c:pt idx="39">
                  <c:v>5798</c:v>
                </c:pt>
                <c:pt idx="40">
                  <c:v>5687</c:v>
                </c:pt>
                <c:pt idx="41">
                  <c:v>5564</c:v>
                </c:pt>
                <c:pt idx="42">
                  <c:v>5440</c:v>
                </c:pt>
                <c:pt idx="43">
                  <c:v>5315</c:v>
                </c:pt>
                <c:pt idx="44">
                  <c:v>5183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43-4391-8FB3-6BB4A6ACEFD2}"/>
            </c:ext>
          </c:extLst>
        </c:ser>
        <c:ser>
          <c:idx val="11"/>
          <c:order val="11"/>
          <c:tx>
            <c:strRef>
              <c:f>人口!$D$165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人口!$E$165:$BP$165</c:f>
              <c:numCache>
                <c:formatCode>0;"△ "0</c:formatCode>
                <c:ptCount val="64"/>
                <c:pt idx="0">
                  <c:v>23721</c:v>
                </c:pt>
                <c:pt idx="1">
                  <c:v>23317</c:v>
                </c:pt>
                <c:pt idx="2">
                  <c:v>22864</c:v>
                </c:pt>
                <c:pt idx="3">
                  <c:v>22292</c:v>
                </c:pt>
                <c:pt idx="4">
                  <c:v>20417</c:v>
                </c:pt>
                <c:pt idx="6">
                  <c:v>20268</c:v>
                </c:pt>
                <c:pt idx="7">
                  <c:v>20197</c:v>
                </c:pt>
                <c:pt idx="8">
                  <c:v>19675</c:v>
                </c:pt>
                <c:pt idx="9" formatCode="General">
                  <c:v>19424</c:v>
                </c:pt>
                <c:pt idx="10">
                  <c:v>19128</c:v>
                </c:pt>
                <c:pt idx="11">
                  <c:v>18899</c:v>
                </c:pt>
                <c:pt idx="12">
                  <c:v>18612</c:v>
                </c:pt>
                <c:pt idx="13">
                  <c:v>18377</c:v>
                </c:pt>
                <c:pt idx="14">
                  <c:v>18285</c:v>
                </c:pt>
                <c:pt idx="15">
                  <c:v>18220</c:v>
                </c:pt>
                <c:pt idx="16">
                  <c:v>18239</c:v>
                </c:pt>
                <c:pt idx="17">
                  <c:v>18269</c:v>
                </c:pt>
                <c:pt idx="18">
                  <c:v>18277</c:v>
                </c:pt>
                <c:pt idx="19">
                  <c:v>18562</c:v>
                </c:pt>
                <c:pt idx="20">
                  <c:v>18644</c:v>
                </c:pt>
                <c:pt idx="21">
                  <c:v>18774</c:v>
                </c:pt>
                <c:pt idx="22">
                  <c:v>18906</c:v>
                </c:pt>
                <c:pt idx="23">
                  <c:v>18908</c:v>
                </c:pt>
                <c:pt idx="24">
                  <c:v>18844</c:v>
                </c:pt>
                <c:pt idx="25">
                  <c:v>18900</c:v>
                </c:pt>
                <c:pt idx="26">
                  <c:v>18885</c:v>
                </c:pt>
                <c:pt idx="27">
                  <c:v>18840</c:v>
                </c:pt>
                <c:pt idx="28">
                  <c:v>18840</c:v>
                </c:pt>
                <c:pt idx="29">
                  <c:v>18676</c:v>
                </c:pt>
                <c:pt idx="30">
                  <c:v>18598</c:v>
                </c:pt>
                <c:pt idx="31">
                  <c:v>18502</c:v>
                </c:pt>
                <c:pt idx="32">
                  <c:v>18434</c:v>
                </c:pt>
                <c:pt idx="33">
                  <c:v>18314</c:v>
                </c:pt>
                <c:pt idx="34">
                  <c:v>18283</c:v>
                </c:pt>
                <c:pt idx="35">
                  <c:v>18270</c:v>
                </c:pt>
                <c:pt idx="36">
                  <c:v>18259</c:v>
                </c:pt>
                <c:pt idx="37">
                  <c:v>18267</c:v>
                </c:pt>
                <c:pt idx="38">
                  <c:v>18170</c:v>
                </c:pt>
                <c:pt idx="39">
                  <c:v>18179</c:v>
                </c:pt>
                <c:pt idx="40">
                  <c:v>18162</c:v>
                </c:pt>
                <c:pt idx="41">
                  <c:v>18136</c:v>
                </c:pt>
                <c:pt idx="42">
                  <c:v>18163</c:v>
                </c:pt>
                <c:pt idx="43">
                  <c:v>18079</c:v>
                </c:pt>
                <c:pt idx="44">
                  <c:v>17944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43-4391-8FB3-6BB4A6ACEFD2}"/>
            </c:ext>
          </c:extLst>
        </c:ser>
        <c:ser>
          <c:idx val="12"/>
          <c:order val="12"/>
          <c:tx>
            <c:strRef>
              <c:f>人口!$D$166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人口!$E$166:$BP$166</c:f>
              <c:numCache>
                <c:formatCode>0;"△ "0</c:formatCode>
                <c:ptCount val="64"/>
                <c:pt idx="0">
                  <c:v>12141</c:v>
                </c:pt>
                <c:pt idx="1">
                  <c:v>11640</c:v>
                </c:pt>
                <c:pt idx="2">
                  <c:v>11367</c:v>
                </c:pt>
                <c:pt idx="3">
                  <c:v>11100</c:v>
                </c:pt>
                <c:pt idx="4">
                  <c:v>10841</c:v>
                </c:pt>
                <c:pt idx="6">
                  <c:v>10557</c:v>
                </c:pt>
                <c:pt idx="7">
                  <c:v>10396</c:v>
                </c:pt>
                <c:pt idx="8">
                  <c:v>10190</c:v>
                </c:pt>
                <c:pt idx="9" formatCode="General">
                  <c:v>10035</c:v>
                </c:pt>
                <c:pt idx="10">
                  <c:v>9848</c:v>
                </c:pt>
                <c:pt idx="11">
                  <c:v>9612</c:v>
                </c:pt>
                <c:pt idx="12">
                  <c:v>9517</c:v>
                </c:pt>
                <c:pt idx="13">
                  <c:v>9454</c:v>
                </c:pt>
                <c:pt idx="14">
                  <c:v>9490</c:v>
                </c:pt>
                <c:pt idx="15">
                  <c:v>9411</c:v>
                </c:pt>
                <c:pt idx="16">
                  <c:v>9439</c:v>
                </c:pt>
                <c:pt idx="17">
                  <c:v>9485</c:v>
                </c:pt>
                <c:pt idx="18">
                  <c:v>9500</c:v>
                </c:pt>
                <c:pt idx="19">
                  <c:v>9506</c:v>
                </c:pt>
                <c:pt idx="20">
                  <c:v>9527</c:v>
                </c:pt>
                <c:pt idx="21">
                  <c:v>9509</c:v>
                </c:pt>
                <c:pt idx="22">
                  <c:v>9481</c:v>
                </c:pt>
                <c:pt idx="23">
                  <c:v>9482</c:v>
                </c:pt>
                <c:pt idx="24">
                  <c:v>9454</c:v>
                </c:pt>
                <c:pt idx="25">
                  <c:v>9464</c:v>
                </c:pt>
                <c:pt idx="26">
                  <c:v>9467</c:v>
                </c:pt>
                <c:pt idx="27">
                  <c:v>9462</c:v>
                </c:pt>
                <c:pt idx="28">
                  <c:v>9462</c:v>
                </c:pt>
                <c:pt idx="29">
                  <c:v>9433</c:v>
                </c:pt>
                <c:pt idx="30">
                  <c:v>9391</c:v>
                </c:pt>
                <c:pt idx="31">
                  <c:v>9337</c:v>
                </c:pt>
                <c:pt idx="32">
                  <c:v>9303</c:v>
                </c:pt>
                <c:pt idx="33">
                  <c:v>9241</c:v>
                </c:pt>
                <c:pt idx="34">
                  <c:v>9175</c:v>
                </c:pt>
                <c:pt idx="35">
                  <c:v>9114</c:v>
                </c:pt>
                <c:pt idx="36">
                  <c:v>9086</c:v>
                </c:pt>
                <c:pt idx="37">
                  <c:v>8988</c:v>
                </c:pt>
                <c:pt idx="38">
                  <c:v>8905</c:v>
                </c:pt>
                <c:pt idx="39">
                  <c:v>8899</c:v>
                </c:pt>
                <c:pt idx="40">
                  <c:v>8812</c:v>
                </c:pt>
                <c:pt idx="41">
                  <c:v>8756</c:v>
                </c:pt>
                <c:pt idx="42">
                  <c:v>8689</c:v>
                </c:pt>
                <c:pt idx="43">
                  <c:v>8602</c:v>
                </c:pt>
                <c:pt idx="44">
                  <c:v>8485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43-4391-8FB3-6BB4A6ACEFD2}"/>
            </c:ext>
          </c:extLst>
        </c:ser>
        <c:ser>
          <c:idx val="13"/>
          <c:order val="13"/>
          <c:tx>
            <c:strRef>
              <c:f>人口!$D$167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人口!$E$167:$BP$167</c:f>
              <c:numCache>
                <c:formatCode>0;"△ "0</c:formatCode>
                <c:ptCount val="64"/>
                <c:pt idx="0">
                  <c:v>12738</c:v>
                </c:pt>
                <c:pt idx="1">
                  <c:v>13372</c:v>
                </c:pt>
                <c:pt idx="2">
                  <c:v>13244</c:v>
                </c:pt>
                <c:pt idx="3">
                  <c:v>13171</c:v>
                </c:pt>
                <c:pt idx="4">
                  <c:v>12981</c:v>
                </c:pt>
                <c:pt idx="6">
                  <c:v>12738</c:v>
                </c:pt>
                <c:pt idx="7">
                  <c:v>12666</c:v>
                </c:pt>
                <c:pt idx="8">
                  <c:v>12768</c:v>
                </c:pt>
                <c:pt idx="9" formatCode="General">
                  <c:v>12189</c:v>
                </c:pt>
                <c:pt idx="10">
                  <c:v>12234</c:v>
                </c:pt>
                <c:pt idx="11">
                  <c:v>12162</c:v>
                </c:pt>
                <c:pt idx="12">
                  <c:v>12106</c:v>
                </c:pt>
                <c:pt idx="13">
                  <c:v>12201</c:v>
                </c:pt>
                <c:pt idx="14">
                  <c:v>12163</c:v>
                </c:pt>
                <c:pt idx="15">
                  <c:v>12092</c:v>
                </c:pt>
                <c:pt idx="16">
                  <c:v>12104</c:v>
                </c:pt>
                <c:pt idx="17">
                  <c:v>12152</c:v>
                </c:pt>
                <c:pt idx="18">
                  <c:v>12157</c:v>
                </c:pt>
                <c:pt idx="19">
                  <c:v>12187</c:v>
                </c:pt>
                <c:pt idx="20">
                  <c:v>12229</c:v>
                </c:pt>
                <c:pt idx="21">
                  <c:v>12295</c:v>
                </c:pt>
                <c:pt idx="22">
                  <c:v>12297</c:v>
                </c:pt>
                <c:pt idx="23">
                  <c:v>12282</c:v>
                </c:pt>
                <c:pt idx="24">
                  <c:v>12233</c:v>
                </c:pt>
                <c:pt idx="25">
                  <c:v>12147</c:v>
                </c:pt>
                <c:pt idx="26">
                  <c:v>12092</c:v>
                </c:pt>
                <c:pt idx="27">
                  <c:v>12157</c:v>
                </c:pt>
                <c:pt idx="28">
                  <c:v>12157</c:v>
                </c:pt>
                <c:pt idx="29">
                  <c:v>12058</c:v>
                </c:pt>
                <c:pt idx="30">
                  <c:v>12031</c:v>
                </c:pt>
                <c:pt idx="31">
                  <c:v>12021</c:v>
                </c:pt>
                <c:pt idx="32">
                  <c:v>12057</c:v>
                </c:pt>
                <c:pt idx="33">
                  <c:v>12035</c:v>
                </c:pt>
                <c:pt idx="34">
                  <c:v>12008</c:v>
                </c:pt>
                <c:pt idx="35">
                  <c:v>12040</c:v>
                </c:pt>
                <c:pt idx="36">
                  <c:v>12006</c:v>
                </c:pt>
                <c:pt idx="37">
                  <c:v>11995</c:v>
                </c:pt>
                <c:pt idx="38">
                  <c:v>11974</c:v>
                </c:pt>
                <c:pt idx="39">
                  <c:v>11895</c:v>
                </c:pt>
                <c:pt idx="40">
                  <c:v>11880</c:v>
                </c:pt>
                <c:pt idx="41">
                  <c:v>11725</c:v>
                </c:pt>
                <c:pt idx="42">
                  <c:v>11658</c:v>
                </c:pt>
                <c:pt idx="43">
                  <c:v>11582</c:v>
                </c:pt>
                <c:pt idx="44">
                  <c:v>11435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43-4391-8FB3-6BB4A6ACEFD2}"/>
            </c:ext>
          </c:extLst>
        </c:ser>
        <c:ser>
          <c:idx val="14"/>
          <c:order val="14"/>
          <c:tx>
            <c:strRef>
              <c:f>人口!$D$168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人口!$E$168:$BP$168</c:f>
              <c:numCache>
                <c:formatCode>0;"△ "0</c:formatCode>
                <c:ptCount val="64"/>
                <c:pt idx="0">
                  <c:v>7905</c:v>
                </c:pt>
                <c:pt idx="1">
                  <c:v>7845</c:v>
                </c:pt>
                <c:pt idx="2">
                  <c:v>7712</c:v>
                </c:pt>
                <c:pt idx="3">
                  <c:v>6925</c:v>
                </c:pt>
                <c:pt idx="4">
                  <c:v>6713</c:v>
                </c:pt>
                <c:pt idx="6">
                  <c:v>6366</c:v>
                </c:pt>
                <c:pt idx="7">
                  <c:v>6220</c:v>
                </c:pt>
                <c:pt idx="8">
                  <c:v>6159</c:v>
                </c:pt>
                <c:pt idx="9" formatCode="General">
                  <c:v>6030</c:v>
                </c:pt>
                <c:pt idx="10">
                  <c:v>5974</c:v>
                </c:pt>
                <c:pt idx="11">
                  <c:v>5868</c:v>
                </c:pt>
                <c:pt idx="12">
                  <c:v>5855</c:v>
                </c:pt>
                <c:pt idx="13">
                  <c:v>5846</c:v>
                </c:pt>
                <c:pt idx="14">
                  <c:v>5803</c:v>
                </c:pt>
                <c:pt idx="15">
                  <c:v>5770</c:v>
                </c:pt>
                <c:pt idx="16">
                  <c:v>5777</c:v>
                </c:pt>
                <c:pt idx="17">
                  <c:v>5747</c:v>
                </c:pt>
                <c:pt idx="18">
                  <c:v>5732</c:v>
                </c:pt>
                <c:pt idx="19">
                  <c:v>5725</c:v>
                </c:pt>
                <c:pt idx="20">
                  <c:v>5696</c:v>
                </c:pt>
                <c:pt idx="21">
                  <c:v>5633</c:v>
                </c:pt>
                <c:pt idx="22">
                  <c:v>5598</c:v>
                </c:pt>
                <c:pt idx="23">
                  <c:v>5560</c:v>
                </c:pt>
                <c:pt idx="24">
                  <c:v>5541</c:v>
                </c:pt>
                <c:pt idx="25">
                  <c:v>5539</c:v>
                </c:pt>
                <c:pt idx="26">
                  <c:v>5493</c:v>
                </c:pt>
                <c:pt idx="27">
                  <c:v>5428</c:v>
                </c:pt>
                <c:pt idx="28">
                  <c:v>5428</c:v>
                </c:pt>
                <c:pt idx="29">
                  <c:v>5261</c:v>
                </c:pt>
                <c:pt idx="30">
                  <c:v>5239</c:v>
                </c:pt>
                <c:pt idx="31">
                  <c:v>5173</c:v>
                </c:pt>
                <c:pt idx="32">
                  <c:v>5106</c:v>
                </c:pt>
                <c:pt idx="33">
                  <c:v>5083</c:v>
                </c:pt>
                <c:pt idx="34">
                  <c:v>5034</c:v>
                </c:pt>
                <c:pt idx="35">
                  <c:v>4976</c:v>
                </c:pt>
                <c:pt idx="36">
                  <c:v>4866</c:v>
                </c:pt>
                <c:pt idx="37">
                  <c:v>4816</c:v>
                </c:pt>
                <c:pt idx="38">
                  <c:v>4727</c:v>
                </c:pt>
                <c:pt idx="39">
                  <c:v>4697</c:v>
                </c:pt>
                <c:pt idx="40">
                  <c:v>4671</c:v>
                </c:pt>
                <c:pt idx="41">
                  <c:v>4561</c:v>
                </c:pt>
                <c:pt idx="42">
                  <c:v>4470</c:v>
                </c:pt>
                <c:pt idx="43">
                  <c:v>4406</c:v>
                </c:pt>
                <c:pt idx="44">
                  <c:v>4390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43-4391-8FB3-6BB4A6ACEFD2}"/>
            </c:ext>
          </c:extLst>
        </c:ser>
        <c:ser>
          <c:idx val="15"/>
          <c:order val="15"/>
          <c:tx>
            <c:strRef>
              <c:f>人口!$D$116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人口!$E$116:$BP$116</c:f>
              <c:numCache>
                <c:formatCode>0;"△ "0</c:formatCode>
                <c:ptCount val="64"/>
                <c:pt idx="0">
                  <c:v>18906</c:v>
                </c:pt>
                <c:pt idx="1">
                  <c:v>18947</c:v>
                </c:pt>
                <c:pt idx="2">
                  <c:v>19063</c:v>
                </c:pt>
                <c:pt idx="3">
                  <c:v>19182</c:v>
                </c:pt>
                <c:pt idx="4">
                  <c:v>19314</c:v>
                </c:pt>
                <c:pt idx="6">
                  <c:v>19230</c:v>
                </c:pt>
                <c:pt idx="7">
                  <c:v>19174</c:v>
                </c:pt>
                <c:pt idx="8">
                  <c:v>19107</c:v>
                </c:pt>
                <c:pt idx="9" formatCode="General">
                  <c:v>18424</c:v>
                </c:pt>
                <c:pt idx="10">
                  <c:v>18399</c:v>
                </c:pt>
                <c:pt idx="11">
                  <c:v>18047</c:v>
                </c:pt>
                <c:pt idx="12">
                  <c:v>17826</c:v>
                </c:pt>
                <c:pt idx="13" formatCode="General">
                  <c:v>17706</c:v>
                </c:pt>
                <c:pt idx="14" formatCode="General">
                  <c:v>17397</c:v>
                </c:pt>
                <c:pt idx="15">
                  <c:v>17213</c:v>
                </c:pt>
                <c:pt idx="16" formatCode="General">
                  <c:v>17003</c:v>
                </c:pt>
                <c:pt idx="17" formatCode="General">
                  <c:v>16828</c:v>
                </c:pt>
                <c:pt idx="18" formatCode="General">
                  <c:v>16599</c:v>
                </c:pt>
                <c:pt idx="19">
                  <c:v>16465</c:v>
                </c:pt>
                <c:pt idx="20">
                  <c:v>16216</c:v>
                </c:pt>
                <c:pt idx="21">
                  <c:v>16032</c:v>
                </c:pt>
                <c:pt idx="22">
                  <c:v>16120</c:v>
                </c:pt>
                <c:pt idx="23" formatCode="General">
                  <c:v>16004</c:v>
                </c:pt>
                <c:pt idx="24" formatCode="General">
                  <c:v>15701</c:v>
                </c:pt>
                <c:pt idx="25">
                  <c:v>15551</c:v>
                </c:pt>
                <c:pt idx="26" formatCode="General">
                  <c:v>15320</c:v>
                </c:pt>
                <c:pt idx="27" formatCode="General">
                  <c:v>15035</c:v>
                </c:pt>
                <c:pt idx="28">
                  <c:v>15035</c:v>
                </c:pt>
                <c:pt idx="29" formatCode="General">
                  <c:v>14397</c:v>
                </c:pt>
                <c:pt idx="30">
                  <c:v>14096</c:v>
                </c:pt>
                <c:pt idx="31">
                  <c:v>13914</c:v>
                </c:pt>
                <c:pt idx="32">
                  <c:v>13728</c:v>
                </c:pt>
                <c:pt idx="33">
                  <c:v>13565</c:v>
                </c:pt>
                <c:pt idx="34">
                  <c:v>13212</c:v>
                </c:pt>
                <c:pt idx="35">
                  <c:v>12984</c:v>
                </c:pt>
                <c:pt idx="36">
                  <c:v>12619</c:v>
                </c:pt>
                <c:pt idx="37">
                  <c:v>12373</c:v>
                </c:pt>
                <c:pt idx="38">
                  <c:v>12293</c:v>
                </c:pt>
                <c:pt idx="39">
                  <c:v>12158</c:v>
                </c:pt>
                <c:pt idx="40">
                  <c:v>11949</c:v>
                </c:pt>
                <c:pt idx="41">
                  <c:v>11678</c:v>
                </c:pt>
                <c:pt idx="42">
                  <c:v>11529</c:v>
                </c:pt>
                <c:pt idx="43">
                  <c:v>11402</c:v>
                </c:pt>
                <c:pt idx="44">
                  <c:v>11246</c:v>
                </c:pt>
                <c:pt idx="45">
                  <c:v>10981</c:v>
                </c:pt>
                <c:pt idx="46">
                  <c:v>10836</c:v>
                </c:pt>
                <c:pt idx="47">
                  <c:v>10673</c:v>
                </c:pt>
                <c:pt idx="48">
                  <c:v>10513</c:v>
                </c:pt>
                <c:pt idx="49">
                  <c:v>10369</c:v>
                </c:pt>
                <c:pt idx="50">
                  <c:v>10059</c:v>
                </c:pt>
                <c:pt idx="51">
                  <c:v>8607</c:v>
                </c:pt>
                <c:pt idx="52">
                  <c:v>8075</c:v>
                </c:pt>
                <c:pt idx="53">
                  <c:v>7566</c:v>
                </c:pt>
                <c:pt idx="54">
                  <c:v>7139</c:v>
                </c:pt>
                <c:pt idx="55">
                  <c:v>6823</c:v>
                </c:pt>
                <c:pt idx="56">
                  <c:v>6779</c:v>
                </c:pt>
                <c:pt idx="57">
                  <c:v>6668</c:v>
                </c:pt>
                <c:pt idx="58">
                  <c:v>6504</c:v>
                </c:pt>
                <c:pt idx="59">
                  <c:v>6418</c:v>
                </c:pt>
                <c:pt idx="60">
                  <c:v>6263</c:v>
                </c:pt>
                <c:pt idx="61">
                  <c:v>6170</c:v>
                </c:pt>
                <c:pt idx="62">
                  <c:v>6006</c:v>
                </c:pt>
                <c:pt idx="63">
                  <c:v>5927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3-4391-8FB3-6BB4A6ACEFD2}"/>
            </c:ext>
          </c:extLst>
        </c:ser>
        <c:ser>
          <c:idx val="16"/>
          <c:order val="16"/>
          <c:tx>
            <c:strRef>
              <c:f>人口!$D$169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人口!$E$169:$BP$169</c:f>
              <c:numCache>
                <c:formatCode>0;"△ "0</c:formatCode>
                <c:ptCount val="64"/>
                <c:pt idx="0">
                  <c:v>13807</c:v>
                </c:pt>
                <c:pt idx="1">
                  <c:v>13733</c:v>
                </c:pt>
                <c:pt idx="2">
                  <c:v>13589</c:v>
                </c:pt>
                <c:pt idx="3">
                  <c:v>13464</c:v>
                </c:pt>
                <c:pt idx="4">
                  <c:v>12691</c:v>
                </c:pt>
                <c:pt idx="6">
                  <c:v>12412</c:v>
                </c:pt>
                <c:pt idx="7">
                  <c:v>12234</c:v>
                </c:pt>
                <c:pt idx="8">
                  <c:v>11975</c:v>
                </c:pt>
                <c:pt idx="9" formatCode="General">
                  <c:v>11637</c:v>
                </c:pt>
                <c:pt idx="10">
                  <c:v>11339</c:v>
                </c:pt>
                <c:pt idx="11">
                  <c:v>11192</c:v>
                </c:pt>
                <c:pt idx="12">
                  <c:v>10835</c:v>
                </c:pt>
                <c:pt idx="13">
                  <c:v>10604</c:v>
                </c:pt>
                <c:pt idx="14">
                  <c:v>10377</c:v>
                </c:pt>
                <c:pt idx="15">
                  <c:v>10173</c:v>
                </c:pt>
                <c:pt idx="16">
                  <c:v>9833</c:v>
                </c:pt>
                <c:pt idx="17">
                  <c:v>9545</c:v>
                </c:pt>
                <c:pt idx="18">
                  <c:v>9295</c:v>
                </c:pt>
                <c:pt idx="19">
                  <c:v>9160</c:v>
                </c:pt>
                <c:pt idx="20">
                  <c:v>9003</c:v>
                </c:pt>
                <c:pt idx="21">
                  <c:v>8786</c:v>
                </c:pt>
                <c:pt idx="22">
                  <c:v>8574</c:v>
                </c:pt>
                <c:pt idx="23">
                  <c:v>8390</c:v>
                </c:pt>
                <c:pt idx="24">
                  <c:v>8293</c:v>
                </c:pt>
                <c:pt idx="25">
                  <c:v>8131</c:v>
                </c:pt>
                <c:pt idx="26">
                  <c:v>7966</c:v>
                </c:pt>
                <c:pt idx="27">
                  <c:v>7846</c:v>
                </c:pt>
                <c:pt idx="28">
                  <c:v>7846</c:v>
                </c:pt>
                <c:pt idx="29">
                  <c:v>7482</c:v>
                </c:pt>
                <c:pt idx="30">
                  <c:v>7288</c:v>
                </c:pt>
                <c:pt idx="31">
                  <c:v>7050</c:v>
                </c:pt>
                <c:pt idx="32">
                  <c:v>6899</c:v>
                </c:pt>
                <c:pt idx="33">
                  <c:v>6700</c:v>
                </c:pt>
                <c:pt idx="34">
                  <c:v>6538</c:v>
                </c:pt>
                <c:pt idx="35">
                  <c:v>6389</c:v>
                </c:pt>
                <c:pt idx="36">
                  <c:v>6242</c:v>
                </c:pt>
                <c:pt idx="37">
                  <c:v>6073</c:v>
                </c:pt>
                <c:pt idx="38">
                  <c:v>5927</c:v>
                </c:pt>
                <c:pt idx="39">
                  <c:v>5802</c:v>
                </c:pt>
                <c:pt idx="40">
                  <c:v>5667</c:v>
                </c:pt>
                <c:pt idx="41">
                  <c:v>5541</c:v>
                </c:pt>
                <c:pt idx="42">
                  <c:v>5440</c:v>
                </c:pt>
                <c:pt idx="43">
                  <c:v>5348</c:v>
                </c:pt>
                <c:pt idx="44">
                  <c:v>5239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F43-4391-8FB3-6BB4A6ACEFD2}"/>
            </c:ext>
          </c:extLst>
        </c:ser>
        <c:ser>
          <c:idx val="17"/>
          <c:order val="17"/>
          <c:tx>
            <c:strRef>
              <c:f>人口!$D$170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人口!$E$170:$BP$170</c:f>
              <c:numCache>
                <c:formatCode>0;"△ "0</c:formatCode>
                <c:ptCount val="64"/>
                <c:pt idx="0">
                  <c:v>19968</c:v>
                </c:pt>
                <c:pt idx="1">
                  <c:v>19977</c:v>
                </c:pt>
                <c:pt idx="2">
                  <c:v>19823</c:v>
                </c:pt>
                <c:pt idx="3">
                  <c:v>19569</c:v>
                </c:pt>
                <c:pt idx="4">
                  <c:v>19290</c:v>
                </c:pt>
                <c:pt idx="6">
                  <c:v>18809</c:v>
                </c:pt>
                <c:pt idx="7">
                  <c:v>18622</c:v>
                </c:pt>
                <c:pt idx="8">
                  <c:v>18387</c:v>
                </c:pt>
                <c:pt idx="9" formatCode="General">
                  <c:v>18103</c:v>
                </c:pt>
                <c:pt idx="10">
                  <c:v>17818</c:v>
                </c:pt>
                <c:pt idx="11">
                  <c:v>17781</c:v>
                </c:pt>
                <c:pt idx="12">
                  <c:v>17462</c:v>
                </c:pt>
                <c:pt idx="13">
                  <c:v>17196</c:v>
                </c:pt>
                <c:pt idx="14">
                  <c:v>17021</c:v>
                </c:pt>
                <c:pt idx="15">
                  <c:v>16569</c:v>
                </c:pt>
                <c:pt idx="16">
                  <c:v>16612</c:v>
                </c:pt>
                <c:pt idx="17">
                  <c:v>16462</c:v>
                </c:pt>
                <c:pt idx="18">
                  <c:v>16455</c:v>
                </c:pt>
                <c:pt idx="19">
                  <c:v>16426</c:v>
                </c:pt>
                <c:pt idx="20">
                  <c:v>16380</c:v>
                </c:pt>
                <c:pt idx="21">
                  <c:v>16220</c:v>
                </c:pt>
                <c:pt idx="22">
                  <c:v>16133</c:v>
                </c:pt>
                <c:pt idx="23">
                  <c:v>16057</c:v>
                </c:pt>
                <c:pt idx="24">
                  <c:v>16003</c:v>
                </c:pt>
                <c:pt idx="25">
                  <c:v>15994</c:v>
                </c:pt>
                <c:pt idx="26">
                  <c:v>15914</c:v>
                </c:pt>
                <c:pt idx="27">
                  <c:v>15773</c:v>
                </c:pt>
                <c:pt idx="28">
                  <c:v>15773</c:v>
                </c:pt>
                <c:pt idx="29">
                  <c:v>15584</c:v>
                </c:pt>
                <c:pt idx="30">
                  <c:v>15484</c:v>
                </c:pt>
                <c:pt idx="31">
                  <c:v>15315</c:v>
                </c:pt>
                <c:pt idx="32">
                  <c:v>15169</c:v>
                </c:pt>
                <c:pt idx="33">
                  <c:v>14990</c:v>
                </c:pt>
                <c:pt idx="34">
                  <c:v>14903</c:v>
                </c:pt>
                <c:pt idx="35">
                  <c:v>14761</c:v>
                </c:pt>
                <c:pt idx="36">
                  <c:v>14656</c:v>
                </c:pt>
                <c:pt idx="37">
                  <c:v>14531</c:v>
                </c:pt>
                <c:pt idx="38">
                  <c:v>14456</c:v>
                </c:pt>
                <c:pt idx="39">
                  <c:v>14348</c:v>
                </c:pt>
                <c:pt idx="40">
                  <c:v>14282</c:v>
                </c:pt>
                <c:pt idx="41">
                  <c:v>14097</c:v>
                </c:pt>
                <c:pt idx="42">
                  <c:v>13938</c:v>
                </c:pt>
                <c:pt idx="43">
                  <c:v>13846</c:v>
                </c:pt>
                <c:pt idx="44">
                  <c:v>13662</c:v>
                </c:pt>
                <c:pt idx="45">
                  <c:v>13487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43-4391-8FB3-6BB4A6ACEFD2}"/>
            </c:ext>
          </c:extLst>
        </c:ser>
        <c:ser>
          <c:idx val="18"/>
          <c:order val="18"/>
          <c:tx>
            <c:strRef>
              <c:f>人口!$D$171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人口!$E$171:$BP$171</c:f>
              <c:numCache>
                <c:formatCode>0;"△ "0</c:formatCode>
                <c:ptCount val="64"/>
                <c:pt idx="0">
                  <c:v>7141</c:v>
                </c:pt>
                <c:pt idx="1">
                  <c:v>7126</c:v>
                </c:pt>
                <c:pt idx="2">
                  <c:v>7023</c:v>
                </c:pt>
                <c:pt idx="3">
                  <c:v>6967</c:v>
                </c:pt>
                <c:pt idx="4">
                  <c:v>6844</c:v>
                </c:pt>
                <c:pt idx="6">
                  <c:v>6568</c:v>
                </c:pt>
                <c:pt idx="7">
                  <c:v>6485</c:v>
                </c:pt>
                <c:pt idx="8">
                  <c:v>6258</c:v>
                </c:pt>
                <c:pt idx="9" formatCode="General">
                  <c:v>5560</c:v>
                </c:pt>
                <c:pt idx="10">
                  <c:v>5461</c:v>
                </c:pt>
                <c:pt idx="11">
                  <c:v>5409</c:v>
                </c:pt>
                <c:pt idx="12">
                  <c:v>5330</c:v>
                </c:pt>
                <c:pt idx="13">
                  <c:v>5253</c:v>
                </c:pt>
                <c:pt idx="14">
                  <c:v>5222</c:v>
                </c:pt>
                <c:pt idx="15">
                  <c:v>5163</c:v>
                </c:pt>
                <c:pt idx="16">
                  <c:v>5194</c:v>
                </c:pt>
                <c:pt idx="17">
                  <c:v>5155</c:v>
                </c:pt>
                <c:pt idx="18">
                  <c:v>5198</c:v>
                </c:pt>
                <c:pt idx="19">
                  <c:v>5165</c:v>
                </c:pt>
                <c:pt idx="20">
                  <c:v>5164</c:v>
                </c:pt>
                <c:pt idx="21">
                  <c:v>5111</c:v>
                </c:pt>
                <c:pt idx="22">
                  <c:v>5088</c:v>
                </c:pt>
                <c:pt idx="23">
                  <c:v>5074</c:v>
                </c:pt>
                <c:pt idx="24">
                  <c:v>5069</c:v>
                </c:pt>
                <c:pt idx="25">
                  <c:v>5085</c:v>
                </c:pt>
                <c:pt idx="26">
                  <c:v>5059</c:v>
                </c:pt>
                <c:pt idx="27">
                  <c:v>5034</c:v>
                </c:pt>
                <c:pt idx="28">
                  <c:v>5034</c:v>
                </c:pt>
                <c:pt idx="29">
                  <c:v>5006</c:v>
                </c:pt>
                <c:pt idx="30">
                  <c:v>4975</c:v>
                </c:pt>
                <c:pt idx="31">
                  <c:v>4921</c:v>
                </c:pt>
                <c:pt idx="32">
                  <c:v>4875</c:v>
                </c:pt>
                <c:pt idx="33">
                  <c:v>4827</c:v>
                </c:pt>
                <c:pt idx="34">
                  <c:v>4797</c:v>
                </c:pt>
                <c:pt idx="35">
                  <c:v>4781</c:v>
                </c:pt>
                <c:pt idx="36">
                  <c:v>4727</c:v>
                </c:pt>
                <c:pt idx="37">
                  <c:v>4664</c:v>
                </c:pt>
                <c:pt idx="38">
                  <c:v>4600</c:v>
                </c:pt>
                <c:pt idx="39">
                  <c:v>4576</c:v>
                </c:pt>
                <c:pt idx="40">
                  <c:v>4499</c:v>
                </c:pt>
                <c:pt idx="41">
                  <c:v>4428</c:v>
                </c:pt>
                <c:pt idx="42">
                  <c:v>4366</c:v>
                </c:pt>
                <c:pt idx="43">
                  <c:v>4268</c:v>
                </c:pt>
                <c:pt idx="44">
                  <c:v>4227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F43-4391-8FB3-6BB4A6ACEFD2}"/>
            </c:ext>
          </c:extLst>
        </c:ser>
        <c:ser>
          <c:idx val="19"/>
          <c:order val="19"/>
          <c:tx>
            <c:strRef>
              <c:f>人口!$D$172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人口!$E$172:$BP$172</c:f>
              <c:numCache>
                <c:formatCode>0;"△ "0</c:formatCode>
                <c:ptCount val="64"/>
                <c:pt idx="0">
                  <c:v>16566</c:v>
                </c:pt>
                <c:pt idx="1">
                  <c:v>16510</c:v>
                </c:pt>
                <c:pt idx="2">
                  <c:v>16152</c:v>
                </c:pt>
                <c:pt idx="3">
                  <c:v>15744</c:v>
                </c:pt>
                <c:pt idx="4">
                  <c:v>15525</c:v>
                </c:pt>
                <c:pt idx="6">
                  <c:v>14492</c:v>
                </c:pt>
                <c:pt idx="7">
                  <c:v>14334</c:v>
                </c:pt>
                <c:pt idx="8">
                  <c:v>14446</c:v>
                </c:pt>
                <c:pt idx="9" formatCode="General">
                  <c:v>14121</c:v>
                </c:pt>
                <c:pt idx="10">
                  <c:v>13988</c:v>
                </c:pt>
                <c:pt idx="11">
                  <c:v>13822</c:v>
                </c:pt>
                <c:pt idx="12">
                  <c:v>13707</c:v>
                </c:pt>
                <c:pt idx="13">
                  <c:v>13681</c:v>
                </c:pt>
                <c:pt idx="14">
                  <c:v>13687</c:v>
                </c:pt>
                <c:pt idx="15">
                  <c:v>13644</c:v>
                </c:pt>
                <c:pt idx="16">
                  <c:v>13630</c:v>
                </c:pt>
                <c:pt idx="17">
                  <c:v>13659</c:v>
                </c:pt>
                <c:pt idx="18">
                  <c:v>13664</c:v>
                </c:pt>
                <c:pt idx="19">
                  <c:v>13655</c:v>
                </c:pt>
                <c:pt idx="20">
                  <c:v>13650</c:v>
                </c:pt>
                <c:pt idx="21">
                  <c:v>13705</c:v>
                </c:pt>
                <c:pt idx="22">
                  <c:v>13667</c:v>
                </c:pt>
                <c:pt idx="23">
                  <c:v>13649</c:v>
                </c:pt>
                <c:pt idx="24">
                  <c:v>13593</c:v>
                </c:pt>
                <c:pt idx="25">
                  <c:v>13546</c:v>
                </c:pt>
                <c:pt idx="26">
                  <c:v>13451</c:v>
                </c:pt>
                <c:pt idx="27">
                  <c:v>13415</c:v>
                </c:pt>
                <c:pt idx="28">
                  <c:v>13415</c:v>
                </c:pt>
                <c:pt idx="29">
                  <c:v>13212</c:v>
                </c:pt>
                <c:pt idx="30">
                  <c:v>13106</c:v>
                </c:pt>
                <c:pt idx="31">
                  <c:v>13075</c:v>
                </c:pt>
                <c:pt idx="32">
                  <c:v>12942</c:v>
                </c:pt>
                <c:pt idx="33">
                  <c:v>12913</c:v>
                </c:pt>
                <c:pt idx="34">
                  <c:v>12802</c:v>
                </c:pt>
                <c:pt idx="35">
                  <c:v>12772</c:v>
                </c:pt>
                <c:pt idx="36">
                  <c:v>12798</c:v>
                </c:pt>
                <c:pt idx="37">
                  <c:v>12701</c:v>
                </c:pt>
                <c:pt idx="38">
                  <c:v>12623</c:v>
                </c:pt>
                <c:pt idx="39">
                  <c:v>12492</c:v>
                </c:pt>
                <c:pt idx="40">
                  <c:v>12409</c:v>
                </c:pt>
                <c:pt idx="41">
                  <c:v>12326</c:v>
                </c:pt>
                <c:pt idx="42">
                  <c:v>12165</c:v>
                </c:pt>
                <c:pt idx="43">
                  <c:v>12086</c:v>
                </c:pt>
                <c:pt idx="44">
                  <c:v>11962</c:v>
                </c:pt>
                <c:pt idx="45">
                  <c:v>11879</c:v>
                </c:pt>
                <c:pt idx="46">
                  <c:v>11713</c:v>
                </c:pt>
                <c:pt idx="47">
                  <c:v>11527</c:v>
                </c:pt>
                <c:pt idx="48">
                  <c:v>11409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F43-4391-8FB3-6BB4A6ACEFD2}"/>
            </c:ext>
          </c:extLst>
        </c:ser>
        <c:ser>
          <c:idx val="20"/>
          <c:order val="20"/>
          <c:tx>
            <c:strRef>
              <c:f>人口!$D$173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人口!$E$173:$BP$173</c:f>
              <c:numCache>
                <c:formatCode>0;"△ "0</c:formatCode>
                <c:ptCount val="64"/>
                <c:pt idx="0">
                  <c:v>12210</c:v>
                </c:pt>
                <c:pt idx="1">
                  <c:v>12141</c:v>
                </c:pt>
                <c:pt idx="2">
                  <c:v>11804</c:v>
                </c:pt>
                <c:pt idx="3">
                  <c:v>11691</c:v>
                </c:pt>
                <c:pt idx="4">
                  <c:v>11497</c:v>
                </c:pt>
                <c:pt idx="6">
                  <c:v>11161</c:v>
                </c:pt>
                <c:pt idx="7">
                  <c:v>11131</c:v>
                </c:pt>
                <c:pt idx="8">
                  <c:v>11068</c:v>
                </c:pt>
                <c:pt idx="9" formatCode="General">
                  <c:v>10986</c:v>
                </c:pt>
                <c:pt idx="10">
                  <c:v>10831</c:v>
                </c:pt>
                <c:pt idx="11">
                  <c:v>10787</c:v>
                </c:pt>
                <c:pt idx="12">
                  <c:v>10728</c:v>
                </c:pt>
                <c:pt idx="13">
                  <c:v>10642</c:v>
                </c:pt>
                <c:pt idx="14">
                  <c:v>10616</c:v>
                </c:pt>
                <c:pt idx="15">
                  <c:v>10601</c:v>
                </c:pt>
                <c:pt idx="16">
                  <c:v>10501</c:v>
                </c:pt>
                <c:pt idx="17">
                  <c:v>10527</c:v>
                </c:pt>
                <c:pt idx="18">
                  <c:v>10553</c:v>
                </c:pt>
                <c:pt idx="19">
                  <c:v>10616</c:v>
                </c:pt>
                <c:pt idx="20">
                  <c:v>10522</c:v>
                </c:pt>
                <c:pt idx="21">
                  <c:v>10446</c:v>
                </c:pt>
                <c:pt idx="22">
                  <c:v>10404</c:v>
                </c:pt>
                <c:pt idx="23">
                  <c:v>10322</c:v>
                </c:pt>
                <c:pt idx="24">
                  <c:v>10236</c:v>
                </c:pt>
                <c:pt idx="25">
                  <c:v>10210</c:v>
                </c:pt>
                <c:pt idx="26">
                  <c:v>10144</c:v>
                </c:pt>
                <c:pt idx="27">
                  <c:v>10078</c:v>
                </c:pt>
                <c:pt idx="28">
                  <c:v>10078</c:v>
                </c:pt>
                <c:pt idx="29">
                  <c:v>9914</c:v>
                </c:pt>
                <c:pt idx="30">
                  <c:v>9833</c:v>
                </c:pt>
                <c:pt idx="31">
                  <c:v>9741</c:v>
                </c:pt>
                <c:pt idx="32">
                  <c:v>9622</c:v>
                </c:pt>
                <c:pt idx="33">
                  <c:v>9560</c:v>
                </c:pt>
                <c:pt idx="34">
                  <c:v>9503</c:v>
                </c:pt>
                <c:pt idx="35">
                  <c:v>9418</c:v>
                </c:pt>
                <c:pt idx="36">
                  <c:v>9299</c:v>
                </c:pt>
                <c:pt idx="37">
                  <c:v>9176</c:v>
                </c:pt>
                <c:pt idx="38">
                  <c:v>9140</c:v>
                </c:pt>
                <c:pt idx="39">
                  <c:v>9045</c:v>
                </c:pt>
                <c:pt idx="40">
                  <c:v>8996</c:v>
                </c:pt>
                <c:pt idx="41">
                  <c:v>8908</c:v>
                </c:pt>
                <c:pt idx="42">
                  <c:v>8741</c:v>
                </c:pt>
                <c:pt idx="43">
                  <c:v>8616</c:v>
                </c:pt>
                <c:pt idx="44">
                  <c:v>8514</c:v>
                </c:pt>
                <c:pt idx="45">
                  <c:v>8330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F43-4391-8FB3-6BB4A6ACEFD2}"/>
            </c:ext>
          </c:extLst>
        </c:ser>
        <c:ser>
          <c:idx val="21"/>
          <c:order val="21"/>
          <c:tx>
            <c:strRef>
              <c:f>人口!$D$174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人口!$E$174:$BP$174</c:f>
              <c:numCache>
                <c:formatCode>0;"△ "0</c:formatCode>
                <c:ptCount val="64"/>
                <c:pt idx="0">
                  <c:v>7391</c:v>
                </c:pt>
                <c:pt idx="1">
                  <c:v>7328</c:v>
                </c:pt>
                <c:pt idx="2">
                  <c:v>7256</c:v>
                </c:pt>
                <c:pt idx="3">
                  <c:v>7202</c:v>
                </c:pt>
                <c:pt idx="4">
                  <c:v>7089</c:v>
                </c:pt>
                <c:pt idx="6">
                  <c:v>6931</c:v>
                </c:pt>
                <c:pt idx="7">
                  <c:v>6938</c:v>
                </c:pt>
                <c:pt idx="8">
                  <c:v>6829</c:v>
                </c:pt>
                <c:pt idx="9" formatCode="General">
                  <c:v>6728</c:v>
                </c:pt>
                <c:pt idx="10">
                  <c:v>6685</c:v>
                </c:pt>
                <c:pt idx="11">
                  <c:v>6668</c:v>
                </c:pt>
                <c:pt idx="12">
                  <c:v>6599</c:v>
                </c:pt>
                <c:pt idx="13">
                  <c:v>6602</c:v>
                </c:pt>
                <c:pt idx="14">
                  <c:v>6520</c:v>
                </c:pt>
                <c:pt idx="15">
                  <c:v>6446</c:v>
                </c:pt>
                <c:pt idx="16">
                  <c:v>6460</c:v>
                </c:pt>
                <c:pt idx="17">
                  <c:v>6446</c:v>
                </c:pt>
                <c:pt idx="18">
                  <c:v>6393</c:v>
                </c:pt>
                <c:pt idx="19">
                  <c:v>6359</c:v>
                </c:pt>
                <c:pt idx="20">
                  <c:v>6351</c:v>
                </c:pt>
                <c:pt idx="21">
                  <c:v>6368</c:v>
                </c:pt>
                <c:pt idx="22">
                  <c:v>6359</c:v>
                </c:pt>
                <c:pt idx="23">
                  <c:v>6339</c:v>
                </c:pt>
                <c:pt idx="24">
                  <c:v>6305</c:v>
                </c:pt>
                <c:pt idx="25">
                  <c:v>6291</c:v>
                </c:pt>
                <c:pt idx="26">
                  <c:v>6287</c:v>
                </c:pt>
                <c:pt idx="27">
                  <c:v>6283</c:v>
                </c:pt>
                <c:pt idx="28">
                  <c:v>6283</c:v>
                </c:pt>
                <c:pt idx="29">
                  <c:v>6276</c:v>
                </c:pt>
                <c:pt idx="30">
                  <c:v>6248</c:v>
                </c:pt>
                <c:pt idx="31">
                  <c:v>6155</c:v>
                </c:pt>
                <c:pt idx="32">
                  <c:v>6079</c:v>
                </c:pt>
                <c:pt idx="33">
                  <c:v>6056</c:v>
                </c:pt>
                <c:pt idx="34">
                  <c:v>5988</c:v>
                </c:pt>
                <c:pt idx="35">
                  <c:v>5920</c:v>
                </c:pt>
                <c:pt idx="36">
                  <c:v>5888</c:v>
                </c:pt>
                <c:pt idx="37">
                  <c:v>5863</c:v>
                </c:pt>
                <c:pt idx="38">
                  <c:v>5813</c:v>
                </c:pt>
                <c:pt idx="39">
                  <c:v>5776</c:v>
                </c:pt>
                <c:pt idx="40">
                  <c:v>5752</c:v>
                </c:pt>
                <c:pt idx="41">
                  <c:v>5707</c:v>
                </c:pt>
                <c:pt idx="42">
                  <c:v>5658</c:v>
                </c:pt>
                <c:pt idx="43">
                  <c:v>5640</c:v>
                </c:pt>
                <c:pt idx="44">
                  <c:v>5600</c:v>
                </c:pt>
                <c:pt idx="45">
                  <c:v>5555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F43-4391-8FB3-6BB4A6AC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934784"/>
        <c:axId val="334936704"/>
      </c:lineChart>
      <c:catAx>
        <c:axId val="33493478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670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936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97562230197828392"/>
          <c:h val="0.16461423121688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市・郡部別と仙台市の人口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国調･推計人口/千人)</a:t>
            </a:r>
          </a:p>
        </c:rich>
      </c:tx>
      <c:layout>
        <c:manualLayout>
          <c:xMode val="edge"/>
          <c:yMode val="edge"/>
          <c:x val="0.38267345119595897"/>
          <c:y val="0.35954451191231429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2.464454976303318E-2"/>
          <c:w val="0.91741408947258218"/>
          <c:h val="0.8333718816457241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人口!$D$71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人口!$E$71:$BP$71</c:f>
              <c:numCache>
                <c:formatCode>0;"△ "0</c:formatCode>
                <c:ptCount val="64"/>
                <c:pt idx="0">
                  <c:v>1390004</c:v>
                </c:pt>
                <c:pt idx="1">
                  <c:v>1396962</c:v>
                </c:pt>
                <c:pt idx="2">
                  <c:v>1397672</c:v>
                </c:pt>
                <c:pt idx="3">
                  <c:v>1401586</c:v>
                </c:pt>
                <c:pt idx="4">
                  <c:v>1416024</c:v>
                </c:pt>
                <c:pt idx="6">
                  <c:v>1434058</c:v>
                </c:pt>
                <c:pt idx="7">
                  <c:v>1445925</c:v>
                </c:pt>
                <c:pt idx="8">
                  <c:v>1463617</c:v>
                </c:pt>
                <c:pt idx="10">
                  <c:v>1474144</c:v>
                </c:pt>
                <c:pt idx="15">
                  <c:v>1574583</c:v>
                </c:pt>
                <c:pt idx="20">
                  <c:v>1694258</c:v>
                </c:pt>
                <c:pt idx="25">
                  <c:v>1773682</c:v>
                </c:pt>
                <c:pt idx="30">
                  <c:v>1836364</c:v>
                </c:pt>
                <c:pt idx="31">
                  <c:v>1849193</c:v>
                </c:pt>
                <c:pt idx="32">
                  <c:v>1860954</c:v>
                </c:pt>
                <c:pt idx="33">
                  <c:v>1870258</c:v>
                </c:pt>
                <c:pt idx="34">
                  <c:v>1878989</c:v>
                </c:pt>
                <c:pt idx="35">
                  <c:v>1890462</c:v>
                </c:pt>
                <c:pt idx="36">
                  <c:v>1898800</c:v>
                </c:pt>
                <c:pt idx="37">
                  <c:v>1906322</c:v>
                </c:pt>
                <c:pt idx="38">
                  <c:v>1911719</c:v>
                </c:pt>
                <c:pt idx="39">
                  <c:v>1915728</c:v>
                </c:pt>
                <c:pt idx="40">
                  <c:v>1919239</c:v>
                </c:pt>
                <c:pt idx="41">
                  <c:v>1919063</c:v>
                </c:pt>
                <c:pt idx="42">
                  <c:v>1922619</c:v>
                </c:pt>
                <c:pt idx="43">
                  <c:v>1922375</c:v>
                </c:pt>
                <c:pt idx="44">
                  <c:v>1921175</c:v>
                </c:pt>
                <c:pt idx="45">
                  <c:v>1918100</c:v>
                </c:pt>
                <c:pt idx="46">
                  <c:v>1914727</c:v>
                </c:pt>
                <c:pt idx="47">
                  <c:v>1910294</c:v>
                </c:pt>
                <c:pt idx="48">
                  <c:v>1906622</c:v>
                </c:pt>
                <c:pt idx="49">
                  <c:v>1903839</c:v>
                </c:pt>
                <c:pt idx="50">
                  <c:v>1902046</c:v>
                </c:pt>
                <c:pt idx="51">
                  <c:v>1884923</c:v>
                </c:pt>
                <c:pt idx="52">
                  <c:v>1890481</c:v>
                </c:pt>
                <c:pt idx="53">
                  <c:v>1893830</c:v>
                </c:pt>
                <c:pt idx="54">
                  <c:v>1894168</c:v>
                </c:pt>
                <c:pt idx="55">
                  <c:v>1891329</c:v>
                </c:pt>
                <c:pt idx="56">
                  <c:v>1903837</c:v>
                </c:pt>
                <c:pt idx="57">
                  <c:v>1952282</c:v>
                </c:pt>
                <c:pt idx="58">
                  <c:v>1946825</c:v>
                </c:pt>
                <c:pt idx="59">
                  <c:v>1940014</c:v>
                </c:pt>
                <c:pt idx="60">
                  <c:v>1933512</c:v>
                </c:pt>
                <c:pt idx="61">
                  <c:v>1924933</c:v>
                </c:pt>
                <c:pt idx="62">
                  <c:v>1918129</c:v>
                </c:pt>
                <c:pt idx="63">
                  <c:v>1906271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7-4715-B966-EBE8879CCF76}"/>
            </c:ext>
          </c:extLst>
        </c:ser>
        <c:ser>
          <c:idx val="2"/>
          <c:order val="2"/>
          <c:tx>
            <c:strRef>
              <c:f>人口!$D$72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人口!$E$72:$BP$72</c:f>
              <c:numCache>
                <c:formatCode>0;"△ "0</c:formatCode>
                <c:ptCount val="64"/>
                <c:pt idx="0">
                  <c:v>401631</c:v>
                </c:pt>
                <c:pt idx="1">
                  <c:v>397465</c:v>
                </c:pt>
                <c:pt idx="2">
                  <c:v>391603</c:v>
                </c:pt>
                <c:pt idx="3">
                  <c:v>385105</c:v>
                </c:pt>
                <c:pt idx="4">
                  <c:v>377903</c:v>
                </c:pt>
                <c:pt idx="6">
                  <c:v>370041</c:v>
                </c:pt>
                <c:pt idx="7">
                  <c:v>367956</c:v>
                </c:pt>
                <c:pt idx="8">
                  <c:v>365883</c:v>
                </c:pt>
                <c:pt idx="10">
                  <c:v>362086</c:v>
                </c:pt>
                <c:pt idx="15">
                  <c:v>366987</c:v>
                </c:pt>
                <c:pt idx="20">
                  <c:v>383558</c:v>
                </c:pt>
                <c:pt idx="25">
                  <c:v>396322</c:v>
                </c:pt>
                <c:pt idx="30">
                  <c:v>408250</c:v>
                </c:pt>
                <c:pt idx="31">
                  <c:v>412020</c:v>
                </c:pt>
                <c:pt idx="32">
                  <c:v>416023</c:v>
                </c:pt>
                <c:pt idx="33">
                  <c:v>421080</c:v>
                </c:pt>
                <c:pt idx="34">
                  <c:v>425639</c:v>
                </c:pt>
                <c:pt idx="35">
                  <c:v>428264</c:v>
                </c:pt>
                <c:pt idx="36">
                  <c:v>431173</c:v>
                </c:pt>
                <c:pt idx="37">
                  <c:v>433936</c:v>
                </c:pt>
                <c:pt idx="38">
                  <c:v>435841</c:v>
                </c:pt>
                <c:pt idx="39">
                  <c:v>436874</c:v>
                </c:pt>
                <c:pt idx="40">
                  <c:v>437613</c:v>
                </c:pt>
                <c:pt idx="41">
                  <c:v>437003</c:v>
                </c:pt>
                <c:pt idx="42">
                  <c:v>436890</c:v>
                </c:pt>
                <c:pt idx="43">
                  <c:v>437476</c:v>
                </c:pt>
                <c:pt idx="44">
                  <c:v>437624</c:v>
                </c:pt>
                <c:pt idx="45">
                  <c:v>436772</c:v>
                </c:pt>
                <c:pt idx="46">
                  <c:v>447288</c:v>
                </c:pt>
                <c:pt idx="47">
                  <c:v>445764</c:v>
                </c:pt>
                <c:pt idx="48">
                  <c:v>443973</c:v>
                </c:pt>
                <c:pt idx="49">
                  <c:v>431505</c:v>
                </c:pt>
                <c:pt idx="50">
                  <c:v>430604</c:v>
                </c:pt>
                <c:pt idx="51">
                  <c:v>424563</c:v>
                </c:pt>
                <c:pt idx="52">
                  <c:v>421595</c:v>
                </c:pt>
                <c:pt idx="53">
                  <c:v>420295</c:v>
                </c:pt>
                <c:pt idx="54">
                  <c:v>418803</c:v>
                </c:pt>
                <c:pt idx="55">
                  <c:v>417072</c:v>
                </c:pt>
                <c:pt idx="56">
                  <c:v>416786</c:v>
                </c:pt>
                <c:pt idx="57">
                  <c:v>360934</c:v>
                </c:pt>
                <c:pt idx="58">
                  <c:v>357586</c:v>
                </c:pt>
                <c:pt idx="59">
                  <c:v>354338</c:v>
                </c:pt>
                <c:pt idx="60">
                  <c:v>350370</c:v>
                </c:pt>
                <c:pt idx="61">
                  <c:v>346989</c:v>
                </c:pt>
                <c:pt idx="62">
                  <c:v>343311</c:v>
                </c:pt>
                <c:pt idx="63">
                  <c:v>339167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028992"/>
        <c:axId val="335030912"/>
      </c:barChart>
      <c:lineChart>
        <c:grouping val="standard"/>
        <c:varyColors val="0"/>
        <c:ser>
          <c:idx val="0"/>
          <c:order val="0"/>
          <c:tx>
            <c:strRef>
              <c:f>人口!$D$70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人口!$E$70:$BP$70</c:f>
              <c:numCache>
                <c:formatCode>General</c:formatCode>
                <c:ptCount val="64"/>
                <c:pt idx="0">
                  <c:v>1791635</c:v>
                </c:pt>
                <c:pt idx="1">
                  <c:v>1794427</c:v>
                </c:pt>
                <c:pt idx="2">
                  <c:v>1789275</c:v>
                </c:pt>
                <c:pt idx="3">
                  <c:v>1786691</c:v>
                </c:pt>
                <c:pt idx="4">
                  <c:v>1793927</c:v>
                </c:pt>
                <c:pt idx="6">
                  <c:v>1804099</c:v>
                </c:pt>
                <c:pt idx="7">
                  <c:v>1813881</c:v>
                </c:pt>
                <c:pt idx="8">
                  <c:v>1829500</c:v>
                </c:pt>
                <c:pt idx="10">
                  <c:v>1836230</c:v>
                </c:pt>
                <c:pt idx="15">
                  <c:v>1941570</c:v>
                </c:pt>
                <c:pt idx="20">
                  <c:v>2077816</c:v>
                </c:pt>
                <c:pt idx="25">
                  <c:v>2170004</c:v>
                </c:pt>
                <c:pt idx="30">
                  <c:v>2244614</c:v>
                </c:pt>
                <c:pt idx="31">
                  <c:v>2261213</c:v>
                </c:pt>
                <c:pt idx="32">
                  <c:v>2276977</c:v>
                </c:pt>
                <c:pt idx="33">
                  <c:v>2291338</c:v>
                </c:pt>
                <c:pt idx="34">
                  <c:v>2304628</c:v>
                </c:pt>
                <c:pt idx="35">
                  <c:v>2318726</c:v>
                </c:pt>
                <c:pt idx="36">
                  <c:v>2329973</c:v>
                </c:pt>
                <c:pt idx="37">
                  <c:v>2340258</c:v>
                </c:pt>
                <c:pt idx="38">
                  <c:v>2347560</c:v>
                </c:pt>
                <c:pt idx="39">
                  <c:v>2352602</c:v>
                </c:pt>
                <c:pt idx="40">
                  <c:v>2356852</c:v>
                </c:pt>
                <c:pt idx="41">
                  <c:v>2356066</c:v>
                </c:pt>
                <c:pt idx="42">
                  <c:v>2359509</c:v>
                </c:pt>
                <c:pt idx="43">
                  <c:v>2359851</c:v>
                </c:pt>
                <c:pt idx="44">
                  <c:v>2358799</c:v>
                </c:pt>
                <c:pt idx="45">
                  <c:v>2354872</c:v>
                </c:pt>
                <c:pt idx="46">
                  <c:v>2362015</c:v>
                </c:pt>
                <c:pt idx="47">
                  <c:v>2356058</c:v>
                </c:pt>
                <c:pt idx="48">
                  <c:v>2350595</c:v>
                </c:pt>
                <c:pt idx="49">
                  <c:v>2335344</c:v>
                </c:pt>
                <c:pt idx="50">
                  <c:v>2332650</c:v>
                </c:pt>
                <c:pt idx="51">
                  <c:v>2309486</c:v>
                </c:pt>
                <c:pt idx="52">
                  <c:v>2312076</c:v>
                </c:pt>
                <c:pt idx="53">
                  <c:v>2314125</c:v>
                </c:pt>
                <c:pt idx="54">
                  <c:v>2312971</c:v>
                </c:pt>
                <c:pt idx="55">
                  <c:v>2308401</c:v>
                </c:pt>
                <c:pt idx="56">
                  <c:v>2320623</c:v>
                </c:pt>
                <c:pt idx="57">
                  <c:v>2313216</c:v>
                </c:pt>
                <c:pt idx="58">
                  <c:v>2304411</c:v>
                </c:pt>
                <c:pt idx="59">
                  <c:v>2294352</c:v>
                </c:pt>
                <c:pt idx="60">
                  <c:v>2283882</c:v>
                </c:pt>
                <c:pt idx="61">
                  <c:v>2271922</c:v>
                </c:pt>
                <c:pt idx="62">
                  <c:v>2261440</c:v>
                </c:pt>
                <c:pt idx="63">
                  <c:v>2245438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7-4715-B966-EBE8879CCF76}"/>
            </c:ext>
          </c:extLst>
        </c:ser>
        <c:ser>
          <c:idx val="5"/>
          <c:order val="3"/>
          <c:tx>
            <c:strRef>
              <c:f>人口!$D$77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人口!$E$77:$BP$77</c:f>
              <c:numCache>
                <c:formatCode>General</c:formatCode>
                <c:ptCount val="64"/>
                <c:pt idx="0">
                  <c:v>452378</c:v>
                </c:pt>
                <c:pt idx="1">
                  <c:v>462361</c:v>
                </c:pt>
                <c:pt idx="2">
                  <c:v>475720</c:v>
                </c:pt>
                <c:pt idx="3">
                  <c:v>493059</c:v>
                </c:pt>
                <c:pt idx="4">
                  <c:v>515411</c:v>
                </c:pt>
                <c:pt idx="6">
                  <c:v>541787</c:v>
                </c:pt>
                <c:pt idx="7">
                  <c:v>554245</c:v>
                </c:pt>
                <c:pt idx="8">
                  <c:v>562851</c:v>
                </c:pt>
                <c:pt idx="9">
                  <c:v>570551</c:v>
                </c:pt>
                <c:pt idx="10">
                  <c:v>585461</c:v>
                </c:pt>
                <c:pt idx="11">
                  <c:v>602349</c:v>
                </c:pt>
                <c:pt idx="12">
                  <c:v>618021</c:v>
                </c:pt>
                <c:pt idx="13">
                  <c:v>640522</c:v>
                </c:pt>
                <c:pt idx="14">
                  <c:v>660021</c:v>
                </c:pt>
                <c:pt idx="15">
                  <c:v>678617</c:v>
                </c:pt>
                <c:pt idx="16">
                  <c:v>695219</c:v>
                </c:pt>
                <c:pt idx="17">
                  <c:v>722307</c:v>
                </c:pt>
                <c:pt idx="18">
                  <c:v>737592</c:v>
                </c:pt>
                <c:pt idx="19">
                  <c:v>755572</c:v>
                </c:pt>
                <c:pt idx="20">
                  <c:v>773242</c:v>
                </c:pt>
                <c:pt idx="21">
                  <c:v>787460</c:v>
                </c:pt>
                <c:pt idx="22">
                  <c:v>801189</c:v>
                </c:pt>
                <c:pt idx="23">
                  <c:v>815498</c:v>
                </c:pt>
                <c:pt idx="24">
                  <c:v>827309</c:v>
                </c:pt>
                <c:pt idx="25">
                  <c:v>839729</c:v>
                </c:pt>
                <c:pt idx="26">
                  <c:v>851264</c:v>
                </c:pt>
                <c:pt idx="27">
                  <c:v>866167</c:v>
                </c:pt>
                <c:pt idx="28">
                  <c:v>879901</c:v>
                </c:pt>
                <c:pt idx="29" formatCode="0">
                  <c:v>878632</c:v>
                </c:pt>
                <c:pt idx="3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931847</c:v>
                </c:pt>
                <c:pt idx="34" formatCode="0">
                  <c:v>939395</c:v>
                </c:pt>
                <c:pt idx="35">
                  <c:v>950736</c:v>
                </c:pt>
                <c:pt idx="36" formatCode="0">
                  <c:v>960110</c:v>
                </c:pt>
                <c:pt idx="37" formatCode="0">
                  <c:v>968792</c:v>
                </c:pt>
                <c:pt idx="38" formatCode="0">
                  <c:v>975580</c:v>
                </c:pt>
                <c:pt idx="39" formatCode="0">
                  <c:v>980674</c:v>
                </c:pt>
                <c:pt idx="40">
                  <c:v>985393</c:v>
                </c:pt>
                <c:pt idx="41" formatCode="0">
                  <c:v>988241</c:v>
                </c:pt>
                <c:pt idx="42" formatCode="0">
                  <c:v>995314</c:v>
                </c:pt>
                <c:pt idx="43" formatCode="0">
                  <c:v>998608</c:v>
                </c:pt>
                <c:pt idx="44" formatCode="0;&quot;△ &quot;0">
                  <c:v>1001201</c:v>
                </c:pt>
                <c:pt idx="45">
                  <c:v>1003399</c:v>
                </c:pt>
                <c:pt idx="46" formatCode="0;&quot;△ &quot;0">
                  <c:v>1005881</c:v>
                </c:pt>
                <c:pt idx="47" formatCode="0;&quot;△ &quot;0">
                  <c:v>1007437</c:v>
                </c:pt>
                <c:pt idx="48" formatCode="0;&quot;△ &quot;0">
                  <c:v>1009709</c:v>
                </c:pt>
                <c:pt idx="49" formatCode="0;&quot;△ &quot;0">
                  <c:v>1012000</c:v>
                </c:pt>
                <c:pt idx="50">
                  <c:v>1016096</c:v>
                </c:pt>
                <c:pt idx="51" formatCode="0;&quot;△ &quot;0">
                  <c:v>1019622</c:v>
                </c:pt>
                <c:pt idx="52" formatCode="0;&quot;△ &quot;0">
                  <c:v>1031529</c:v>
                </c:pt>
                <c:pt idx="53" formatCode="0;&quot;△ &quot;0">
                  <c:v>1038836</c:v>
                </c:pt>
                <c:pt idx="54" formatCode="0;&quot;△ &quot;0">
                  <c:v>1042979</c:v>
                </c:pt>
                <c:pt idx="55">
                  <c:v>1044880</c:v>
                </c:pt>
                <c:pt idx="56" formatCode="0;&quot;△ &quot;0">
                  <c:v>1058128</c:v>
                </c:pt>
                <c:pt idx="57" formatCode="0;&quot;△ &quot;0">
                  <c:v>1059831</c:v>
                </c:pt>
                <c:pt idx="58" formatCode="0;&quot;△ &quot;0">
                  <c:v>1062123</c:v>
                </c:pt>
                <c:pt idx="59" formatCode="0;&quot;△ &quot;0">
                  <c:v>1063717</c:v>
                </c:pt>
                <c:pt idx="60">
                  <c:v>1065446</c:v>
                </c:pt>
                <c:pt idx="61" formatCode="0;&quot;△ &quot;0">
                  <c:v>1065979</c:v>
                </c:pt>
                <c:pt idx="62" formatCode="0;&quot;△ &quot;0">
                  <c:v>1067981</c:v>
                </c:pt>
                <c:pt idx="63" formatCode="0;&quot;△ &quot;0">
                  <c:v>1066556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28992"/>
        <c:axId val="335030912"/>
      </c:lineChart>
      <c:dateAx>
        <c:axId val="335028992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30912"/>
        <c:crosses val="autoZero"/>
        <c:auto val="0"/>
        <c:lblOffset val="0"/>
        <c:baseTimeUnit val="days"/>
        <c:majorUnit val="5"/>
        <c:minorUnit val="1"/>
      </c:dateAx>
      <c:valAx>
        <c:axId val="3350309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2173748328628741"/>
          <c:y val="0.65944482058226139"/>
          <c:w val="0.43021418313276877"/>
          <c:h val="0.15520202154825435"/>
        </c:manualLayout>
      </c:layout>
      <c:overlay val="0"/>
      <c:spPr>
        <a:solidFill>
          <a:srgbClr val="FFFFFF">
            <a:alpha val="80000"/>
          </a:srgbClr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市･郡部別人口の割合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(現区域/国調･推計人口)</a:t>
            </a:r>
          </a:p>
        </c:rich>
      </c:tx>
      <c:layout>
        <c:manualLayout>
          <c:xMode val="edge"/>
          <c:yMode val="edge"/>
          <c:x val="0.27341508540940579"/>
          <c:y val="0.40603851883379438"/>
        </c:manualLayout>
      </c:layout>
      <c:overlay val="0"/>
      <c:spPr>
        <a:solidFill>
          <a:srgbClr val="FFFFFF">
            <a:alpha val="74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368572192284492E-2"/>
          <c:y val="2.5890996579972958E-2"/>
          <c:w val="0.96436364467503977"/>
          <c:h val="0.861443924239199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人口!$D$71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人口!$E$71:$BP$71</c:f>
              <c:numCache>
                <c:formatCode>0;"△ "0</c:formatCode>
                <c:ptCount val="64"/>
                <c:pt idx="0">
                  <c:v>1390004</c:v>
                </c:pt>
                <c:pt idx="1">
                  <c:v>1396962</c:v>
                </c:pt>
                <c:pt idx="2">
                  <c:v>1397672</c:v>
                </c:pt>
                <c:pt idx="3">
                  <c:v>1401586</c:v>
                </c:pt>
                <c:pt idx="4">
                  <c:v>1416024</c:v>
                </c:pt>
                <c:pt idx="6">
                  <c:v>1434058</c:v>
                </c:pt>
                <c:pt idx="7">
                  <c:v>1445925</c:v>
                </c:pt>
                <c:pt idx="8">
                  <c:v>1463617</c:v>
                </c:pt>
                <c:pt idx="10">
                  <c:v>1474144</c:v>
                </c:pt>
                <c:pt idx="15">
                  <c:v>1574583</c:v>
                </c:pt>
                <c:pt idx="20">
                  <c:v>1694258</c:v>
                </c:pt>
                <c:pt idx="25">
                  <c:v>1773682</c:v>
                </c:pt>
                <c:pt idx="30">
                  <c:v>1836364</c:v>
                </c:pt>
                <c:pt idx="31">
                  <c:v>1849193</c:v>
                </c:pt>
                <c:pt idx="32">
                  <c:v>1860954</c:v>
                </c:pt>
                <c:pt idx="33">
                  <c:v>1870258</c:v>
                </c:pt>
                <c:pt idx="34">
                  <c:v>1878989</c:v>
                </c:pt>
                <c:pt idx="35">
                  <c:v>1890462</c:v>
                </c:pt>
                <c:pt idx="36">
                  <c:v>1898800</c:v>
                </c:pt>
                <c:pt idx="37">
                  <c:v>1906322</c:v>
                </c:pt>
                <c:pt idx="38">
                  <c:v>1911719</c:v>
                </c:pt>
                <c:pt idx="39">
                  <c:v>1915728</c:v>
                </c:pt>
                <c:pt idx="40">
                  <c:v>1919239</c:v>
                </c:pt>
                <c:pt idx="41">
                  <c:v>1919063</c:v>
                </c:pt>
                <c:pt idx="42">
                  <c:v>1922619</c:v>
                </c:pt>
                <c:pt idx="43">
                  <c:v>1922375</c:v>
                </c:pt>
                <c:pt idx="44">
                  <c:v>1921175</c:v>
                </c:pt>
                <c:pt idx="45">
                  <c:v>1918100</c:v>
                </c:pt>
                <c:pt idx="46">
                  <c:v>1914727</c:v>
                </c:pt>
                <c:pt idx="47">
                  <c:v>1910294</c:v>
                </c:pt>
                <c:pt idx="48">
                  <c:v>1906622</c:v>
                </c:pt>
                <c:pt idx="49">
                  <c:v>1903839</c:v>
                </c:pt>
                <c:pt idx="50">
                  <c:v>1902046</c:v>
                </c:pt>
                <c:pt idx="51">
                  <c:v>1884923</c:v>
                </c:pt>
                <c:pt idx="52">
                  <c:v>1890481</c:v>
                </c:pt>
                <c:pt idx="53">
                  <c:v>1893830</c:v>
                </c:pt>
                <c:pt idx="54">
                  <c:v>1894168</c:v>
                </c:pt>
                <c:pt idx="55">
                  <c:v>1891329</c:v>
                </c:pt>
                <c:pt idx="56">
                  <c:v>1903837</c:v>
                </c:pt>
                <c:pt idx="57">
                  <c:v>1952282</c:v>
                </c:pt>
                <c:pt idx="58">
                  <c:v>1946825</c:v>
                </c:pt>
                <c:pt idx="59">
                  <c:v>1940014</c:v>
                </c:pt>
                <c:pt idx="60">
                  <c:v>1933512</c:v>
                </c:pt>
                <c:pt idx="61">
                  <c:v>1924933</c:v>
                </c:pt>
                <c:pt idx="62">
                  <c:v>1918129</c:v>
                </c:pt>
                <c:pt idx="63">
                  <c:v>1906271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2-40CE-BC48-CF6D9188ECFF}"/>
            </c:ext>
          </c:extLst>
        </c:ser>
        <c:ser>
          <c:idx val="2"/>
          <c:order val="1"/>
          <c:tx>
            <c:strRef>
              <c:f>人口!$D$72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人口!$E$72:$BP$72</c:f>
              <c:numCache>
                <c:formatCode>0;"△ "0</c:formatCode>
                <c:ptCount val="64"/>
                <c:pt idx="0">
                  <c:v>401631</c:v>
                </c:pt>
                <c:pt idx="1">
                  <c:v>397465</c:v>
                </c:pt>
                <c:pt idx="2">
                  <c:v>391603</c:v>
                </c:pt>
                <c:pt idx="3">
                  <c:v>385105</c:v>
                </c:pt>
                <c:pt idx="4">
                  <c:v>377903</c:v>
                </c:pt>
                <c:pt idx="6">
                  <c:v>370041</c:v>
                </c:pt>
                <c:pt idx="7">
                  <c:v>367956</c:v>
                </c:pt>
                <c:pt idx="8">
                  <c:v>365883</c:v>
                </c:pt>
                <c:pt idx="10">
                  <c:v>362086</c:v>
                </c:pt>
                <c:pt idx="15">
                  <c:v>366987</c:v>
                </c:pt>
                <c:pt idx="20">
                  <c:v>383558</c:v>
                </c:pt>
                <c:pt idx="25">
                  <c:v>396322</c:v>
                </c:pt>
                <c:pt idx="30">
                  <c:v>408250</c:v>
                </c:pt>
                <c:pt idx="31">
                  <c:v>412020</c:v>
                </c:pt>
                <c:pt idx="32">
                  <c:v>416023</c:v>
                </c:pt>
                <c:pt idx="33">
                  <c:v>421080</c:v>
                </c:pt>
                <c:pt idx="34">
                  <c:v>425639</c:v>
                </c:pt>
                <c:pt idx="35">
                  <c:v>428264</c:v>
                </c:pt>
                <c:pt idx="36">
                  <c:v>431173</c:v>
                </c:pt>
                <c:pt idx="37">
                  <c:v>433936</c:v>
                </c:pt>
                <c:pt idx="38">
                  <c:v>435841</c:v>
                </c:pt>
                <c:pt idx="39">
                  <c:v>436874</c:v>
                </c:pt>
                <c:pt idx="40">
                  <c:v>437613</c:v>
                </c:pt>
                <c:pt idx="41">
                  <c:v>437003</c:v>
                </c:pt>
                <c:pt idx="42">
                  <c:v>436890</c:v>
                </c:pt>
                <c:pt idx="43">
                  <c:v>437476</c:v>
                </c:pt>
                <c:pt idx="44">
                  <c:v>437624</c:v>
                </c:pt>
                <c:pt idx="45">
                  <c:v>436772</c:v>
                </c:pt>
                <c:pt idx="46">
                  <c:v>447288</c:v>
                </c:pt>
                <c:pt idx="47">
                  <c:v>445764</c:v>
                </c:pt>
                <c:pt idx="48">
                  <c:v>443973</c:v>
                </c:pt>
                <c:pt idx="49">
                  <c:v>431505</c:v>
                </c:pt>
                <c:pt idx="50">
                  <c:v>430604</c:v>
                </c:pt>
                <c:pt idx="51">
                  <c:v>424563</c:v>
                </c:pt>
                <c:pt idx="52">
                  <c:v>421595</c:v>
                </c:pt>
                <c:pt idx="53">
                  <c:v>420295</c:v>
                </c:pt>
                <c:pt idx="54">
                  <c:v>418803</c:v>
                </c:pt>
                <c:pt idx="55">
                  <c:v>417072</c:v>
                </c:pt>
                <c:pt idx="56">
                  <c:v>416786</c:v>
                </c:pt>
                <c:pt idx="57">
                  <c:v>360934</c:v>
                </c:pt>
                <c:pt idx="58">
                  <c:v>357586</c:v>
                </c:pt>
                <c:pt idx="59">
                  <c:v>354338</c:v>
                </c:pt>
                <c:pt idx="60">
                  <c:v>350370</c:v>
                </c:pt>
                <c:pt idx="61">
                  <c:v>346989</c:v>
                </c:pt>
                <c:pt idx="62">
                  <c:v>343311</c:v>
                </c:pt>
                <c:pt idx="63">
                  <c:v>339167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2-40CE-BC48-CF6D9188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67616"/>
        <c:axId val="334769152"/>
      </c:barChart>
      <c:catAx>
        <c:axId val="3347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915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6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ＭＳ Ｐ明朝"/>
                <a:cs typeface="ＭＳ Ｐ明朝"/>
              </a:defRPr>
            </a:pPr>
            <a:endParaRPr lang="ja-JP"/>
          </a:p>
        </c:txPr>
        <c:crossAx val="3347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4636177910193671"/>
          <c:w val="0.32841075193469677"/>
          <c:h val="8.853713556075762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(国調･推計人口/千人)</a:t>
            </a:r>
          </a:p>
        </c:rich>
      </c:tx>
      <c:layout>
        <c:manualLayout>
          <c:xMode val="edge"/>
          <c:yMode val="edge"/>
          <c:x val="0.42413259986337332"/>
          <c:y val="0.45738987018514576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393981150083510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人口!$D$179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人口!$E$179:$BP$179</c:f>
              <c:numCache>
                <c:formatCode>General</c:formatCode>
                <c:ptCount val="64"/>
                <c:pt idx="0">
                  <c:v>203925</c:v>
                </c:pt>
                <c:pt idx="1">
                  <c:v>201021</c:v>
                </c:pt>
                <c:pt idx="2">
                  <c:v>198454</c:v>
                </c:pt>
                <c:pt idx="3">
                  <c:v>195679</c:v>
                </c:pt>
                <c:pt idx="4">
                  <c:v>191287</c:v>
                </c:pt>
                <c:pt idx="6">
                  <c:v>186999</c:v>
                </c:pt>
                <c:pt idx="7">
                  <c:v>185477</c:v>
                </c:pt>
                <c:pt idx="8">
                  <c:v>184148</c:v>
                </c:pt>
                <c:pt idx="9">
                  <c:v>182303</c:v>
                </c:pt>
                <c:pt idx="10">
                  <c:v>182254</c:v>
                </c:pt>
                <c:pt idx="11">
                  <c:v>182373</c:v>
                </c:pt>
                <c:pt idx="12">
                  <c:v>182399</c:v>
                </c:pt>
                <c:pt idx="13">
                  <c:v>183089</c:v>
                </c:pt>
                <c:pt idx="14">
                  <c:v>184386</c:v>
                </c:pt>
                <c:pt idx="15">
                  <c:v>185194</c:v>
                </c:pt>
                <c:pt idx="16">
                  <c:v>186150</c:v>
                </c:pt>
                <c:pt idx="17">
                  <c:v>187169</c:v>
                </c:pt>
                <c:pt idx="18">
                  <c:v>188856</c:v>
                </c:pt>
                <c:pt idx="19">
                  <c:v>189613</c:v>
                </c:pt>
                <c:pt idx="20">
                  <c:v>190363</c:v>
                </c:pt>
                <c:pt idx="21">
                  <c:v>191700</c:v>
                </c:pt>
                <c:pt idx="22">
                  <c:v>193230</c:v>
                </c:pt>
                <c:pt idx="23">
                  <c:v>194322</c:v>
                </c:pt>
                <c:pt idx="24">
                  <c:v>195411</c:v>
                </c:pt>
                <c:pt idx="25">
                  <c:v>196332</c:v>
                </c:pt>
                <c:pt idx="26">
                  <c:v>196654</c:v>
                </c:pt>
                <c:pt idx="27">
                  <c:v>197105</c:v>
                </c:pt>
                <c:pt idx="28">
                  <c:v>197475</c:v>
                </c:pt>
                <c:pt idx="29">
                  <c:v>197730</c:v>
                </c:pt>
                <c:pt idx="30">
                  <c:v>197770</c:v>
                </c:pt>
                <c:pt idx="31">
                  <c:v>197883</c:v>
                </c:pt>
                <c:pt idx="32">
                  <c:v>198280</c:v>
                </c:pt>
                <c:pt idx="33">
                  <c:v>198870</c:v>
                </c:pt>
                <c:pt idx="34">
                  <c:v>198882</c:v>
                </c:pt>
                <c:pt idx="35">
                  <c:v>198650</c:v>
                </c:pt>
                <c:pt idx="36">
                  <c:v>198444</c:v>
                </c:pt>
                <c:pt idx="37">
                  <c:v>198059</c:v>
                </c:pt>
                <c:pt idx="38">
                  <c:v>197791</c:v>
                </c:pt>
                <c:pt idx="39">
                  <c:v>197527</c:v>
                </c:pt>
                <c:pt idx="40">
                  <c:v>196919</c:v>
                </c:pt>
                <c:pt idx="41">
                  <c:v>196248</c:v>
                </c:pt>
                <c:pt idx="42">
                  <c:v>195591</c:v>
                </c:pt>
                <c:pt idx="43">
                  <c:v>194732</c:v>
                </c:pt>
                <c:pt idx="44">
                  <c:v>193952</c:v>
                </c:pt>
                <c:pt idx="45">
                  <c:v>192699</c:v>
                </c:pt>
                <c:pt idx="46">
                  <c:v>191479</c:v>
                </c:pt>
                <c:pt idx="47">
                  <c:v>189942</c:v>
                </c:pt>
                <c:pt idx="48">
                  <c:v>188313</c:v>
                </c:pt>
                <c:pt idx="49">
                  <c:v>186524</c:v>
                </c:pt>
                <c:pt idx="50">
                  <c:v>184332</c:v>
                </c:pt>
                <c:pt idx="51">
                  <c:v>183659</c:v>
                </c:pt>
                <c:pt idx="52">
                  <c:v>182068</c:v>
                </c:pt>
                <c:pt idx="53">
                  <c:v>180510</c:v>
                </c:pt>
                <c:pt idx="54">
                  <c:v>178881</c:v>
                </c:pt>
                <c:pt idx="55">
                  <c:v>177113</c:v>
                </c:pt>
                <c:pt idx="56">
                  <c:v>176319</c:v>
                </c:pt>
                <c:pt idx="57">
                  <c:v>174282</c:v>
                </c:pt>
                <c:pt idx="58">
                  <c:v>172564</c:v>
                </c:pt>
                <c:pt idx="59">
                  <c:v>170396</c:v>
                </c:pt>
                <c:pt idx="60">
                  <c:v>167999</c:v>
                </c:pt>
                <c:pt idx="61">
                  <c:v>165863</c:v>
                </c:pt>
                <c:pt idx="62">
                  <c:v>163645</c:v>
                </c:pt>
                <c:pt idx="63">
                  <c:v>161395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C-4050-8ACB-5E7449DE9608}"/>
            </c:ext>
          </c:extLst>
        </c:ser>
        <c:ser>
          <c:idx val="3"/>
          <c:order val="1"/>
          <c:tx>
            <c:strRef>
              <c:f>人口!$D$180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人口!$E$180:$BP$180</c:f>
              <c:numCache>
                <c:formatCode>0;"△ "0</c:formatCode>
                <c:ptCount val="64"/>
                <c:pt idx="0">
                  <c:v>722316</c:v>
                </c:pt>
                <c:pt idx="1">
                  <c:v>733191</c:v>
                </c:pt>
                <c:pt idx="2">
                  <c:v>743711</c:v>
                </c:pt>
                <c:pt idx="3">
                  <c:v>760312</c:v>
                </c:pt>
                <c:pt idx="4">
                  <c:v>784392</c:v>
                </c:pt>
                <c:pt idx="6">
                  <c:v>815248</c:v>
                </c:pt>
                <c:pt idx="7">
                  <c:v>830676</c:v>
                </c:pt>
                <c:pt idx="8">
                  <c:v>844292</c:v>
                </c:pt>
                <c:pt idx="9">
                  <c:v>852392</c:v>
                </c:pt>
                <c:pt idx="10">
                  <c:v>870401</c:v>
                </c:pt>
                <c:pt idx="11">
                  <c:v>889910</c:v>
                </c:pt>
                <c:pt idx="12">
                  <c:v>909283</c:v>
                </c:pt>
                <c:pt idx="13">
                  <c:v>936232</c:v>
                </c:pt>
                <c:pt idx="14">
                  <c:v>962796</c:v>
                </c:pt>
                <c:pt idx="15">
                  <c:v>987826</c:v>
                </c:pt>
                <c:pt idx="16">
                  <c:v>1010362</c:v>
                </c:pt>
                <c:pt idx="17">
                  <c:v>1042997</c:v>
                </c:pt>
                <c:pt idx="18">
                  <c:v>1063294</c:v>
                </c:pt>
                <c:pt idx="19">
                  <c:v>1085988</c:v>
                </c:pt>
                <c:pt idx="20">
                  <c:v>1107849</c:v>
                </c:pt>
                <c:pt idx="21">
                  <c:v>1126052</c:v>
                </c:pt>
                <c:pt idx="22">
                  <c:v>1144148</c:v>
                </c:pt>
                <c:pt idx="23">
                  <c:v>1161877</c:v>
                </c:pt>
                <c:pt idx="24">
                  <c:v>1176524</c:v>
                </c:pt>
                <c:pt idx="25">
                  <c:v>1191621</c:v>
                </c:pt>
                <c:pt idx="26">
                  <c:v>1205856</c:v>
                </c:pt>
                <c:pt idx="27">
                  <c:v>1223773</c:v>
                </c:pt>
                <c:pt idx="28">
                  <c:v>1241371</c:v>
                </c:pt>
                <c:pt idx="29">
                  <c:v>1244487</c:v>
                </c:pt>
                <c:pt idx="30">
                  <c:v>1264512</c:v>
                </c:pt>
                <c:pt idx="31">
                  <c:v>1281484</c:v>
                </c:pt>
                <c:pt idx="32">
                  <c:v>1300235</c:v>
                </c:pt>
                <c:pt idx="33">
                  <c:v>1329474</c:v>
                </c:pt>
                <c:pt idx="34">
                  <c:v>1345471</c:v>
                </c:pt>
                <c:pt idx="35">
                  <c:v>1361907</c:v>
                </c:pt>
                <c:pt idx="36">
                  <c:v>1376613</c:v>
                </c:pt>
                <c:pt idx="37">
                  <c:v>1390128</c:v>
                </c:pt>
                <c:pt idx="38">
                  <c:v>1400620</c:v>
                </c:pt>
                <c:pt idx="39">
                  <c:v>1408784</c:v>
                </c:pt>
                <c:pt idx="40">
                  <c:v>1416882</c:v>
                </c:pt>
                <c:pt idx="41">
                  <c:v>1421540</c:v>
                </c:pt>
                <c:pt idx="42">
                  <c:v>1430247</c:v>
                </c:pt>
                <c:pt idx="43">
                  <c:v>1436022</c:v>
                </c:pt>
                <c:pt idx="44">
                  <c:v>1440773</c:v>
                </c:pt>
                <c:pt idx="45">
                  <c:v>1444406</c:v>
                </c:pt>
                <c:pt idx="46">
                  <c:v>1447785</c:v>
                </c:pt>
                <c:pt idx="47">
                  <c:v>1450451</c:v>
                </c:pt>
                <c:pt idx="48">
                  <c:v>1454099</c:v>
                </c:pt>
                <c:pt idx="49">
                  <c:v>1458306</c:v>
                </c:pt>
                <c:pt idx="50">
                  <c:v>1464856</c:v>
                </c:pt>
                <c:pt idx="51">
                  <c:v>1462572</c:v>
                </c:pt>
                <c:pt idx="52">
                  <c:v>1474363</c:v>
                </c:pt>
                <c:pt idx="53">
                  <c:v>1484000</c:v>
                </c:pt>
                <c:pt idx="54">
                  <c:v>1490881</c:v>
                </c:pt>
                <c:pt idx="55">
                  <c:v>1494259</c:v>
                </c:pt>
                <c:pt idx="56">
                  <c:v>1509972</c:v>
                </c:pt>
                <c:pt idx="57">
                  <c:v>1458750</c:v>
                </c:pt>
                <c:pt idx="58">
                  <c:v>1459534</c:v>
                </c:pt>
                <c:pt idx="59">
                  <c:v>1460327</c:v>
                </c:pt>
                <c:pt idx="60">
                  <c:v>1460859</c:v>
                </c:pt>
                <c:pt idx="61">
                  <c:v>1459832</c:v>
                </c:pt>
                <c:pt idx="62">
                  <c:v>1460476</c:v>
                </c:pt>
                <c:pt idx="63">
                  <c:v>1456765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C-4050-8ACB-5E7449DE9608}"/>
            </c:ext>
          </c:extLst>
        </c:ser>
        <c:ser>
          <c:idx val="4"/>
          <c:order val="2"/>
          <c:tx>
            <c:strRef>
              <c:f>人口!$D$181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人口!$E$181:$BP$181</c:f>
              <c:numCache>
                <c:formatCode>0;"△ "0</c:formatCode>
                <c:ptCount val="64"/>
                <c:pt idx="0">
                  <c:v>252484</c:v>
                </c:pt>
                <c:pt idx="1">
                  <c:v>249814</c:v>
                </c:pt>
                <c:pt idx="2">
                  <c:v>244384</c:v>
                </c:pt>
                <c:pt idx="3">
                  <c:v>237227</c:v>
                </c:pt>
                <c:pt idx="4">
                  <c:v>233557</c:v>
                </c:pt>
                <c:pt idx="6">
                  <c:v>229120</c:v>
                </c:pt>
                <c:pt idx="7">
                  <c:v>227647</c:v>
                </c:pt>
                <c:pt idx="8">
                  <c:v>225580</c:v>
                </c:pt>
                <c:pt idx="9">
                  <c:v>222601</c:v>
                </c:pt>
                <c:pt idx="10">
                  <c:v>220326</c:v>
                </c:pt>
                <c:pt idx="11">
                  <c:v>218349</c:v>
                </c:pt>
                <c:pt idx="12">
                  <c:v>215915</c:v>
                </c:pt>
                <c:pt idx="13">
                  <c:v>215787</c:v>
                </c:pt>
                <c:pt idx="14">
                  <c:v>216567</c:v>
                </c:pt>
                <c:pt idx="15">
                  <c:v>217480</c:v>
                </c:pt>
                <c:pt idx="16">
                  <c:v>218394</c:v>
                </c:pt>
                <c:pt idx="17">
                  <c:v>219879</c:v>
                </c:pt>
                <c:pt idx="18">
                  <c:v>220836</c:v>
                </c:pt>
                <c:pt idx="19">
                  <c:v>221915</c:v>
                </c:pt>
                <c:pt idx="20">
                  <c:v>222811</c:v>
                </c:pt>
                <c:pt idx="21">
                  <c:v>223119</c:v>
                </c:pt>
                <c:pt idx="22">
                  <c:v>223844</c:v>
                </c:pt>
                <c:pt idx="23">
                  <c:v>224330</c:v>
                </c:pt>
                <c:pt idx="24">
                  <c:v>224931</c:v>
                </c:pt>
                <c:pt idx="25">
                  <c:v>225672</c:v>
                </c:pt>
                <c:pt idx="26">
                  <c:v>225875</c:v>
                </c:pt>
                <c:pt idx="27">
                  <c:v>226099</c:v>
                </c:pt>
                <c:pt idx="28">
                  <c:v>226014</c:v>
                </c:pt>
                <c:pt idx="29">
                  <c:v>226146</c:v>
                </c:pt>
                <c:pt idx="30">
                  <c:v>225880</c:v>
                </c:pt>
                <c:pt idx="31">
                  <c:v>225692</c:v>
                </c:pt>
                <c:pt idx="32">
                  <c:v>225948</c:v>
                </c:pt>
                <c:pt idx="33">
                  <c:v>226081</c:v>
                </c:pt>
                <c:pt idx="34">
                  <c:v>226177</c:v>
                </c:pt>
                <c:pt idx="35">
                  <c:v>226322</c:v>
                </c:pt>
                <c:pt idx="36">
                  <c:v>226004</c:v>
                </c:pt>
                <c:pt idx="37">
                  <c:v>225821</c:v>
                </c:pt>
                <c:pt idx="38">
                  <c:v>225659</c:v>
                </c:pt>
                <c:pt idx="39">
                  <c:v>225730</c:v>
                </c:pt>
                <c:pt idx="40">
                  <c:v>224924</c:v>
                </c:pt>
                <c:pt idx="41">
                  <c:v>224182</c:v>
                </c:pt>
                <c:pt idx="42">
                  <c:v>223434</c:v>
                </c:pt>
                <c:pt idx="43">
                  <c:v>222449</c:v>
                </c:pt>
                <c:pt idx="44">
                  <c:v>221529</c:v>
                </c:pt>
                <c:pt idx="45">
                  <c:v>220400</c:v>
                </c:pt>
                <c:pt idx="46">
                  <c:v>218765</c:v>
                </c:pt>
                <c:pt idx="47">
                  <c:v>217310</c:v>
                </c:pt>
                <c:pt idx="48">
                  <c:v>215434</c:v>
                </c:pt>
                <c:pt idx="49">
                  <c:v>214174</c:v>
                </c:pt>
                <c:pt idx="50">
                  <c:v>212728</c:v>
                </c:pt>
                <c:pt idx="51">
                  <c:v>212664</c:v>
                </c:pt>
                <c:pt idx="52">
                  <c:v>211248</c:v>
                </c:pt>
                <c:pt idx="53">
                  <c:v>210296</c:v>
                </c:pt>
                <c:pt idx="54">
                  <c:v>208915</c:v>
                </c:pt>
                <c:pt idx="55">
                  <c:v>207310</c:v>
                </c:pt>
                <c:pt idx="56">
                  <c:v>206699</c:v>
                </c:pt>
                <c:pt idx="57">
                  <c:v>204885</c:v>
                </c:pt>
                <c:pt idx="58">
                  <c:v>202572</c:v>
                </c:pt>
                <c:pt idx="59">
                  <c:v>200114</c:v>
                </c:pt>
                <c:pt idx="60">
                  <c:v>197716</c:v>
                </c:pt>
                <c:pt idx="61">
                  <c:v>195141</c:v>
                </c:pt>
                <c:pt idx="62">
                  <c:v>192674</c:v>
                </c:pt>
                <c:pt idx="63">
                  <c:v>189882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C-4050-8ACB-5E7449DE9608}"/>
            </c:ext>
          </c:extLst>
        </c:ser>
        <c:ser>
          <c:idx val="5"/>
          <c:order val="3"/>
          <c:tx>
            <c:strRef>
              <c:f>人口!$D$182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人口!$E$182:$BP$182</c:f>
              <c:numCache>
                <c:formatCode>General</c:formatCode>
                <c:ptCount val="64"/>
                <c:pt idx="0" formatCode="0;&quot;△ &quot;0">
                  <c:v>137140</c:v>
                </c:pt>
                <c:pt idx="1">
                  <c:v>135418</c:v>
                </c:pt>
                <c:pt idx="2">
                  <c:v>131346</c:v>
                </c:pt>
                <c:pt idx="3">
                  <c:v>127099</c:v>
                </c:pt>
                <c:pt idx="4">
                  <c:v>123580</c:v>
                </c:pt>
                <c:pt idx="6">
                  <c:v>119224</c:v>
                </c:pt>
                <c:pt idx="7">
                  <c:v>117696</c:v>
                </c:pt>
                <c:pt idx="8">
                  <c:v>114722</c:v>
                </c:pt>
                <c:pt idx="9">
                  <c:v>112194</c:v>
                </c:pt>
                <c:pt idx="10" formatCode="0;&quot;△ &quot;0">
                  <c:v>109382</c:v>
                </c:pt>
                <c:pt idx="11">
                  <c:v>107043</c:v>
                </c:pt>
                <c:pt idx="12">
                  <c:v>105322</c:v>
                </c:pt>
                <c:pt idx="13">
                  <c:v>103177</c:v>
                </c:pt>
                <c:pt idx="14">
                  <c:v>102055</c:v>
                </c:pt>
                <c:pt idx="15" formatCode="0;&quot;△ &quot;0">
                  <c:v>101025</c:v>
                </c:pt>
                <c:pt idx="16">
                  <c:v>100680</c:v>
                </c:pt>
                <c:pt idx="17">
                  <c:v>99602</c:v>
                </c:pt>
                <c:pt idx="18">
                  <c:v>99652</c:v>
                </c:pt>
                <c:pt idx="19">
                  <c:v>98824</c:v>
                </c:pt>
                <c:pt idx="20" formatCode="0;&quot;△ &quot;0">
                  <c:v>98198</c:v>
                </c:pt>
                <c:pt idx="21">
                  <c:v>97869</c:v>
                </c:pt>
                <c:pt idx="22">
                  <c:v>97585</c:v>
                </c:pt>
                <c:pt idx="23">
                  <c:v>97202</c:v>
                </c:pt>
                <c:pt idx="24">
                  <c:v>96869</c:v>
                </c:pt>
                <c:pt idx="25" formatCode="0;&quot;△ &quot;0">
                  <c:v>96602</c:v>
                </c:pt>
                <c:pt idx="26">
                  <c:v>96030</c:v>
                </c:pt>
                <c:pt idx="27">
                  <c:v>95458</c:v>
                </c:pt>
                <c:pt idx="28">
                  <c:v>94843</c:v>
                </c:pt>
                <c:pt idx="29">
                  <c:v>94264</c:v>
                </c:pt>
                <c:pt idx="30" formatCode="0;&quot;△ &quot;0">
                  <c:v>93600</c:v>
                </c:pt>
                <c:pt idx="31">
                  <c:v>93044</c:v>
                </c:pt>
                <c:pt idx="32">
                  <c:v>92299</c:v>
                </c:pt>
                <c:pt idx="33">
                  <c:v>91553</c:v>
                </c:pt>
                <c:pt idx="34">
                  <c:v>90802</c:v>
                </c:pt>
                <c:pt idx="35" formatCode="0;&quot;△ &quot;0">
                  <c:v>90066</c:v>
                </c:pt>
                <c:pt idx="36">
                  <c:v>89272</c:v>
                </c:pt>
                <c:pt idx="37">
                  <c:v>88559</c:v>
                </c:pt>
                <c:pt idx="38">
                  <c:v>87884</c:v>
                </c:pt>
                <c:pt idx="39">
                  <c:v>87250</c:v>
                </c:pt>
                <c:pt idx="40" formatCode="0;&quot;△ &quot;0">
                  <c:v>86704</c:v>
                </c:pt>
                <c:pt idx="41">
                  <c:v>85900</c:v>
                </c:pt>
                <c:pt idx="42">
                  <c:v>85051</c:v>
                </c:pt>
                <c:pt idx="43">
                  <c:v>84241</c:v>
                </c:pt>
                <c:pt idx="44">
                  <c:v>83296</c:v>
                </c:pt>
                <c:pt idx="45" formatCode="0;&quot;△ &quot;0">
                  <c:v>82298</c:v>
                </c:pt>
                <c:pt idx="46">
                  <c:v>81191</c:v>
                </c:pt>
                <c:pt idx="47">
                  <c:v>80091</c:v>
                </c:pt>
                <c:pt idx="48">
                  <c:v>78932</c:v>
                </c:pt>
                <c:pt idx="49">
                  <c:v>77895</c:v>
                </c:pt>
                <c:pt idx="50" formatCode="0;&quot;△ &quot;0">
                  <c:v>76625</c:v>
                </c:pt>
                <c:pt idx="51">
                  <c:v>75924</c:v>
                </c:pt>
                <c:pt idx="52">
                  <c:v>74890</c:v>
                </c:pt>
                <c:pt idx="53">
                  <c:v>73804</c:v>
                </c:pt>
                <c:pt idx="54">
                  <c:v>72663</c:v>
                </c:pt>
                <c:pt idx="55" formatCode="0;&quot;△ &quot;0">
                  <c:v>71607</c:v>
                </c:pt>
                <c:pt idx="56">
                  <c:v>70792</c:v>
                </c:pt>
                <c:pt idx="57">
                  <c:v>69594</c:v>
                </c:pt>
                <c:pt idx="58">
                  <c:v>68550</c:v>
                </c:pt>
                <c:pt idx="59">
                  <c:v>67341</c:v>
                </c:pt>
                <c:pt idx="60" formatCode="0;&quot;△ &quot;0">
                  <c:v>66130</c:v>
                </c:pt>
                <c:pt idx="61">
                  <c:v>64848</c:v>
                </c:pt>
                <c:pt idx="62">
                  <c:v>63635</c:v>
                </c:pt>
                <c:pt idx="63">
                  <c:v>62190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8C-4050-8ACB-5E7449DE9608}"/>
            </c:ext>
          </c:extLst>
        </c:ser>
        <c:ser>
          <c:idx val="6"/>
          <c:order val="4"/>
          <c:tx>
            <c:strRef>
              <c:f>人口!$D$183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人口!$E$183:$BP$183</c:f>
              <c:numCache>
                <c:formatCode>General</c:formatCode>
                <c:ptCount val="64"/>
                <c:pt idx="0" formatCode="0;&quot;△ &quot;0">
                  <c:v>129978</c:v>
                </c:pt>
                <c:pt idx="1">
                  <c:v>127998</c:v>
                </c:pt>
                <c:pt idx="2">
                  <c:v>124598</c:v>
                </c:pt>
                <c:pt idx="3">
                  <c:v>120354</c:v>
                </c:pt>
                <c:pt idx="4">
                  <c:v>117929</c:v>
                </c:pt>
                <c:pt idx="6">
                  <c:v>114432</c:v>
                </c:pt>
                <c:pt idx="7">
                  <c:v>113067</c:v>
                </c:pt>
                <c:pt idx="8">
                  <c:v>110714</c:v>
                </c:pt>
                <c:pt idx="9">
                  <c:v>108186</c:v>
                </c:pt>
                <c:pt idx="10" formatCode="0;&quot;△ &quot;0">
                  <c:v>105821</c:v>
                </c:pt>
                <c:pt idx="11">
                  <c:v>103830</c:v>
                </c:pt>
                <c:pt idx="12">
                  <c:v>102419</c:v>
                </c:pt>
                <c:pt idx="13">
                  <c:v>101574</c:v>
                </c:pt>
                <c:pt idx="14">
                  <c:v>100942</c:v>
                </c:pt>
                <c:pt idx="15" formatCode="0;&quot;△ &quot;0">
                  <c:v>100374</c:v>
                </c:pt>
                <c:pt idx="16">
                  <c:v>100433</c:v>
                </c:pt>
                <c:pt idx="17">
                  <c:v>100200</c:v>
                </c:pt>
                <c:pt idx="18">
                  <c:v>100178</c:v>
                </c:pt>
                <c:pt idx="19">
                  <c:v>100398</c:v>
                </c:pt>
                <c:pt idx="20" formatCode="0;&quot;△ &quot;0">
                  <c:v>100534</c:v>
                </c:pt>
                <c:pt idx="21">
                  <c:v>100594</c:v>
                </c:pt>
                <c:pt idx="22">
                  <c:v>100592</c:v>
                </c:pt>
                <c:pt idx="23">
                  <c:v>100575</c:v>
                </c:pt>
                <c:pt idx="24">
                  <c:v>100656</c:v>
                </c:pt>
                <c:pt idx="25" formatCode="0;&quot;△ &quot;0">
                  <c:v>100796</c:v>
                </c:pt>
                <c:pt idx="26">
                  <c:v>100848</c:v>
                </c:pt>
                <c:pt idx="27">
                  <c:v>100768</c:v>
                </c:pt>
                <c:pt idx="28">
                  <c:v>100532</c:v>
                </c:pt>
                <c:pt idx="29">
                  <c:v>100058</c:v>
                </c:pt>
                <c:pt idx="30" formatCode="0;&quot;△ &quot;0">
                  <c:v>99840</c:v>
                </c:pt>
                <c:pt idx="31">
                  <c:v>99538</c:v>
                </c:pt>
                <c:pt idx="32">
                  <c:v>99214</c:v>
                </c:pt>
                <c:pt idx="33">
                  <c:v>98792</c:v>
                </c:pt>
                <c:pt idx="34">
                  <c:v>98420</c:v>
                </c:pt>
                <c:pt idx="35" formatCode="0;&quot;△ &quot;0">
                  <c:v>98225</c:v>
                </c:pt>
                <c:pt idx="36">
                  <c:v>97638</c:v>
                </c:pt>
                <c:pt idx="37">
                  <c:v>97120</c:v>
                </c:pt>
                <c:pt idx="38">
                  <c:v>96461</c:v>
                </c:pt>
                <c:pt idx="39">
                  <c:v>95801</c:v>
                </c:pt>
                <c:pt idx="40" formatCode="0;&quot;△ &quot;0">
                  <c:v>95254</c:v>
                </c:pt>
                <c:pt idx="41">
                  <c:v>94454</c:v>
                </c:pt>
                <c:pt idx="42">
                  <c:v>93729</c:v>
                </c:pt>
                <c:pt idx="43">
                  <c:v>92875</c:v>
                </c:pt>
                <c:pt idx="44">
                  <c:v>92122</c:v>
                </c:pt>
                <c:pt idx="45" formatCode="0;&quot;△ &quot;0">
                  <c:v>91195</c:v>
                </c:pt>
                <c:pt idx="46">
                  <c:v>90160</c:v>
                </c:pt>
                <c:pt idx="47">
                  <c:v>88962</c:v>
                </c:pt>
                <c:pt idx="48">
                  <c:v>87744</c:v>
                </c:pt>
                <c:pt idx="49">
                  <c:v>86833</c:v>
                </c:pt>
                <c:pt idx="50" formatCode="0;&quot;△ &quot;0">
                  <c:v>85786</c:v>
                </c:pt>
                <c:pt idx="51">
                  <c:v>85795</c:v>
                </c:pt>
                <c:pt idx="52">
                  <c:v>85037</c:v>
                </c:pt>
                <c:pt idx="53">
                  <c:v>84283</c:v>
                </c:pt>
                <c:pt idx="54">
                  <c:v>83461</c:v>
                </c:pt>
                <c:pt idx="55" formatCode="0;&quot;△ &quot;0">
                  <c:v>82720</c:v>
                </c:pt>
                <c:pt idx="56">
                  <c:v>82230</c:v>
                </c:pt>
                <c:pt idx="57">
                  <c:v>81280</c:v>
                </c:pt>
                <c:pt idx="58">
                  <c:v>80031</c:v>
                </c:pt>
                <c:pt idx="59">
                  <c:v>78843</c:v>
                </c:pt>
                <c:pt idx="60" formatCode="0;&quot;△ &quot;0">
                  <c:v>77533</c:v>
                </c:pt>
                <c:pt idx="61">
                  <c:v>76479</c:v>
                </c:pt>
                <c:pt idx="62">
                  <c:v>75120</c:v>
                </c:pt>
                <c:pt idx="63">
                  <c:v>73646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8C-4050-8ACB-5E7449DE9608}"/>
            </c:ext>
          </c:extLst>
        </c:ser>
        <c:ser>
          <c:idx val="7"/>
          <c:order val="5"/>
          <c:tx>
            <c:strRef>
              <c:f>人口!$D$184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人口!$E$184:$BP$184</c:f>
              <c:numCache>
                <c:formatCode>0;"△ "0</c:formatCode>
                <c:ptCount val="64"/>
                <c:pt idx="0">
                  <c:v>230472</c:v>
                </c:pt>
                <c:pt idx="1">
                  <c:v>230727</c:v>
                </c:pt>
                <c:pt idx="2">
                  <c:v>230607</c:v>
                </c:pt>
                <c:pt idx="3">
                  <c:v>229659</c:v>
                </c:pt>
                <c:pt idx="4">
                  <c:v>227133</c:v>
                </c:pt>
                <c:pt idx="6">
                  <c:v>226262</c:v>
                </c:pt>
                <c:pt idx="7">
                  <c:v>226132</c:v>
                </c:pt>
                <c:pt idx="8">
                  <c:v>236554</c:v>
                </c:pt>
                <c:pt idx="9">
                  <c:v>234432</c:v>
                </c:pt>
                <c:pt idx="10">
                  <c:v>235105</c:v>
                </c:pt>
                <c:pt idx="11">
                  <c:v>233921</c:v>
                </c:pt>
                <c:pt idx="12">
                  <c:v>234172</c:v>
                </c:pt>
                <c:pt idx="13">
                  <c:v>234534</c:v>
                </c:pt>
                <c:pt idx="14">
                  <c:v>235283</c:v>
                </c:pt>
                <c:pt idx="15">
                  <c:v>236021</c:v>
                </c:pt>
                <c:pt idx="16">
                  <c:v>237885</c:v>
                </c:pt>
                <c:pt idx="17">
                  <c:v>239232</c:v>
                </c:pt>
                <c:pt idx="18">
                  <c:v>240062</c:v>
                </c:pt>
                <c:pt idx="19">
                  <c:v>241394</c:v>
                </c:pt>
                <c:pt idx="20">
                  <c:v>242394</c:v>
                </c:pt>
                <c:pt idx="21">
                  <c:v>243489</c:v>
                </c:pt>
                <c:pt idx="22">
                  <c:v>244668</c:v>
                </c:pt>
                <c:pt idx="23">
                  <c:v>244754</c:v>
                </c:pt>
                <c:pt idx="24">
                  <c:v>244498</c:v>
                </c:pt>
                <c:pt idx="25">
                  <c:v>244520</c:v>
                </c:pt>
                <c:pt idx="26">
                  <c:v>244262</c:v>
                </c:pt>
                <c:pt idx="27">
                  <c:v>243738</c:v>
                </c:pt>
                <c:pt idx="28">
                  <c:v>243549</c:v>
                </c:pt>
                <c:pt idx="29">
                  <c:v>241871</c:v>
                </c:pt>
                <c:pt idx="30">
                  <c:v>240870</c:v>
                </c:pt>
                <c:pt idx="31">
                  <c:v>239948</c:v>
                </c:pt>
                <c:pt idx="32">
                  <c:v>239245</c:v>
                </c:pt>
                <c:pt idx="33">
                  <c:v>238634</c:v>
                </c:pt>
                <c:pt idx="34">
                  <c:v>237778</c:v>
                </c:pt>
                <c:pt idx="35">
                  <c:v>237031</c:v>
                </c:pt>
                <c:pt idx="36">
                  <c:v>236107</c:v>
                </c:pt>
                <c:pt idx="37">
                  <c:v>235422</c:v>
                </c:pt>
                <c:pt idx="38">
                  <c:v>234615</c:v>
                </c:pt>
                <c:pt idx="39">
                  <c:v>233634</c:v>
                </c:pt>
                <c:pt idx="40">
                  <c:v>232801</c:v>
                </c:pt>
                <c:pt idx="41">
                  <c:v>231209</c:v>
                </c:pt>
                <c:pt idx="42">
                  <c:v>229952</c:v>
                </c:pt>
                <c:pt idx="43">
                  <c:v>228764</c:v>
                </c:pt>
                <c:pt idx="44">
                  <c:v>227377</c:v>
                </c:pt>
                <c:pt idx="45">
                  <c:v>225421</c:v>
                </c:pt>
                <c:pt idx="46">
                  <c:v>223754</c:v>
                </c:pt>
                <c:pt idx="47">
                  <c:v>221961</c:v>
                </c:pt>
                <c:pt idx="48">
                  <c:v>220127</c:v>
                </c:pt>
                <c:pt idx="49">
                  <c:v>218299</c:v>
                </c:pt>
                <c:pt idx="50">
                  <c:v>216268</c:v>
                </c:pt>
                <c:pt idx="51">
                  <c:v>202821</c:v>
                </c:pt>
                <c:pt idx="52">
                  <c:v>200134</c:v>
                </c:pt>
                <c:pt idx="53">
                  <c:v>198205</c:v>
                </c:pt>
                <c:pt idx="54">
                  <c:v>196533</c:v>
                </c:pt>
                <c:pt idx="55">
                  <c:v>195007</c:v>
                </c:pt>
                <c:pt idx="56">
                  <c:v>194984</c:v>
                </c:pt>
                <c:pt idx="57">
                  <c:v>193452</c:v>
                </c:pt>
                <c:pt idx="58">
                  <c:v>191488</c:v>
                </c:pt>
                <c:pt idx="59">
                  <c:v>189281</c:v>
                </c:pt>
                <c:pt idx="60">
                  <c:v>187048</c:v>
                </c:pt>
                <c:pt idx="61">
                  <c:v>184698</c:v>
                </c:pt>
                <c:pt idx="62">
                  <c:v>182298</c:v>
                </c:pt>
                <c:pt idx="63">
                  <c:v>179592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8C-4050-8ACB-5E7449DE9608}"/>
            </c:ext>
          </c:extLst>
        </c:ser>
        <c:ser>
          <c:idx val="8"/>
          <c:order val="6"/>
          <c:tx>
            <c:strRef>
              <c:f>人口!$D$185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人口!$E$185:$BP$185</c:f>
              <c:numCache>
                <c:formatCode>General</c:formatCode>
                <c:ptCount val="64"/>
                <c:pt idx="0" formatCode="0;&quot;△ &quot;0">
                  <c:v>115320</c:v>
                </c:pt>
                <c:pt idx="1">
                  <c:v>116258</c:v>
                </c:pt>
                <c:pt idx="2">
                  <c:v>116175</c:v>
                </c:pt>
                <c:pt idx="3">
                  <c:v>116361</c:v>
                </c:pt>
                <c:pt idx="4">
                  <c:v>116049</c:v>
                </c:pt>
                <c:pt idx="6">
                  <c:v>112814</c:v>
                </c:pt>
                <c:pt idx="7">
                  <c:v>113186</c:v>
                </c:pt>
                <c:pt idx="8">
                  <c:v>113490</c:v>
                </c:pt>
                <c:pt idx="9">
                  <c:v>113224</c:v>
                </c:pt>
                <c:pt idx="10" formatCode="0;&quot;△ &quot;0">
                  <c:v>112941</c:v>
                </c:pt>
                <c:pt idx="11">
                  <c:v>113307</c:v>
                </c:pt>
                <c:pt idx="12">
                  <c:v>113208</c:v>
                </c:pt>
                <c:pt idx="13">
                  <c:v>113552</c:v>
                </c:pt>
                <c:pt idx="14">
                  <c:v>113750</c:v>
                </c:pt>
                <c:pt idx="15" formatCode="0;&quot;△ &quot;0">
                  <c:v>113650</c:v>
                </c:pt>
                <c:pt idx="16">
                  <c:v>114153</c:v>
                </c:pt>
                <c:pt idx="17">
                  <c:v>114422</c:v>
                </c:pt>
                <c:pt idx="18">
                  <c:v>115230</c:v>
                </c:pt>
                <c:pt idx="19">
                  <c:v>115625</c:v>
                </c:pt>
                <c:pt idx="20" formatCode="0;&quot;△ &quot;0">
                  <c:v>115667</c:v>
                </c:pt>
                <c:pt idx="21">
                  <c:v>115543</c:v>
                </c:pt>
                <c:pt idx="22">
                  <c:v>115446</c:v>
                </c:pt>
                <c:pt idx="23">
                  <c:v>115261</c:v>
                </c:pt>
                <c:pt idx="24">
                  <c:v>114831</c:v>
                </c:pt>
                <c:pt idx="25" formatCode="0;&quot;△ &quot;0">
                  <c:v>114461</c:v>
                </c:pt>
                <c:pt idx="26">
                  <c:v>113768</c:v>
                </c:pt>
                <c:pt idx="27">
                  <c:v>112949</c:v>
                </c:pt>
                <c:pt idx="28">
                  <c:v>112465</c:v>
                </c:pt>
                <c:pt idx="29">
                  <c:v>111565</c:v>
                </c:pt>
                <c:pt idx="30" formatCode="0;&quot;△ &quot;0">
                  <c:v>110729</c:v>
                </c:pt>
                <c:pt idx="31">
                  <c:v>109615</c:v>
                </c:pt>
                <c:pt idx="32">
                  <c:v>108632</c:v>
                </c:pt>
                <c:pt idx="33">
                  <c:v>107934</c:v>
                </c:pt>
                <c:pt idx="34">
                  <c:v>107098</c:v>
                </c:pt>
                <c:pt idx="35" formatCode="0;&quot;△ &quot;0">
                  <c:v>106525</c:v>
                </c:pt>
                <c:pt idx="36">
                  <c:v>105895</c:v>
                </c:pt>
                <c:pt idx="37">
                  <c:v>105149</c:v>
                </c:pt>
                <c:pt idx="38">
                  <c:v>104530</c:v>
                </c:pt>
                <c:pt idx="39">
                  <c:v>103876</c:v>
                </c:pt>
                <c:pt idx="40" formatCode="0;&quot;△ &quot;0">
                  <c:v>103368</c:v>
                </c:pt>
                <c:pt idx="41">
                  <c:v>102533</c:v>
                </c:pt>
                <c:pt idx="42">
                  <c:v>101505</c:v>
                </c:pt>
                <c:pt idx="43">
                  <c:v>100768</c:v>
                </c:pt>
                <c:pt idx="44">
                  <c:v>99750</c:v>
                </c:pt>
                <c:pt idx="45" formatCode="0;&quot;△ &quot;0">
                  <c:v>98453</c:v>
                </c:pt>
                <c:pt idx="46">
                  <c:v>97168</c:v>
                </c:pt>
                <c:pt idx="47">
                  <c:v>95814</c:v>
                </c:pt>
                <c:pt idx="48">
                  <c:v>94537</c:v>
                </c:pt>
                <c:pt idx="49">
                  <c:v>93313</c:v>
                </c:pt>
                <c:pt idx="50" formatCode="0;&quot;△ &quot;0">
                  <c:v>92055</c:v>
                </c:pt>
                <c:pt idx="51">
                  <c:v>86051</c:v>
                </c:pt>
                <c:pt idx="52">
                  <c:v>84336</c:v>
                </c:pt>
                <c:pt idx="53">
                  <c:v>83027</c:v>
                </c:pt>
                <c:pt idx="54">
                  <c:v>81637</c:v>
                </c:pt>
                <c:pt idx="55" formatCode="0;&quot;△ &quot;0">
                  <c:v>80385</c:v>
                </c:pt>
                <c:pt idx="56">
                  <c:v>79627</c:v>
                </c:pt>
                <c:pt idx="57">
                  <c:v>78393</c:v>
                </c:pt>
                <c:pt idx="58">
                  <c:v>77113</c:v>
                </c:pt>
                <c:pt idx="59">
                  <c:v>75513</c:v>
                </c:pt>
                <c:pt idx="60" formatCode="0;&quot;△ &quot;0">
                  <c:v>74114</c:v>
                </c:pt>
                <c:pt idx="61">
                  <c:v>72660</c:v>
                </c:pt>
                <c:pt idx="62">
                  <c:v>71277</c:v>
                </c:pt>
                <c:pt idx="63">
                  <c:v>69700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8C-4050-8ACB-5E7449D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110144"/>
        <c:axId val="335111680"/>
      </c:barChart>
      <c:catAx>
        <c:axId val="3351101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11168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111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12238881098766"/>
          <c:y val="0.62159331772717596"/>
          <c:w val="0.49499847990059298"/>
          <c:h val="0.13855086296031177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b="1"/>
              <a:t>仙台市人口の割合</a:t>
            </a:r>
          </a:p>
          <a:p>
            <a:pPr>
              <a:defRPr/>
            </a:pPr>
            <a:r>
              <a:rPr lang="ja-JP" sz="1200"/>
              <a:t>(</a:t>
            </a:r>
            <a:r>
              <a:rPr lang="ja-JP" altLang="en-US" sz="1200"/>
              <a:t>国調･推計</a:t>
            </a:r>
            <a:r>
              <a:rPr lang="ja-JP" sz="1200"/>
              <a:t>人口)</a:t>
            </a:r>
          </a:p>
        </c:rich>
      </c:tx>
      <c:layout>
        <c:manualLayout>
          <c:xMode val="edge"/>
          <c:yMode val="edge"/>
          <c:x val="0.29687684262887787"/>
          <c:y val="0.19793041072568635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12528162514797E-2"/>
          <c:y val="1.7061916785164239E-2"/>
          <c:w val="0.9469943744568835"/>
          <c:h val="0.90508797705939581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人口!$D$77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人口!$E$77:$BP$77</c:f>
              <c:numCache>
                <c:formatCode>General</c:formatCode>
                <c:ptCount val="64"/>
                <c:pt idx="0">
                  <c:v>452378</c:v>
                </c:pt>
                <c:pt idx="1">
                  <c:v>462361</c:v>
                </c:pt>
                <c:pt idx="2">
                  <c:v>475720</c:v>
                </c:pt>
                <c:pt idx="3">
                  <c:v>493059</c:v>
                </c:pt>
                <c:pt idx="4">
                  <c:v>515411</c:v>
                </c:pt>
                <c:pt idx="6">
                  <c:v>541787</c:v>
                </c:pt>
                <c:pt idx="7">
                  <c:v>554245</c:v>
                </c:pt>
                <c:pt idx="8">
                  <c:v>562851</c:v>
                </c:pt>
                <c:pt idx="9">
                  <c:v>570551</c:v>
                </c:pt>
                <c:pt idx="10">
                  <c:v>585461</c:v>
                </c:pt>
                <c:pt idx="11">
                  <c:v>602349</c:v>
                </c:pt>
                <c:pt idx="12">
                  <c:v>618021</c:v>
                </c:pt>
                <c:pt idx="13">
                  <c:v>640522</c:v>
                </c:pt>
                <c:pt idx="14">
                  <c:v>660021</c:v>
                </c:pt>
                <c:pt idx="15">
                  <c:v>678617</c:v>
                </c:pt>
                <c:pt idx="16">
                  <c:v>695219</c:v>
                </c:pt>
                <c:pt idx="17">
                  <c:v>722307</c:v>
                </c:pt>
                <c:pt idx="18">
                  <c:v>737592</c:v>
                </c:pt>
                <c:pt idx="19">
                  <c:v>755572</c:v>
                </c:pt>
                <c:pt idx="20">
                  <c:v>773242</c:v>
                </c:pt>
                <c:pt idx="21">
                  <c:v>787460</c:v>
                </c:pt>
                <c:pt idx="22">
                  <c:v>801189</c:v>
                </c:pt>
                <c:pt idx="23">
                  <c:v>815498</c:v>
                </c:pt>
                <c:pt idx="24">
                  <c:v>827309</c:v>
                </c:pt>
                <c:pt idx="25">
                  <c:v>839729</c:v>
                </c:pt>
                <c:pt idx="26">
                  <c:v>851264</c:v>
                </c:pt>
                <c:pt idx="27">
                  <c:v>866167</c:v>
                </c:pt>
                <c:pt idx="28">
                  <c:v>879901</c:v>
                </c:pt>
                <c:pt idx="29" formatCode="0">
                  <c:v>878632</c:v>
                </c:pt>
                <c:pt idx="3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931847</c:v>
                </c:pt>
                <c:pt idx="34" formatCode="0">
                  <c:v>939395</c:v>
                </c:pt>
                <c:pt idx="35">
                  <c:v>950736</c:v>
                </c:pt>
                <c:pt idx="36" formatCode="0">
                  <c:v>960110</c:v>
                </c:pt>
                <c:pt idx="37" formatCode="0">
                  <c:v>968792</c:v>
                </c:pt>
                <c:pt idx="38" formatCode="0">
                  <c:v>975580</c:v>
                </c:pt>
                <c:pt idx="39" formatCode="0">
                  <c:v>980674</c:v>
                </c:pt>
                <c:pt idx="40">
                  <c:v>985393</c:v>
                </c:pt>
                <c:pt idx="41" formatCode="0">
                  <c:v>988241</c:v>
                </c:pt>
                <c:pt idx="42" formatCode="0">
                  <c:v>995314</c:v>
                </c:pt>
                <c:pt idx="43" formatCode="0">
                  <c:v>998608</c:v>
                </c:pt>
                <c:pt idx="44" formatCode="0;&quot;△ &quot;0">
                  <c:v>1001201</c:v>
                </c:pt>
                <c:pt idx="45">
                  <c:v>1003399</c:v>
                </c:pt>
                <c:pt idx="46" formatCode="0;&quot;△ &quot;0">
                  <c:v>1005881</c:v>
                </c:pt>
                <c:pt idx="47" formatCode="0;&quot;△ &quot;0">
                  <c:v>1007437</c:v>
                </c:pt>
                <c:pt idx="48" formatCode="0;&quot;△ &quot;0">
                  <c:v>1009709</c:v>
                </c:pt>
                <c:pt idx="49" formatCode="0;&quot;△ &quot;0">
                  <c:v>1012000</c:v>
                </c:pt>
                <c:pt idx="50">
                  <c:v>1016096</c:v>
                </c:pt>
                <c:pt idx="51" formatCode="0;&quot;△ &quot;0">
                  <c:v>1019622</c:v>
                </c:pt>
                <c:pt idx="52" formatCode="0;&quot;△ &quot;0">
                  <c:v>1031529</c:v>
                </c:pt>
                <c:pt idx="53" formatCode="0;&quot;△ &quot;0">
                  <c:v>1038836</c:v>
                </c:pt>
                <c:pt idx="54" formatCode="0;&quot;△ &quot;0">
                  <c:v>1042979</c:v>
                </c:pt>
                <c:pt idx="55">
                  <c:v>1044880</c:v>
                </c:pt>
                <c:pt idx="56" formatCode="0;&quot;△ &quot;0">
                  <c:v>1058128</c:v>
                </c:pt>
                <c:pt idx="57" formatCode="0;&quot;△ &quot;0">
                  <c:v>1059831</c:v>
                </c:pt>
                <c:pt idx="58" formatCode="0;&quot;△ &quot;0">
                  <c:v>1062123</c:v>
                </c:pt>
                <c:pt idx="59" formatCode="0;&quot;△ &quot;0">
                  <c:v>1063717</c:v>
                </c:pt>
                <c:pt idx="60">
                  <c:v>1065446</c:v>
                </c:pt>
                <c:pt idx="61" formatCode="0;&quot;△ &quot;0">
                  <c:v>1065979</c:v>
                </c:pt>
                <c:pt idx="62" formatCode="0;&quot;△ &quot;0">
                  <c:v>1067981</c:v>
                </c:pt>
                <c:pt idx="63" formatCode="0;&quot;△ &quot;0">
                  <c:v>1066556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C-4D25-9FED-0521E4BB6336}"/>
            </c:ext>
          </c:extLst>
        </c:ser>
        <c:ser>
          <c:idx val="3"/>
          <c:order val="1"/>
          <c:tx>
            <c:strRef>
              <c:f>人口!$D$187</c:f>
              <c:strCache>
                <c:ptCount val="1"/>
                <c:pt idx="0">
                  <c:v>仙台市以外の人口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人口!$E$68:$BQ$68</c:f>
              <c:strCache>
                <c:ptCount val="65"/>
                <c:pt idx="0">
                  <c:v>S35.10.1</c:v>
                </c:pt>
                <c:pt idx="1">
                  <c:v>S36.10.1</c:v>
                </c:pt>
                <c:pt idx="2">
                  <c:v>S37.10.1</c:v>
                </c:pt>
                <c:pt idx="3">
                  <c:v>S38.10.1</c:v>
                </c:pt>
                <c:pt idx="4">
                  <c:v>S39.10.1</c:v>
                </c:pt>
                <c:pt idx="5">
                  <c:v>S40.10.1</c:v>
                </c:pt>
                <c:pt idx="6">
                  <c:v>S41.10.1</c:v>
                </c:pt>
                <c:pt idx="7">
                  <c:v>S42.10.1</c:v>
                </c:pt>
                <c:pt idx="8">
                  <c:v>S43.10.1</c:v>
                </c:pt>
                <c:pt idx="9">
                  <c:v>S44.10.1</c:v>
                </c:pt>
                <c:pt idx="10">
                  <c:v>S45.10.1</c:v>
                </c:pt>
                <c:pt idx="11">
                  <c:v>S46.10.1</c:v>
                </c:pt>
                <c:pt idx="12">
                  <c:v>S47.10.1</c:v>
                </c:pt>
                <c:pt idx="13">
                  <c:v>S48.10.1</c:v>
                </c:pt>
                <c:pt idx="14">
                  <c:v>S49.10.1</c:v>
                </c:pt>
                <c:pt idx="15">
                  <c:v>S50.10.1</c:v>
                </c:pt>
                <c:pt idx="16">
                  <c:v>S51.10.1</c:v>
                </c:pt>
                <c:pt idx="17">
                  <c:v>S52.10.1</c:v>
                </c:pt>
                <c:pt idx="18">
                  <c:v>S53.10.1</c:v>
                </c:pt>
                <c:pt idx="19">
                  <c:v>S54.10.1</c:v>
                </c:pt>
                <c:pt idx="20">
                  <c:v>S55.10.1</c:v>
                </c:pt>
                <c:pt idx="21">
                  <c:v>S56.10.1</c:v>
                </c:pt>
                <c:pt idx="22">
                  <c:v>S57.10.1</c:v>
                </c:pt>
                <c:pt idx="23">
                  <c:v>S58.10.1</c:v>
                </c:pt>
                <c:pt idx="24">
                  <c:v>S59.10.1</c:v>
                </c:pt>
                <c:pt idx="25">
                  <c:v>S60.10.1</c:v>
                </c:pt>
                <c:pt idx="26">
                  <c:v>S61.10.1</c:v>
                </c:pt>
                <c:pt idx="27">
                  <c:v>S62.10.1</c:v>
                </c:pt>
                <c:pt idx="28">
                  <c:v>S63.10.1</c:v>
                </c:pt>
                <c:pt idx="29">
                  <c:v>H1.10.1</c:v>
                </c:pt>
                <c:pt idx="30">
                  <c:v>H2.10.1</c:v>
                </c:pt>
                <c:pt idx="31">
                  <c:v>H3.10.1</c:v>
                </c:pt>
                <c:pt idx="32">
                  <c:v>H4.10.1</c:v>
                </c:pt>
                <c:pt idx="33">
                  <c:v>H5.10.1</c:v>
                </c:pt>
                <c:pt idx="34">
                  <c:v>H6.10.1</c:v>
                </c:pt>
                <c:pt idx="35">
                  <c:v>H7.10.1</c:v>
                </c:pt>
                <c:pt idx="36">
                  <c:v>H8.10.1</c:v>
                </c:pt>
                <c:pt idx="37">
                  <c:v>H9.10.1</c:v>
                </c:pt>
                <c:pt idx="38">
                  <c:v>H10.10.1</c:v>
                </c:pt>
                <c:pt idx="39">
                  <c:v>H11.10.1</c:v>
                </c:pt>
                <c:pt idx="40">
                  <c:v>H12.10.1</c:v>
                </c:pt>
                <c:pt idx="41">
                  <c:v>H13.10.1</c:v>
                </c:pt>
                <c:pt idx="42">
                  <c:v>H14.10.1</c:v>
                </c:pt>
                <c:pt idx="43">
                  <c:v>H15.10.1</c:v>
                </c:pt>
                <c:pt idx="44">
                  <c:v>H16.10.1</c:v>
                </c:pt>
                <c:pt idx="45">
                  <c:v>H17.10.1</c:v>
                </c:pt>
                <c:pt idx="46">
                  <c:v>H18.10.1</c:v>
                </c:pt>
                <c:pt idx="47">
                  <c:v>H19.10.1</c:v>
                </c:pt>
                <c:pt idx="48">
                  <c:v>H20.10.1</c:v>
                </c:pt>
                <c:pt idx="49">
                  <c:v>H21.10.1</c:v>
                </c:pt>
                <c:pt idx="50">
                  <c:v>H22.10.1</c:v>
                </c:pt>
                <c:pt idx="51">
                  <c:v>H23.10.1</c:v>
                </c:pt>
                <c:pt idx="52">
                  <c:v>H24.10.1</c:v>
                </c:pt>
                <c:pt idx="53">
                  <c:v>H25.10.1</c:v>
                </c:pt>
                <c:pt idx="54">
                  <c:v>H26.10.1</c:v>
                </c:pt>
                <c:pt idx="55">
                  <c:v>H27.10.1</c:v>
                </c:pt>
                <c:pt idx="56">
                  <c:v>H28.10.1</c:v>
                </c:pt>
                <c:pt idx="57">
                  <c:v>H29.10.1</c:v>
                </c:pt>
                <c:pt idx="58">
                  <c:v>H30.10.1</c:v>
                </c:pt>
                <c:pt idx="59">
                  <c:v>R1.10.1</c:v>
                </c:pt>
                <c:pt idx="60">
                  <c:v>R2.10.1</c:v>
                </c:pt>
                <c:pt idx="61">
                  <c:v>R3.10.1</c:v>
                </c:pt>
                <c:pt idx="62">
                  <c:v>R4.10.1</c:v>
                </c:pt>
                <c:pt idx="63">
                  <c:v>R5.10.1</c:v>
                </c:pt>
                <c:pt idx="64">
                  <c:v>市町村名＼年月日</c:v>
                </c:pt>
              </c:strCache>
            </c:strRef>
          </c:cat>
          <c:val>
            <c:numRef>
              <c:f>人口!$E$187:$BP$187</c:f>
              <c:numCache>
                <c:formatCode>0;"△ "0</c:formatCode>
                <c:ptCount val="64"/>
                <c:pt idx="0">
                  <c:v>1339257</c:v>
                </c:pt>
                <c:pt idx="1">
                  <c:v>1332066</c:v>
                </c:pt>
                <c:pt idx="2">
                  <c:v>1313555</c:v>
                </c:pt>
                <c:pt idx="3">
                  <c:v>1293632</c:v>
                </c:pt>
                <c:pt idx="4">
                  <c:v>1278516</c:v>
                </c:pt>
                <c:pt idx="6">
                  <c:v>1262312</c:v>
                </c:pt>
                <c:pt idx="7">
                  <c:v>1259636</c:v>
                </c:pt>
                <c:pt idx="8">
                  <c:v>1266649</c:v>
                </c:pt>
                <c:pt idx="9">
                  <c:v>1254781</c:v>
                </c:pt>
                <c:pt idx="10">
                  <c:v>1250769</c:v>
                </c:pt>
                <c:pt idx="11">
                  <c:v>1246384</c:v>
                </c:pt>
                <c:pt idx="12">
                  <c:v>1244697</c:v>
                </c:pt>
                <c:pt idx="13">
                  <c:v>1247423</c:v>
                </c:pt>
                <c:pt idx="14">
                  <c:v>1255758</c:v>
                </c:pt>
                <c:pt idx="15">
                  <c:v>1262953</c:v>
                </c:pt>
                <c:pt idx="16">
                  <c:v>1272838</c:v>
                </c:pt>
                <c:pt idx="17">
                  <c:v>1281194</c:v>
                </c:pt>
                <c:pt idx="18">
                  <c:v>1290516</c:v>
                </c:pt>
                <c:pt idx="19">
                  <c:v>1298185</c:v>
                </c:pt>
                <c:pt idx="20">
                  <c:v>1304574</c:v>
                </c:pt>
                <c:pt idx="21">
                  <c:v>1310906</c:v>
                </c:pt>
                <c:pt idx="22">
                  <c:v>1318324</c:v>
                </c:pt>
                <c:pt idx="23">
                  <c:v>1322823</c:v>
                </c:pt>
                <c:pt idx="24">
                  <c:v>1326411</c:v>
                </c:pt>
                <c:pt idx="25">
                  <c:v>1330275</c:v>
                </c:pt>
                <c:pt idx="26">
                  <c:v>1332029</c:v>
                </c:pt>
                <c:pt idx="27">
                  <c:v>1333723</c:v>
                </c:pt>
                <c:pt idx="28">
                  <c:v>1336348</c:v>
                </c:pt>
                <c:pt idx="29">
                  <c:v>1337489</c:v>
                </c:pt>
                <c:pt idx="30">
                  <c:v>1344063</c:v>
                </c:pt>
                <c:pt idx="31">
                  <c:v>1349031</c:v>
                </c:pt>
                <c:pt idx="32">
                  <c:v>1353867</c:v>
                </c:pt>
                <c:pt idx="33">
                  <c:v>1359491</c:v>
                </c:pt>
                <c:pt idx="34">
                  <c:v>1365233</c:v>
                </c:pt>
                <c:pt idx="35">
                  <c:v>1367990</c:v>
                </c:pt>
                <c:pt idx="36">
                  <c:v>1369863</c:v>
                </c:pt>
                <c:pt idx="37">
                  <c:v>1371466</c:v>
                </c:pt>
                <c:pt idx="38">
                  <c:v>1371980</c:v>
                </c:pt>
                <c:pt idx="39">
                  <c:v>1371928</c:v>
                </c:pt>
                <c:pt idx="40">
                  <c:v>1371459</c:v>
                </c:pt>
                <c:pt idx="41">
                  <c:v>1367825</c:v>
                </c:pt>
                <c:pt idx="42">
                  <c:v>1364195</c:v>
                </c:pt>
                <c:pt idx="43">
                  <c:v>1361243</c:v>
                </c:pt>
                <c:pt idx="44">
                  <c:v>1357598</c:v>
                </c:pt>
                <c:pt idx="45">
                  <c:v>1351473</c:v>
                </c:pt>
                <c:pt idx="46">
                  <c:v>1344421</c:v>
                </c:pt>
                <c:pt idx="47">
                  <c:v>1337094</c:v>
                </c:pt>
                <c:pt idx="48">
                  <c:v>1329477</c:v>
                </c:pt>
                <c:pt idx="49">
                  <c:v>1323344</c:v>
                </c:pt>
                <c:pt idx="50">
                  <c:v>1316554</c:v>
                </c:pt>
                <c:pt idx="51">
                  <c:v>1289864</c:v>
                </c:pt>
                <c:pt idx="52">
                  <c:v>1280547</c:v>
                </c:pt>
                <c:pt idx="53">
                  <c:v>1275289</c:v>
                </c:pt>
                <c:pt idx="54">
                  <c:v>1269992</c:v>
                </c:pt>
                <c:pt idx="55">
                  <c:v>1263521</c:v>
                </c:pt>
                <c:pt idx="56">
                  <c:v>1262495</c:v>
                </c:pt>
                <c:pt idx="57">
                  <c:v>1200805</c:v>
                </c:pt>
                <c:pt idx="58">
                  <c:v>1189729</c:v>
                </c:pt>
                <c:pt idx="59">
                  <c:v>1178098</c:v>
                </c:pt>
                <c:pt idx="60">
                  <c:v>1165953</c:v>
                </c:pt>
                <c:pt idx="61">
                  <c:v>1153542</c:v>
                </c:pt>
                <c:pt idx="62">
                  <c:v>1141144</c:v>
                </c:pt>
                <c:pt idx="63">
                  <c:v>1126614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C-4D25-9FED-0521E4BB6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22656"/>
        <c:axId val="335224192"/>
      </c:barChart>
      <c:catAx>
        <c:axId val="33522265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aseline="0">
                <a:latin typeface="Meiryo UI" panose="020B0604030504040204" pitchFamily="50" charset="-128"/>
              </a:defRPr>
            </a:pPr>
            <a:endParaRPr lang="ja-JP"/>
          </a:p>
        </c:txPr>
        <c:crossAx val="33522419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24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352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990172645984745"/>
          <c:y val="0.40308065545860822"/>
          <c:w val="0.37335549543210023"/>
          <c:h val="7.2320919344541393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Meiryo UI" panose="020B0604030504040204" pitchFamily="50" charset="-128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</xdr:row>
      <xdr:rowOff>38100</xdr:rowOff>
    </xdr:from>
    <xdr:to>
      <xdr:col>12</xdr:col>
      <xdr:colOff>127001</xdr:colOff>
      <xdr:row>36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123824</xdr:colOff>
      <xdr:row>2</xdr:row>
      <xdr:rowOff>25400</xdr:rowOff>
    </xdr:from>
    <xdr:to>
      <xdr:col>23</xdr:col>
      <xdr:colOff>254000</xdr:colOff>
      <xdr:row>36</xdr:row>
      <xdr:rowOff>12700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279400</xdr:colOff>
      <xdr:row>2</xdr:row>
      <xdr:rowOff>28575</xdr:rowOff>
    </xdr:from>
    <xdr:to>
      <xdr:col>35</xdr:col>
      <xdr:colOff>123825</xdr:colOff>
      <xdr:row>36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98425</xdr:colOff>
      <xdr:row>2</xdr:row>
      <xdr:rowOff>38100</xdr:rowOff>
    </xdr:from>
    <xdr:to>
      <xdr:col>46</xdr:col>
      <xdr:colOff>339725</xdr:colOff>
      <xdr:row>36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352425</xdr:colOff>
      <xdr:row>2</xdr:row>
      <xdr:rowOff>28575</xdr:rowOff>
    </xdr:from>
    <xdr:to>
      <xdr:col>58</xdr:col>
      <xdr:colOff>133350</xdr:colOff>
      <xdr:row>36</xdr:row>
      <xdr:rowOff>57150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36</xdr:row>
      <xdr:rowOff>28575</xdr:rowOff>
    </xdr:from>
    <xdr:to>
      <xdr:col>12</xdr:col>
      <xdr:colOff>127001</xdr:colOff>
      <xdr:row>62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136525</xdr:colOff>
      <xdr:row>36</xdr:row>
      <xdr:rowOff>15875</xdr:rowOff>
    </xdr:from>
    <xdr:to>
      <xdr:col>23</xdr:col>
      <xdr:colOff>254000</xdr:colOff>
      <xdr:row>62</xdr:row>
      <xdr:rowOff>92075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98425</xdr:colOff>
      <xdr:row>36</xdr:row>
      <xdr:rowOff>41275</xdr:rowOff>
    </xdr:from>
    <xdr:to>
      <xdr:col>46</xdr:col>
      <xdr:colOff>381000</xdr:colOff>
      <xdr:row>62</xdr:row>
      <xdr:rowOff>117475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257174</xdr:colOff>
      <xdr:row>36</xdr:row>
      <xdr:rowOff>28575</xdr:rowOff>
    </xdr:from>
    <xdr:to>
      <xdr:col>35</xdr:col>
      <xdr:colOff>101600</xdr:colOff>
      <xdr:row>62</xdr:row>
      <xdr:rowOff>114301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381001</xdr:colOff>
      <xdr:row>36</xdr:row>
      <xdr:rowOff>47625</xdr:rowOff>
    </xdr:from>
    <xdr:to>
      <xdr:col>58</xdr:col>
      <xdr:colOff>152401</xdr:colOff>
      <xdr:row>62</xdr:row>
      <xdr:rowOff>120651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38101</xdr:colOff>
      <xdr:row>62</xdr:row>
      <xdr:rowOff>152400</xdr:rowOff>
    </xdr:from>
    <xdr:to>
      <xdr:col>46</xdr:col>
      <xdr:colOff>266701</xdr:colOff>
      <xdr:row>65</xdr:row>
      <xdr:rowOff>127000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3746501" y="11963400"/>
          <a:ext cx="13182600" cy="5461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</xdr:txBody>
    </xdr:sp>
    <xdr:clientData/>
  </xdr:twoCellAnchor>
  <xdr:twoCellAnchor>
    <xdr:from>
      <xdr:col>10</xdr:col>
      <xdr:colOff>25400</xdr:colOff>
      <xdr:row>74</xdr:row>
      <xdr:rowOff>41275</xdr:rowOff>
    </xdr:from>
    <xdr:to>
      <xdr:col>37</xdr:col>
      <xdr:colOff>317500</xdr:colOff>
      <xdr:row>75</xdr:row>
      <xdr:rowOff>101600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3378200" y="13198475"/>
          <a:ext cx="9893300" cy="23812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39</xdr:col>
      <xdr:colOff>161925</xdr:colOff>
      <xdr:row>72</xdr:row>
      <xdr:rowOff>85725</xdr:rowOff>
    </xdr:from>
    <xdr:to>
      <xdr:col>69</xdr:col>
      <xdr:colOff>71437</xdr:colOff>
      <xdr:row>75</xdr:row>
      <xdr:rowOff>127000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3827125" y="12887325"/>
          <a:ext cx="10577512" cy="5746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44</xdr:col>
      <xdr:colOff>212725</xdr:colOff>
      <xdr:row>63</xdr:row>
      <xdr:rowOff>165100</xdr:rowOff>
    </xdr:from>
    <xdr:to>
      <xdr:col>47</xdr:col>
      <xdr:colOff>317500</xdr:colOff>
      <xdr:row>65</xdr:row>
      <xdr:rowOff>12700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15655925" y="11366500"/>
          <a:ext cx="1171575" cy="2032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5:CW188"/>
  <sheetViews>
    <sheetView tabSelected="1" topLeftCell="A58" zoomScale="75" zoomScaleNormal="75" workbookViewId="0">
      <pane xSplit="1" topLeftCell="B1" activePane="topRight" state="frozen"/>
      <selection pane="topRight" activeCell="P67" sqref="P67"/>
    </sheetView>
  </sheetViews>
  <sheetFormatPr defaultColWidth="4.625" defaultRowHeight="15" customHeight="1" x14ac:dyDescent="0.25"/>
  <cols>
    <col min="1" max="1" width="2" style="2" customWidth="1"/>
    <col min="2" max="3" width="4.625" style="2"/>
    <col min="4" max="4" width="4.625" style="3"/>
    <col min="5" max="34" width="4.625" style="2"/>
    <col min="35" max="35" width="8" style="2" bestFit="1" customWidth="1"/>
    <col min="36" max="39" width="4.625" style="2"/>
    <col min="40" max="40" width="6.375" style="2" bestFit="1" customWidth="1"/>
    <col min="41" max="44" width="4.625" style="2"/>
    <col min="45" max="45" width="6.375" style="2" bestFit="1" customWidth="1"/>
    <col min="46" max="49" width="4.625" style="2"/>
    <col min="50" max="50" width="6.375" style="2" bestFit="1" customWidth="1"/>
    <col min="51" max="54" width="4.625" style="2"/>
    <col min="55" max="55" width="6.375" style="2" bestFit="1" customWidth="1"/>
    <col min="56" max="59" width="4.625" style="2"/>
    <col min="60" max="60" width="6.375" style="2" bestFit="1" customWidth="1"/>
    <col min="61" max="64" width="4.625" style="2"/>
    <col min="65" max="65" width="6.375" style="2" bestFit="1" customWidth="1"/>
    <col min="66" max="74" width="4.625" style="2"/>
    <col min="75" max="75" width="5.625" style="2" bestFit="1" customWidth="1"/>
    <col min="76" max="78" width="4.625" style="4"/>
    <col min="79" max="79" width="6.5" style="2" bestFit="1" customWidth="1"/>
    <col min="80" max="82" width="4.625" style="2"/>
    <col min="83" max="83" width="5.625" style="5" bestFit="1" customWidth="1"/>
    <col min="84" max="86" width="4.625" style="5"/>
    <col min="87" max="87" width="4.625" style="2"/>
    <col min="88" max="88" width="6.5" style="2" bestFit="1" customWidth="1"/>
    <col min="89" max="90" width="4.625" style="2"/>
    <col min="91" max="91" width="6.5" style="2" bestFit="1" customWidth="1"/>
    <col min="92" max="92" width="4.625" style="2"/>
    <col min="93" max="93" width="4.625" style="6"/>
    <col min="94" max="97" width="4.625" style="5"/>
    <col min="98" max="98" width="4.625" style="2"/>
    <col min="99" max="99" width="7.25" style="2" bestFit="1" customWidth="1"/>
    <col min="100" max="16384" width="4.625" style="2"/>
  </cols>
  <sheetData>
    <row r="65" spans="2:101" ht="15" customHeight="1" x14ac:dyDescent="0.25">
      <c r="CO65" s="13" t="s">
        <v>89</v>
      </c>
    </row>
    <row r="66" spans="2:101" ht="18" customHeight="1" x14ac:dyDescent="0.25">
      <c r="B66" s="177" t="s">
        <v>251</v>
      </c>
      <c r="C66" s="1"/>
      <c r="D66" s="7"/>
      <c r="E66" s="8"/>
      <c r="F66" s="8"/>
      <c r="H66" s="8"/>
      <c r="I66" s="178" t="s">
        <v>250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10"/>
      <c r="AL66" s="9"/>
      <c r="AM66" s="9"/>
      <c r="AN66" s="9"/>
      <c r="AO66" s="9"/>
      <c r="AP66" s="9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Q66" s="11" t="s">
        <v>249</v>
      </c>
      <c r="BR66" s="8"/>
      <c r="BS66" s="8"/>
      <c r="BT66" s="8"/>
      <c r="BU66" s="8"/>
      <c r="BV66" s="8"/>
      <c r="BW66" s="8"/>
      <c r="CA66" s="8"/>
      <c r="CB66" s="8"/>
      <c r="CC66" s="8"/>
      <c r="CD66" s="8"/>
      <c r="CE66" s="12" t="s">
        <v>88</v>
      </c>
      <c r="CG66" s="6"/>
      <c r="CI66" s="5"/>
      <c r="CJ66" s="8"/>
      <c r="CK66" s="8"/>
      <c r="CL66" s="8"/>
      <c r="CM66" s="8"/>
      <c r="CP66" s="12" t="s">
        <v>88</v>
      </c>
      <c r="CR66" s="6"/>
      <c r="CU66" s="8"/>
    </row>
    <row r="67" spans="2:101" ht="15" customHeight="1" x14ac:dyDescent="0.25">
      <c r="D67" s="60" t="s">
        <v>247</v>
      </c>
      <c r="E67" s="61"/>
      <c r="F67" s="62"/>
      <c r="I67" s="60" t="s">
        <v>246</v>
      </c>
      <c r="J67" s="61"/>
      <c r="K67" s="15"/>
      <c r="L67" s="15"/>
      <c r="M67" s="15"/>
      <c r="N67" s="15"/>
      <c r="O67" s="14"/>
      <c r="P67" s="7"/>
      <c r="Q67" s="7"/>
      <c r="R67" s="15"/>
      <c r="S67" s="15"/>
      <c r="T67" s="14"/>
      <c r="U67" s="15"/>
      <c r="V67" s="15"/>
      <c r="W67" s="15"/>
      <c r="X67" s="15"/>
      <c r="Y67" s="14"/>
      <c r="Z67" s="15"/>
      <c r="AB67" s="15"/>
      <c r="AC67" s="15"/>
      <c r="AD67" s="14"/>
      <c r="AE67" s="15"/>
      <c r="AF67" s="15"/>
      <c r="AG67" s="7"/>
      <c r="AH67" s="15"/>
      <c r="AI67" s="14"/>
      <c r="AJ67" s="15"/>
      <c r="AK67" s="15"/>
      <c r="AL67" s="15"/>
      <c r="AM67" s="15"/>
      <c r="AN67" s="14"/>
      <c r="AO67" s="15"/>
      <c r="AP67" s="15"/>
      <c r="AQ67" s="15"/>
      <c r="AR67" s="15"/>
      <c r="AS67" s="14"/>
      <c r="AT67" s="15"/>
      <c r="AU67" s="15"/>
      <c r="AV67" s="15"/>
      <c r="AW67" s="15"/>
      <c r="AX67" s="60" t="s">
        <v>247</v>
      </c>
      <c r="AY67" s="14"/>
      <c r="AZ67" s="15"/>
      <c r="BB67" s="60" t="s">
        <v>246</v>
      </c>
      <c r="BC67" s="15"/>
      <c r="BD67" s="16"/>
      <c r="BE67" s="15"/>
      <c r="BF67" s="14"/>
      <c r="BG67" s="14"/>
      <c r="BH67" s="14"/>
      <c r="BI67" s="14"/>
      <c r="BJ67" s="14"/>
      <c r="BK67" s="14"/>
      <c r="BL67" s="14"/>
      <c r="BM67" s="14"/>
      <c r="BO67" s="14"/>
      <c r="BP67" s="14"/>
      <c r="BQ67" s="14"/>
      <c r="BW67" s="17"/>
      <c r="CA67" s="7"/>
      <c r="CB67" s="7"/>
      <c r="CC67" s="7"/>
      <c r="CD67" s="7"/>
      <c r="CE67" s="18"/>
      <c r="CF67" s="19"/>
      <c r="CH67" s="20"/>
      <c r="CJ67" s="7"/>
      <c r="CK67" s="7"/>
      <c r="CL67" s="7"/>
      <c r="CM67" s="7"/>
      <c r="CP67" s="18"/>
      <c r="CQ67" s="19"/>
      <c r="CS67" s="20"/>
      <c r="CU67" s="7"/>
    </row>
    <row r="68" spans="2:101" s="171" customFormat="1" ht="15" customHeight="1" x14ac:dyDescent="0.2">
      <c r="B68" s="76" t="s">
        <v>242</v>
      </c>
      <c r="C68" s="168" t="s">
        <v>134</v>
      </c>
      <c r="D68" s="168" t="s">
        <v>134</v>
      </c>
      <c r="E68" s="179">
        <v>22190</v>
      </c>
      <c r="F68" s="63">
        <v>22555</v>
      </c>
      <c r="G68" s="63">
        <v>22920</v>
      </c>
      <c r="H68" s="63">
        <v>23285</v>
      </c>
      <c r="I68" s="63">
        <v>23651</v>
      </c>
      <c r="J68" s="179">
        <v>24016</v>
      </c>
      <c r="K68" s="63">
        <v>24381</v>
      </c>
      <c r="L68" s="63">
        <v>24746</v>
      </c>
      <c r="M68" s="63">
        <v>25112</v>
      </c>
      <c r="N68" s="63">
        <v>25477</v>
      </c>
      <c r="O68" s="179">
        <v>25842</v>
      </c>
      <c r="P68" s="63">
        <v>26207</v>
      </c>
      <c r="Q68" s="63">
        <v>26573</v>
      </c>
      <c r="R68" s="63">
        <v>26938</v>
      </c>
      <c r="S68" s="63">
        <v>27303</v>
      </c>
      <c r="T68" s="179">
        <v>27668</v>
      </c>
      <c r="U68" s="63">
        <v>28034</v>
      </c>
      <c r="V68" s="63">
        <v>28399</v>
      </c>
      <c r="W68" s="63">
        <v>28764</v>
      </c>
      <c r="X68" s="63">
        <v>29129</v>
      </c>
      <c r="Y68" s="179">
        <v>29495</v>
      </c>
      <c r="Z68" s="63">
        <v>29860</v>
      </c>
      <c r="AA68" s="63">
        <v>30225</v>
      </c>
      <c r="AB68" s="63">
        <v>30590</v>
      </c>
      <c r="AC68" s="63">
        <v>30956</v>
      </c>
      <c r="AD68" s="179">
        <v>31321</v>
      </c>
      <c r="AE68" s="63">
        <v>31686</v>
      </c>
      <c r="AF68" s="63">
        <v>32051</v>
      </c>
      <c r="AG68" s="63">
        <v>32417</v>
      </c>
      <c r="AH68" s="63">
        <v>32782</v>
      </c>
      <c r="AI68" s="179">
        <v>33147</v>
      </c>
      <c r="AJ68" s="169">
        <v>33512</v>
      </c>
      <c r="AK68" s="169">
        <v>33878</v>
      </c>
      <c r="AL68" s="169">
        <v>34243</v>
      </c>
      <c r="AM68" s="169">
        <v>34608</v>
      </c>
      <c r="AN68" s="179">
        <v>34973</v>
      </c>
      <c r="AO68" s="169">
        <v>35339</v>
      </c>
      <c r="AP68" s="169">
        <v>35704</v>
      </c>
      <c r="AQ68" s="169">
        <v>36069</v>
      </c>
      <c r="AR68" s="169">
        <v>36434</v>
      </c>
      <c r="AS68" s="179">
        <v>36800</v>
      </c>
      <c r="AT68" s="169">
        <v>37165</v>
      </c>
      <c r="AU68" s="169">
        <v>37530</v>
      </c>
      <c r="AV68" s="169">
        <v>37895</v>
      </c>
      <c r="AW68" s="169">
        <v>38261</v>
      </c>
      <c r="AX68" s="179">
        <v>38626</v>
      </c>
      <c r="AY68" s="169">
        <v>38991</v>
      </c>
      <c r="AZ68" s="169">
        <v>39356</v>
      </c>
      <c r="BA68" s="169">
        <v>39722</v>
      </c>
      <c r="BB68" s="169">
        <v>40087</v>
      </c>
      <c r="BC68" s="179">
        <v>40452</v>
      </c>
      <c r="BD68" s="169">
        <v>40817</v>
      </c>
      <c r="BE68" s="169">
        <v>41183</v>
      </c>
      <c r="BF68" s="169">
        <v>41548</v>
      </c>
      <c r="BG68" s="169">
        <v>41913</v>
      </c>
      <c r="BH68" s="179">
        <v>42278</v>
      </c>
      <c r="BI68" s="169">
        <v>42644</v>
      </c>
      <c r="BJ68" s="169">
        <v>43009</v>
      </c>
      <c r="BK68" s="169">
        <v>43374</v>
      </c>
      <c r="BL68" s="169">
        <v>43739</v>
      </c>
      <c r="BM68" s="179">
        <v>44105</v>
      </c>
      <c r="BN68" s="169">
        <v>44470</v>
      </c>
      <c r="BO68" s="169">
        <v>44835</v>
      </c>
      <c r="BP68" s="169">
        <v>45200</v>
      </c>
      <c r="BQ68" s="64" t="s">
        <v>134</v>
      </c>
      <c r="BR68" s="69" t="s">
        <v>0</v>
      </c>
      <c r="BS68" s="170" t="s">
        <v>1</v>
      </c>
      <c r="BT68" s="69" t="s">
        <v>2</v>
      </c>
      <c r="BU68" s="65"/>
      <c r="BV68" s="66">
        <v>24016</v>
      </c>
      <c r="BW68" s="67" t="s">
        <v>85</v>
      </c>
      <c r="BX68" s="67" t="s">
        <v>148</v>
      </c>
      <c r="BY68" s="68"/>
      <c r="BZ68" s="63">
        <v>33147</v>
      </c>
      <c r="CA68" s="69" t="s">
        <v>90</v>
      </c>
      <c r="CB68" s="69" t="s">
        <v>91</v>
      </c>
      <c r="CC68" s="70"/>
      <c r="CD68" s="71">
        <v>34973</v>
      </c>
      <c r="CE68" s="67" t="s">
        <v>85</v>
      </c>
      <c r="CF68" s="67" t="s">
        <v>148</v>
      </c>
      <c r="CG68" s="72"/>
      <c r="CH68" s="73"/>
      <c r="CI68" s="63">
        <v>34973</v>
      </c>
      <c r="CJ68" s="74" t="s">
        <v>92</v>
      </c>
      <c r="CK68" s="74" t="s">
        <v>93</v>
      </c>
      <c r="CL68" s="63">
        <v>34972</v>
      </c>
      <c r="CM68" s="73"/>
      <c r="CN68" s="75" t="s">
        <v>94</v>
      </c>
      <c r="CO68" s="72"/>
      <c r="CP68" s="67" t="s">
        <v>85</v>
      </c>
      <c r="CQ68" s="67" t="s">
        <v>148</v>
      </c>
      <c r="CR68" s="72"/>
      <c r="CS68" s="73"/>
      <c r="CT68" s="63">
        <v>36434</v>
      </c>
      <c r="CU68" s="76" t="s">
        <v>95</v>
      </c>
      <c r="CV68" s="76" t="s">
        <v>96</v>
      </c>
    </row>
    <row r="69" spans="2:101" s="80" customFormat="1" ht="15" customHeight="1" x14ac:dyDescent="0.2">
      <c r="C69" s="172" t="s">
        <v>3</v>
      </c>
      <c r="D69" s="172" t="s">
        <v>3</v>
      </c>
      <c r="E69" s="180">
        <v>1743195</v>
      </c>
      <c r="F69" s="77">
        <v>1745202</v>
      </c>
      <c r="G69" s="77">
        <v>1738337</v>
      </c>
      <c r="H69" s="77">
        <v>1738378</v>
      </c>
      <c r="I69" s="77">
        <v>1752295</v>
      </c>
      <c r="J69" s="180">
        <v>1753126</v>
      </c>
      <c r="K69" s="78">
        <v>1760007</v>
      </c>
      <c r="L69" s="78">
        <v>1777515</v>
      </c>
      <c r="M69" s="78">
        <v>1790266</v>
      </c>
      <c r="N69" s="78"/>
      <c r="O69" s="180">
        <v>1819223</v>
      </c>
      <c r="P69" s="78"/>
      <c r="Q69" s="78"/>
      <c r="R69" s="78"/>
      <c r="S69" s="78"/>
      <c r="T69" s="180">
        <v>1955267</v>
      </c>
      <c r="U69" s="78"/>
      <c r="V69" s="78"/>
      <c r="W69" s="78"/>
      <c r="X69" s="78"/>
      <c r="Y69" s="180">
        <v>2082320</v>
      </c>
      <c r="Z69" s="78"/>
      <c r="AA69" s="78"/>
      <c r="AB69" s="78"/>
      <c r="AC69" s="78"/>
      <c r="AD69" s="180">
        <v>2176295</v>
      </c>
      <c r="AE69" s="78"/>
      <c r="AF69" s="78"/>
      <c r="AG69" s="78"/>
      <c r="AH69" s="78"/>
      <c r="AI69" s="180">
        <v>2248543</v>
      </c>
      <c r="AJ69" s="78">
        <v>2266193</v>
      </c>
      <c r="AK69" s="78">
        <v>2282687</v>
      </c>
      <c r="AL69" s="78">
        <v>2297818</v>
      </c>
      <c r="AM69" s="78">
        <v>2311636</v>
      </c>
      <c r="AN69" s="180">
        <v>2319433</v>
      </c>
      <c r="AO69" s="78">
        <v>2340112</v>
      </c>
      <c r="AP69" s="78">
        <v>2351143</v>
      </c>
      <c r="AQ69" s="78">
        <v>2359176</v>
      </c>
      <c r="AR69" s="78">
        <v>2364634</v>
      </c>
      <c r="AS69" s="180">
        <v>2365320</v>
      </c>
      <c r="AT69" s="78">
        <v>2368591</v>
      </c>
      <c r="AU69" s="78">
        <v>2370280</v>
      </c>
      <c r="AV69" s="78">
        <v>2371683</v>
      </c>
      <c r="AW69" s="78">
        <v>2370985</v>
      </c>
      <c r="AX69" s="180">
        <v>2360218</v>
      </c>
      <c r="AY69" s="78">
        <v>2354992</v>
      </c>
      <c r="AZ69" s="78">
        <v>2348999</v>
      </c>
      <c r="BA69" s="78">
        <v>2343767</v>
      </c>
      <c r="BB69" s="78">
        <v>2340029</v>
      </c>
      <c r="BC69" s="180">
        <v>2348165</v>
      </c>
      <c r="BD69" s="78">
        <v>2323224</v>
      </c>
      <c r="BE69" s="78">
        <v>2325407</v>
      </c>
      <c r="BF69" s="78">
        <v>2328143</v>
      </c>
      <c r="BG69" s="78">
        <v>2327993</v>
      </c>
      <c r="BH69" s="180">
        <v>2333899</v>
      </c>
      <c r="BI69" s="78">
        <v>2329431</v>
      </c>
      <c r="BJ69" s="78">
        <v>2322024</v>
      </c>
      <c r="BK69" s="78">
        <v>2312937</v>
      </c>
      <c r="BL69" s="78">
        <v>2303160</v>
      </c>
      <c r="BM69" s="180">
        <v>2301996</v>
      </c>
      <c r="BN69" s="78">
        <v>2290036</v>
      </c>
      <c r="BO69" s="78">
        <v>2279554</v>
      </c>
      <c r="BP69" s="78">
        <v>2263552</v>
      </c>
      <c r="BQ69" s="79" t="s">
        <v>3</v>
      </c>
      <c r="BR69" s="81">
        <v>7284.44</v>
      </c>
      <c r="BS69" s="81">
        <v>7284.36</v>
      </c>
      <c r="BT69" s="81">
        <v>853923</v>
      </c>
      <c r="BV69" s="82">
        <v>1753126</v>
      </c>
      <c r="BW69" s="83">
        <v>855052</v>
      </c>
      <c r="BX69" s="83">
        <v>898074</v>
      </c>
      <c r="BY69" s="84"/>
      <c r="BZ69" s="81">
        <v>2248558</v>
      </c>
      <c r="CA69" s="81">
        <v>1105103</v>
      </c>
      <c r="CB69" s="81">
        <v>1143455</v>
      </c>
      <c r="CD69" s="85">
        <v>2328739</v>
      </c>
      <c r="CE69" s="86">
        <v>1144739</v>
      </c>
      <c r="CF69" s="87">
        <v>1184000</v>
      </c>
      <c r="CG69" s="88">
        <v>776944</v>
      </c>
      <c r="CI69" s="89">
        <v>2319433</v>
      </c>
      <c r="CJ69" s="89">
        <v>1140128</v>
      </c>
      <c r="CK69" s="89">
        <v>1179305</v>
      </c>
      <c r="CL69" s="82">
        <v>2328739</v>
      </c>
      <c r="CN69" s="90" t="s">
        <v>3</v>
      </c>
      <c r="CO69" s="85">
        <v>2365204</v>
      </c>
      <c r="CP69" s="86">
        <v>1158315</v>
      </c>
      <c r="CQ69" s="87">
        <v>1206889</v>
      </c>
      <c r="CR69" s="88">
        <v>833237</v>
      </c>
      <c r="CT69" s="81">
        <v>2364634</v>
      </c>
      <c r="CU69" s="81">
        <v>1159913</v>
      </c>
      <c r="CV69" s="81">
        <v>1204721</v>
      </c>
    </row>
    <row r="70" spans="2:101" s="97" customFormat="1" ht="15" customHeight="1" x14ac:dyDescent="0.15">
      <c r="B70" s="173"/>
      <c r="C70" s="174" t="s">
        <v>241</v>
      </c>
      <c r="D70" s="174" t="s">
        <v>241</v>
      </c>
      <c r="E70" s="181">
        <f>E71+E72</f>
        <v>1791635</v>
      </c>
      <c r="F70" s="91">
        <f t="shared" ref="F70:M70" si="0">F71+F72</f>
        <v>1794427</v>
      </c>
      <c r="G70" s="91">
        <f t="shared" si="0"/>
        <v>1789275</v>
      </c>
      <c r="H70" s="91">
        <f t="shared" si="0"/>
        <v>1786691</v>
      </c>
      <c r="I70" s="91">
        <f t="shared" si="0"/>
        <v>1793927</v>
      </c>
      <c r="J70" s="181"/>
      <c r="K70" s="91">
        <f t="shared" si="0"/>
        <v>1804099</v>
      </c>
      <c r="L70" s="91">
        <f t="shared" si="0"/>
        <v>1813881</v>
      </c>
      <c r="M70" s="91">
        <f t="shared" si="0"/>
        <v>1829500</v>
      </c>
      <c r="N70" s="91"/>
      <c r="O70" s="181">
        <f t="shared" ref="O70" si="1">O71+O72</f>
        <v>1836230</v>
      </c>
      <c r="P70" s="91"/>
      <c r="Q70" s="91"/>
      <c r="R70" s="91"/>
      <c r="S70" s="91"/>
      <c r="T70" s="181">
        <f>T71+T72</f>
        <v>1941570</v>
      </c>
      <c r="U70" s="91"/>
      <c r="V70" s="91"/>
      <c r="W70" s="91"/>
      <c r="X70" s="91"/>
      <c r="Y70" s="181">
        <f>Y71+Y72</f>
        <v>2077816</v>
      </c>
      <c r="Z70" s="91"/>
      <c r="AA70" s="91"/>
      <c r="AB70" s="91"/>
      <c r="AC70" s="91"/>
      <c r="AD70" s="181">
        <f>AD71+AD72</f>
        <v>2170004</v>
      </c>
      <c r="AE70" s="91"/>
      <c r="AF70" s="91"/>
      <c r="AG70" s="91"/>
      <c r="AH70" s="91"/>
      <c r="AI70" s="181">
        <f t="shared" ref="AI70:BF70" si="2">AI71+AI72</f>
        <v>2244614</v>
      </c>
      <c r="AJ70" s="91">
        <f t="shared" si="2"/>
        <v>2261213</v>
      </c>
      <c r="AK70" s="91">
        <f t="shared" si="2"/>
        <v>2276977</v>
      </c>
      <c r="AL70" s="91">
        <f t="shared" si="2"/>
        <v>2291338</v>
      </c>
      <c r="AM70" s="91">
        <f t="shared" si="2"/>
        <v>2304628</v>
      </c>
      <c r="AN70" s="181">
        <f t="shared" si="2"/>
        <v>2318726</v>
      </c>
      <c r="AO70" s="91">
        <f t="shared" si="2"/>
        <v>2329973</v>
      </c>
      <c r="AP70" s="91">
        <f t="shared" si="2"/>
        <v>2340258</v>
      </c>
      <c r="AQ70" s="91">
        <f t="shared" si="2"/>
        <v>2347560</v>
      </c>
      <c r="AR70" s="91">
        <f t="shared" si="2"/>
        <v>2352602</v>
      </c>
      <c r="AS70" s="181">
        <f t="shared" si="2"/>
        <v>2356852</v>
      </c>
      <c r="AT70" s="91">
        <f t="shared" si="2"/>
        <v>2356066</v>
      </c>
      <c r="AU70" s="91">
        <f t="shared" si="2"/>
        <v>2359509</v>
      </c>
      <c r="AV70" s="91">
        <f t="shared" si="2"/>
        <v>2359851</v>
      </c>
      <c r="AW70" s="91">
        <f t="shared" si="2"/>
        <v>2358799</v>
      </c>
      <c r="AX70" s="181">
        <f t="shared" si="2"/>
        <v>2354872</v>
      </c>
      <c r="AY70" s="91">
        <f t="shared" si="2"/>
        <v>2362015</v>
      </c>
      <c r="AZ70" s="91">
        <f t="shared" si="2"/>
        <v>2356058</v>
      </c>
      <c r="BA70" s="91">
        <f t="shared" si="2"/>
        <v>2350595</v>
      </c>
      <c r="BB70" s="91">
        <f t="shared" si="2"/>
        <v>2335344</v>
      </c>
      <c r="BC70" s="181">
        <f t="shared" si="2"/>
        <v>2332650</v>
      </c>
      <c r="BD70" s="91">
        <f t="shared" si="2"/>
        <v>2309486</v>
      </c>
      <c r="BE70" s="91">
        <f t="shared" si="2"/>
        <v>2312076</v>
      </c>
      <c r="BF70" s="91">
        <f t="shared" si="2"/>
        <v>2314125</v>
      </c>
      <c r="BG70" s="91">
        <f>BG71+BG72</f>
        <v>2312971</v>
      </c>
      <c r="BH70" s="181">
        <f>BH71+BH72</f>
        <v>2308401</v>
      </c>
      <c r="BI70" s="91">
        <f t="shared" ref="BI70" si="3">BI71+BI72</f>
        <v>2320623</v>
      </c>
      <c r="BJ70" s="91">
        <f t="shared" ref="BJ70" si="4">BJ71+BJ72</f>
        <v>2313216</v>
      </c>
      <c r="BK70" s="91">
        <f t="shared" ref="BK70" si="5">BK71+BK72</f>
        <v>2304411</v>
      </c>
      <c r="BL70" s="91">
        <f t="shared" ref="BL70" si="6">BL71+BL72</f>
        <v>2294352</v>
      </c>
      <c r="BM70" s="181">
        <f t="shared" ref="BM70" si="7">BM71+BM72</f>
        <v>2283882</v>
      </c>
      <c r="BN70" s="91">
        <f t="shared" ref="BN70" si="8">BN71+BN72</f>
        <v>2271922</v>
      </c>
      <c r="BO70" s="91">
        <f t="shared" ref="BO70" si="9">BO71+BO72</f>
        <v>2261440</v>
      </c>
      <c r="BP70" s="91">
        <f t="shared" ref="BP70" si="10">BP71+BP72</f>
        <v>2245438</v>
      </c>
      <c r="BQ70" s="92" t="s">
        <v>133</v>
      </c>
      <c r="BR70" s="175"/>
      <c r="BS70" s="175"/>
      <c r="BT70" s="175"/>
      <c r="BU70" s="94"/>
      <c r="BV70" s="99"/>
      <c r="BW70" s="99"/>
      <c r="BX70" s="101"/>
      <c r="BY70" s="95"/>
      <c r="BZ70" s="175"/>
      <c r="CA70" s="175"/>
      <c r="CB70" s="175"/>
      <c r="CC70" s="96"/>
      <c r="CD70" s="175"/>
      <c r="CE70" s="175"/>
      <c r="CF70" s="175"/>
      <c r="CG70" s="175"/>
      <c r="CH70" s="95"/>
      <c r="CI70" s="175"/>
      <c r="CJ70" s="175"/>
      <c r="CK70" s="175"/>
      <c r="CL70" s="175"/>
      <c r="CN70" s="102"/>
      <c r="CO70" s="175"/>
      <c r="CP70" s="175"/>
      <c r="CQ70" s="175"/>
      <c r="CR70" s="175"/>
      <c r="CS70" s="95"/>
      <c r="CT70" s="175"/>
      <c r="CU70" s="175"/>
      <c r="CV70" s="175"/>
    </row>
    <row r="71" spans="2:101" s="97" customFormat="1" ht="15" customHeight="1" x14ac:dyDescent="0.15">
      <c r="B71" s="173"/>
      <c r="C71" s="102" t="s">
        <v>143</v>
      </c>
      <c r="D71" s="102" t="s">
        <v>143</v>
      </c>
      <c r="E71" s="182">
        <f>SUM(E77:E94)-E82</f>
        <v>1390004</v>
      </c>
      <c r="F71" s="98">
        <f t="shared" ref="F71:M71" si="11">SUM(F77:F94)-F82</f>
        <v>1396962</v>
      </c>
      <c r="G71" s="98">
        <f t="shared" si="11"/>
        <v>1397672</v>
      </c>
      <c r="H71" s="98">
        <f t="shared" si="11"/>
        <v>1401586</v>
      </c>
      <c r="I71" s="98">
        <f t="shared" si="11"/>
        <v>1416024</v>
      </c>
      <c r="J71" s="182"/>
      <c r="K71" s="98">
        <f t="shared" si="11"/>
        <v>1434058</v>
      </c>
      <c r="L71" s="98">
        <f t="shared" si="11"/>
        <v>1445925</v>
      </c>
      <c r="M71" s="98">
        <f t="shared" si="11"/>
        <v>1463617</v>
      </c>
      <c r="N71" s="98"/>
      <c r="O71" s="182">
        <f t="shared" ref="O71" si="12">SUM(O77:O94)-O82</f>
        <v>1474144</v>
      </c>
      <c r="P71" s="98"/>
      <c r="Q71" s="98"/>
      <c r="R71" s="98"/>
      <c r="S71" s="98"/>
      <c r="T71" s="182">
        <f>SUM(T77:T94)-T82</f>
        <v>1574583</v>
      </c>
      <c r="U71" s="98"/>
      <c r="V71" s="98"/>
      <c r="W71" s="98"/>
      <c r="X71" s="98"/>
      <c r="Y71" s="182">
        <f>SUM(Y77:Y94)-Y82</f>
        <v>1694258</v>
      </c>
      <c r="Z71" s="98"/>
      <c r="AA71" s="98"/>
      <c r="AB71" s="98"/>
      <c r="AC71" s="98"/>
      <c r="AD71" s="182">
        <f>SUM(AD77:AD94)-AD82</f>
        <v>1773682</v>
      </c>
      <c r="AE71" s="98"/>
      <c r="AF71" s="98"/>
      <c r="AG71" s="98"/>
      <c r="AH71" s="98"/>
      <c r="AI71" s="182">
        <f>SUM(AI78:AI94)</f>
        <v>1836364</v>
      </c>
      <c r="AJ71" s="98">
        <f t="shared" ref="AJ71:BI71" si="13">SUM(AJ78:AJ94)</f>
        <v>1849193</v>
      </c>
      <c r="AK71" s="98">
        <f t="shared" si="13"/>
        <v>1860954</v>
      </c>
      <c r="AL71" s="98">
        <f t="shared" si="13"/>
        <v>1870258</v>
      </c>
      <c r="AM71" s="98">
        <f t="shared" si="13"/>
        <v>1878989</v>
      </c>
      <c r="AN71" s="182">
        <f t="shared" si="13"/>
        <v>1890462</v>
      </c>
      <c r="AO71" s="98">
        <f t="shared" si="13"/>
        <v>1898800</v>
      </c>
      <c r="AP71" s="98">
        <f t="shared" si="13"/>
        <v>1906322</v>
      </c>
      <c r="AQ71" s="98">
        <f t="shared" si="13"/>
        <v>1911719</v>
      </c>
      <c r="AR71" s="98">
        <f t="shared" si="13"/>
        <v>1915728</v>
      </c>
      <c r="AS71" s="182">
        <f t="shared" si="13"/>
        <v>1919239</v>
      </c>
      <c r="AT71" s="98">
        <f t="shared" si="13"/>
        <v>1919063</v>
      </c>
      <c r="AU71" s="98">
        <f t="shared" si="13"/>
        <v>1922619</v>
      </c>
      <c r="AV71" s="98">
        <f t="shared" si="13"/>
        <v>1922375</v>
      </c>
      <c r="AW71" s="98">
        <f t="shared" si="13"/>
        <v>1921175</v>
      </c>
      <c r="AX71" s="182">
        <f t="shared" si="13"/>
        <v>1918100</v>
      </c>
      <c r="AY71" s="98">
        <f t="shared" si="13"/>
        <v>1914727</v>
      </c>
      <c r="AZ71" s="98">
        <f t="shared" si="13"/>
        <v>1910294</v>
      </c>
      <c r="BA71" s="98">
        <f t="shared" si="13"/>
        <v>1906622</v>
      </c>
      <c r="BB71" s="98">
        <f t="shared" si="13"/>
        <v>1903839</v>
      </c>
      <c r="BC71" s="182">
        <f t="shared" si="13"/>
        <v>1902046</v>
      </c>
      <c r="BD71" s="98">
        <f t="shared" si="13"/>
        <v>1884923</v>
      </c>
      <c r="BE71" s="98">
        <f t="shared" si="13"/>
        <v>1890481</v>
      </c>
      <c r="BF71" s="98">
        <f t="shared" si="13"/>
        <v>1893830</v>
      </c>
      <c r="BG71" s="98">
        <f t="shared" si="13"/>
        <v>1894168</v>
      </c>
      <c r="BH71" s="182">
        <f t="shared" si="13"/>
        <v>1891329</v>
      </c>
      <c r="BI71" s="98">
        <f t="shared" si="13"/>
        <v>1903837</v>
      </c>
      <c r="BJ71" s="98">
        <f>SUM(BJ78:BJ95)</f>
        <v>1952282</v>
      </c>
      <c r="BK71" s="98">
        <f t="shared" ref="BK71:BP71" si="14">SUM(BK78:BK95)</f>
        <v>1946825</v>
      </c>
      <c r="BL71" s="98">
        <f t="shared" si="14"/>
        <v>1940014</v>
      </c>
      <c r="BM71" s="182">
        <f t="shared" si="14"/>
        <v>1933512</v>
      </c>
      <c r="BN71" s="98">
        <f t="shared" si="14"/>
        <v>1924933</v>
      </c>
      <c r="BO71" s="98">
        <f t="shared" si="14"/>
        <v>1918129</v>
      </c>
      <c r="BP71" s="98">
        <f t="shared" si="14"/>
        <v>1906271</v>
      </c>
      <c r="BQ71" s="92" t="s">
        <v>97</v>
      </c>
      <c r="BR71" s="175"/>
      <c r="BS71" s="175"/>
      <c r="BT71" s="175"/>
      <c r="BU71" s="94"/>
      <c r="BV71" s="99"/>
      <c r="BW71" s="99"/>
      <c r="BX71" s="101"/>
      <c r="BY71" s="95"/>
      <c r="BZ71" s="175"/>
      <c r="CA71" s="175"/>
      <c r="CB71" s="175"/>
      <c r="CC71" s="96"/>
      <c r="CD71" s="175"/>
      <c r="CE71" s="175"/>
      <c r="CF71" s="175"/>
      <c r="CG71" s="175"/>
      <c r="CH71" s="95"/>
      <c r="CI71" s="175"/>
      <c r="CJ71" s="175"/>
      <c r="CK71" s="175"/>
      <c r="CL71" s="175"/>
      <c r="CN71" s="102"/>
      <c r="CO71" s="175"/>
      <c r="CP71" s="175"/>
      <c r="CQ71" s="175"/>
      <c r="CR71" s="175"/>
      <c r="CS71" s="95"/>
      <c r="CT71" s="175"/>
      <c r="CU71" s="175"/>
      <c r="CV71" s="175"/>
    </row>
    <row r="72" spans="2:101" s="97" customFormat="1" ht="15" customHeight="1" x14ac:dyDescent="0.15">
      <c r="B72" s="173"/>
      <c r="C72" s="102" t="s">
        <v>144</v>
      </c>
      <c r="D72" s="102" t="s">
        <v>144</v>
      </c>
      <c r="E72" s="182">
        <f>SUM(E96:E117)</f>
        <v>401631</v>
      </c>
      <c r="F72" s="98">
        <f t="shared" ref="F72:M72" si="15">SUM(F96:F117)</f>
        <v>397465</v>
      </c>
      <c r="G72" s="98">
        <f t="shared" si="15"/>
        <v>391603</v>
      </c>
      <c r="H72" s="98">
        <f t="shared" si="15"/>
        <v>385105</v>
      </c>
      <c r="I72" s="98">
        <f t="shared" si="15"/>
        <v>377903</v>
      </c>
      <c r="J72" s="182"/>
      <c r="K72" s="98">
        <f t="shared" si="15"/>
        <v>370041</v>
      </c>
      <c r="L72" s="98">
        <f t="shared" si="15"/>
        <v>367956</v>
      </c>
      <c r="M72" s="98">
        <f t="shared" si="15"/>
        <v>365883</v>
      </c>
      <c r="N72" s="98"/>
      <c r="O72" s="182">
        <f t="shared" ref="O72" si="16">SUM(O96:O117)</f>
        <v>362086</v>
      </c>
      <c r="P72" s="98"/>
      <c r="Q72" s="98"/>
      <c r="R72" s="98"/>
      <c r="S72" s="98"/>
      <c r="T72" s="182">
        <f>SUM(T96:T117)</f>
        <v>366987</v>
      </c>
      <c r="U72" s="98"/>
      <c r="V72" s="98"/>
      <c r="W72" s="98"/>
      <c r="X72" s="98"/>
      <c r="Y72" s="182">
        <f>SUM(Y96:Y117)</f>
        <v>383558</v>
      </c>
      <c r="Z72" s="98"/>
      <c r="AA72" s="98"/>
      <c r="AB72" s="98"/>
      <c r="AC72" s="98"/>
      <c r="AD72" s="182">
        <f>SUM(AD96:AD117)</f>
        <v>396322</v>
      </c>
      <c r="AE72" s="98"/>
      <c r="AF72" s="98"/>
      <c r="AG72" s="98"/>
      <c r="AH72" s="98"/>
      <c r="AI72" s="182">
        <f>SUM(AI96:AI117)</f>
        <v>408250</v>
      </c>
      <c r="AJ72" s="98">
        <f t="shared" ref="AJ72:AX72" si="17">SUM(AJ96:AJ117)</f>
        <v>412020</v>
      </c>
      <c r="AK72" s="98">
        <f t="shared" si="17"/>
        <v>416023</v>
      </c>
      <c r="AL72" s="98">
        <f t="shared" si="17"/>
        <v>421080</v>
      </c>
      <c r="AM72" s="98">
        <f t="shared" si="17"/>
        <v>425639</v>
      </c>
      <c r="AN72" s="182">
        <f t="shared" si="17"/>
        <v>428264</v>
      </c>
      <c r="AO72" s="98">
        <f t="shared" si="17"/>
        <v>431173</v>
      </c>
      <c r="AP72" s="98">
        <f t="shared" si="17"/>
        <v>433936</v>
      </c>
      <c r="AQ72" s="98">
        <f t="shared" si="17"/>
        <v>435841</v>
      </c>
      <c r="AR72" s="98">
        <f t="shared" si="17"/>
        <v>436874</v>
      </c>
      <c r="AS72" s="182">
        <f t="shared" si="17"/>
        <v>437613</v>
      </c>
      <c r="AT72" s="98">
        <f t="shared" si="17"/>
        <v>437003</v>
      </c>
      <c r="AU72" s="98">
        <f t="shared" si="17"/>
        <v>436890</v>
      </c>
      <c r="AV72" s="98">
        <f t="shared" si="17"/>
        <v>437476</v>
      </c>
      <c r="AW72" s="98">
        <f t="shared" si="17"/>
        <v>437624</v>
      </c>
      <c r="AX72" s="182">
        <f t="shared" si="17"/>
        <v>436772</v>
      </c>
      <c r="AY72" s="98">
        <f>SUM(AY96:AY117)+AY172</f>
        <v>447288</v>
      </c>
      <c r="AZ72" s="98">
        <f>SUM(AZ96:AZ117)+AZ172</f>
        <v>445764</v>
      </c>
      <c r="BA72" s="98">
        <f>SUM(BA96:BA117)+BA172</f>
        <v>443973</v>
      </c>
      <c r="BB72" s="98">
        <f t="shared" ref="BB72:BI72" si="18">SUM(BB96:BB117)</f>
        <v>431505</v>
      </c>
      <c r="BC72" s="182">
        <f t="shared" si="18"/>
        <v>430604</v>
      </c>
      <c r="BD72" s="98">
        <f t="shared" si="18"/>
        <v>424563</v>
      </c>
      <c r="BE72" s="98">
        <f t="shared" si="18"/>
        <v>421595</v>
      </c>
      <c r="BF72" s="98">
        <f t="shared" si="18"/>
        <v>420295</v>
      </c>
      <c r="BG72" s="98">
        <f t="shared" si="18"/>
        <v>418803</v>
      </c>
      <c r="BH72" s="182">
        <f t="shared" si="18"/>
        <v>417072</v>
      </c>
      <c r="BI72" s="98">
        <f t="shared" si="18"/>
        <v>416786</v>
      </c>
      <c r="BJ72" s="98">
        <f t="shared" ref="BJ72:BP72" si="19">SUM(BJ96:BJ117)</f>
        <v>360934</v>
      </c>
      <c r="BK72" s="98">
        <f t="shared" si="19"/>
        <v>357586</v>
      </c>
      <c r="BL72" s="98">
        <f t="shared" si="19"/>
        <v>354338</v>
      </c>
      <c r="BM72" s="182">
        <f t="shared" si="19"/>
        <v>350370</v>
      </c>
      <c r="BN72" s="98">
        <f t="shared" si="19"/>
        <v>346989</v>
      </c>
      <c r="BO72" s="98">
        <f t="shared" si="19"/>
        <v>343311</v>
      </c>
      <c r="BP72" s="98">
        <f t="shared" si="19"/>
        <v>339167</v>
      </c>
      <c r="BQ72" s="92" t="s">
        <v>98</v>
      </c>
      <c r="BR72" s="100"/>
      <c r="BS72" s="100"/>
      <c r="BT72" s="100"/>
      <c r="BU72" s="94"/>
      <c r="BV72" s="100"/>
      <c r="BW72" s="100"/>
      <c r="BX72" s="100"/>
      <c r="BY72" s="95"/>
      <c r="BZ72" s="100"/>
      <c r="CA72" s="100"/>
      <c r="CB72" s="100"/>
      <c r="CC72" s="96"/>
      <c r="CD72" s="100"/>
      <c r="CE72" s="100"/>
      <c r="CF72" s="100"/>
      <c r="CG72" s="100"/>
      <c r="CH72" s="95"/>
      <c r="CI72" s="100"/>
      <c r="CJ72" s="100"/>
      <c r="CK72" s="100"/>
      <c r="CL72" s="100"/>
      <c r="CN72" s="102"/>
      <c r="CO72" s="100"/>
      <c r="CP72" s="100"/>
      <c r="CQ72" s="100"/>
      <c r="CR72" s="100"/>
      <c r="CS72" s="95"/>
      <c r="CT72" s="100"/>
      <c r="CU72" s="100"/>
      <c r="CV72" s="100"/>
    </row>
    <row r="73" spans="2:101" s="97" customFormat="1" ht="15" customHeight="1" x14ac:dyDescent="0.15">
      <c r="B73" s="173"/>
      <c r="C73" s="102" t="s">
        <v>146</v>
      </c>
      <c r="D73" s="102" t="s">
        <v>146</v>
      </c>
      <c r="E73" s="182">
        <f t="shared" ref="E73:M73" si="20">E124+E128+E131+E132+E127+E84+E86+E87+E88+E89+E90</f>
        <v>856436</v>
      </c>
      <c r="F73" s="98">
        <f t="shared" si="20"/>
        <v>869996</v>
      </c>
      <c r="G73" s="98">
        <f t="shared" si="20"/>
        <v>882951</v>
      </c>
      <c r="H73" s="98">
        <f t="shared" si="20"/>
        <v>901653</v>
      </c>
      <c r="I73" s="98">
        <f t="shared" si="20"/>
        <v>927794</v>
      </c>
      <c r="J73" s="182"/>
      <c r="K73" s="98">
        <f t="shared" si="20"/>
        <v>959824</v>
      </c>
      <c r="L73" s="98">
        <f t="shared" si="20"/>
        <v>976585</v>
      </c>
      <c r="M73" s="98">
        <f t="shared" si="20"/>
        <v>1001621</v>
      </c>
      <c r="N73" s="98"/>
      <c r="O73" s="182">
        <f>O124+O128+O131+O132+O127+O84+O86+O87+O88+O89+O90</f>
        <v>1029499</v>
      </c>
      <c r="P73" s="98"/>
      <c r="Q73" s="99"/>
      <c r="R73" s="100"/>
      <c r="S73" s="100"/>
      <c r="T73" s="182"/>
      <c r="U73" s="100"/>
      <c r="V73" s="100"/>
      <c r="W73" s="100"/>
      <c r="X73" s="99"/>
      <c r="Y73" s="182"/>
      <c r="Z73" s="99"/>
      <c r="AA73" s="99"/>
      <c r="AB73" s="100"/>
      <c r="AC73" s="100"/>
      <c r="AD73" s="182"/>
      <c r="AE73" s="100"/>
      <c r="AF73" s="100"/>
      <c r="AG73" s="99"/>
      <c r="AH73" s="100"/>
      <c r="AI73" s="182"/>
      <c r="AJ73" s="99"/>
      <c r="AK73" s="99"/>
      <c r="AL73" s="99"/>
      <c r="AM73" s="99"/>
      <c r="AN73" s="182"/>
      <c r="AO73" s="99"/>
      <c r="AP73" s="99"/>
      <c r="AQ73" s="99"/>
      <c r="AR73" s="99"/>
      <c r="AS73" s="182"/>
      <c r="AT73" s="99"/>
      <c r="AU73" s="99"/>
      <c r="AV73" s="99"/>
      <c r="AW73" s="99"/>
      <c r="AX73" s="182"/>
      <c r="AY73" s="176"/>
      <c r="AZ73" s="99"/>
      <c r="BA73" s="99"/>
      <c r="BB73" s="99"/>
      <c r="BC73" s="182"/>
      <c r="BD73" s="99"/>
      <c r="BE73" s="99"/>
      <c r="BF73" s="99"/>
      <c r="BG73" s="99"/>
      <c r="BH73" s="182"/>
      <c r="BI73" s="99"/>
      <c r="BJ73" s="99"/>
      <c r="BK73" s="99"/>
      <c r="BL73" s="99"/>
      <c r="BM73" s="182"/>
      <c r="BN73" s="99"/>
      <c r="BO73" s="99"/>
      <c r="BP73" s="99"/>
      <c r="BQ73" s="92" t="s">
        <v>99</v>
      </c>
      <c r="BR73" s="99"/>
      <c r="BS73" s="99"/>
      <c r="BT73" s="99"/>
      <c r="BU73" s="94"/>
      <c r="BV73" s="99"/>
      <c r="BW73" s="99"/>
      <c r="BX73" s="101"/>
      <c r="BY73" s="95"/>
      <c r="BZ73" s="99"/>
      <c r="CA73" s="99"/>
      <c r="CB73" s="99"/>
      <c r="CC73" s="96"/>
      <c r="CD73" s="99"/>
      <c r="CE73" s="99"/>
      <c r="CF73" s="99"/>
      <c r="CG73" s="99"/>
      <c r="CH73" s="95"/>
      <c r="CI73" s="99"/>
      <c r="CJ73" s="99"/>
      <c r="CK73" s="99"/>
      <c r="CL73" s="99"/>
      <c r="CN73" s="102"/>
      <c r="CO73" s="99"/>
      <c r="CP73" s="99"/>
      <c r="CQ73" s="99"/>
      <c r="CR73" s="99"/>
      <c r="CS73" s="95"/>
      <c r="CT73" s="99"/>
      <c r="CU73" s="99"/>
      <c r="CV73" s="99"/>
    </row>
    <row r="74" spans="2:101" s="97" customFormat="1" ht="15" customHeight="1" x14ac:dyDescent="0.15">
      <c r="B74" s="173"/>
      <c r="C74" s="102" t="s">
        <v>147</v>
      </c>
      <c r="D74" s="102" t="s">
        <v>147</v>
      </c>
      <c r="E74" s="182">
        <f t="shared" ref="E74:M74" si="21">SUM(E91:E117)+E125+E126+SUM(E136:E141)+E162+E164+E165+E166+E168+E169+E172+E173</f>
        <v>1083621</v>
      </c>
      <c r="F74" s="98">
        <f t="shared" si="21"/>
        <v>1070925</v>
      </c>
      <c r="G74" s="98">
        <f t="shared" si="21"/>
        <v>1049887</v>
      </c>
      <c r="H74" s="98">
        <f t="shared" si="21"/>
        <v>1023039</v>
      </c>
      <c r="I74" s="98">
        <f t="shared" si="21"/>
        <v>1002742</v>
      </c>
      <c r="J74" s="182"/>
      <c r="K74" s="98">
        <f t="shared" si="21"/>
        <v>978931</v>
      </c>
      <c r="L74" s="98">
        <f t="shared" si="21"/>
        <v>971137</v>
      </c>
      <c r="M74" s="98">
        <f t="shared" si="21"/>
        <v>960939</v>
      </c>
      <c r="N74" s="98"/>
      <c r="O74" s="182">
        <f>SUM(O91:O117)+O125+O126+SUM(O136:O141)+O162+O164+O165+O166+O168+O169+O172+O173</f>
        <v>935758</v>
      </c>
      <c r="P74" s="98"/>
      <c r="Q74" s="103"/>
      <c r="R74" s="100"/>
      <c r="S74" s="100"/>
      <c r="T74" s="182"/>
      <c r="U74" s="100"/>
      <c r="V74" s="100"/>
      <c r="W74" s="100"/>
      <c r="X74" s="103"/>
      <c r="Y74" s="182"/>
      <c r="Z74" s="103"/>
      <c r="AA74" s="103"/>
      <c r="AB74" s="100"/>
      <c r="AC74" s="100"/>
      <c r="AD74" s="182"/>
      <c r="AE74" s="100"/>
      <c r="AF74" s="104"/>
      <c r="AG74" s="103"/>
      <c r="AH74" s="100"/>
      <c r="AI74" s="182"/>
      <c r="AJ74" s="103"/>
      <c r="AK74" s="103"/>
      <c r="AL74" s="103"/>
      <c r="AM74" s="103"/>
      <c r="AN74" s="182"/>
      <c r="AO74" s="103"/>
      <c r="AP74" s="103"/>
      <c r="AQ74" s="103"/>
      <c r="AR74" s="103"/>
      <c r="AS74" s="182"/>
      <c r="AT74" s="103"/>
      <c r="AU74" s="103"/>
      <c r="AV74" s="103"/>
      <c r="AW74" s="103"/>
      <c r="AX74" s="182"/>
      <c r="AY74" s="109"/>
      <c r="AZ74" s="103"/>
      <c r="BA74" s="103"/>
      <c r="BB74" s="103"/>
      <c r="BC74" s="182"/>
      <c r="BD74" s="103"/>
      <c r="BE74" s="103"/>
      <c r="BF74" s="103"/>
      <c r="BG74" s="103"/>
      <c r="BH74" s="182"/>
      <c r="BI74" s="103"/>
      <c r="BJ74" s="103"/>
      <c r="BK74" s="103"/>
      <c r="BL74" s="103"/>
      <c r="BM74" s="182"/>
      <c r="BN74" s="103"/>
      <c r="BO74" s="103"/>
      <c r="BP74" s="103"/>
      <c r="BQ74" s="92" t="s">
        <v>100</v>
      </c>
      <c r="BR74" s="99"/>
      <c r="BS74" s="99"/>
      <c r="BT74" s="99"/>
      <c r="BU74" s="94"/>
      <c r="BV74" s="103"/>
      <c r="BW74" s="103"/>
      <c r="BX74" s="103"/>
      <c r="BY74" s="95"/>
      <c r="BZ74" s="99"/>
      <c r="CA74" s="99"/>
      <c r="CB74" s="99"/>
      <c r="CC74" s="96"/>
      <c r="CD74" s="99"/>
      <c r="CE74" s="99"/>
      <c r="CF74" s="99"/>
      <c r="CG74" s="99"/>
      <c r="CH74" s="95"/>
      <c r="CI74" s="99"/>
      <c r="CJ74" s="99"/>
      <c r="CK74" s="99"/>
      <c r="CL74" s="99"/>
      <c r="CN74" s="102"/>
      <c r="CO74" s="99"/>
      <c r="CP74" s="99"/>
      <c r="CQ74" s="99"/>
      <c r="CR74" s="99"/>
      <c r="CS74" s="95"/>
      <c r="CT74" s="99"/>
      <c r="CU74" s="99"/>
      <c r="CV74" s="99"/>
    </row>
    <row r="75" spans="2:101" ht="15" customHeight="1" x14ac:dyDescent="0.15">
      <c r="B75" s="23"/>
      <c r="C75" s="23"/>
      <c r="D75" s="27"/>
      <c r="E75" s="183"/>
      <c r="F75" s="106"/>
      <c r="G75" s="106"/>
      <c r="H75" s="106"/>
      <c r="I75" s="106"/>
      <c r="J75" s="183"/>
      <c r="K75" s="106"/>
      <c r="L75" s="107"/>
      <c r="M75" s="106"/>
      <c r="N75" s="101"/>
      <c r="O75" s="183"/>
      <c r="P75" s="107"/>
      <c r="Q75" s="106"/>
      <c r="R75" s="101"/>
      <c r="S75" s="101"/>
      <c r="T75" s="183"/>
      <c r="U75" s="101"/>
      <c r="V75" s="101"/>
      <c r="W75" s="101"/>
      <c r="X75" s="106"/>
      <c r="Y75" s="183"/>
      <c r="Z75" s="106"/>
      <c r="AA75" s="106"/>
      <c r="AB75" s="101"/>
      <c r="AC75" s="101"/>
      <c r="AD75" s="183"/>
      <c r="AE75" s="101"/>
      <c r="AF75" s="101"/>
      <c r="AG75" s="106"/>
      <c r="AH75" s="108"/>
      <c r="AI75" s="183"/>
      <c r="AJ75" s="106"/>
      <c r="AK75" s="106"/>
      <c r="AL75" s="106"/>
      <c r="AM75" s="106"/>
      <c r="AN75" s="183"/>
      <c r="AO75" s="106"/>
      <c r="AP75" s="106"/>
      <c r="AQ75" s="106"/>
      <c r="AR75" s="106"/>
      <c r="AS75" s="183"/>
      <c r="AT75" s="106"/>
      <c r="AU75" s="106"/>
      <c r="AV75" s="106"/>
      <c r="AW75" s="106"/>
      <c r="AX75" s="183"/>
      <c r="AY75" s="106"/>
      <c r="AZ75" s="106"/>
      <c r="BA75" s="106"/>
      <c r="BB75" s="106"/>
      <c r="BC75" s="183"/>
      <c r="BD75" s="106"/>
      <c r="BE75" s="106"/>
      <c r="BF75" s="106"/>
      <c r="BG75" s="106"/>
      <c r="BH75" s="183"/>
      <c r="BI75" s="106"/>
      <c r="BJ75" s="106"/>
      <c r="BK75" s="106"/>
      <c r="BL75" s="106"/>
      <c r="BM75" s="183"/>
      <c r="BN75" s="106"/>
      <c r="BO75" s="106"/>
      <c r="BP75" s="106"/>
      <c r="BQ75" s="109"/>
      <c r="BR75" s="93"/>
      <c r="BS75" s="106"/>
      <c r="BT75" s="106"/>
      <c r="BU75" s="106"/>
      <c r="BV75" s="94"/>
      <c r="BW75" s="106"/>
      <c r="BX75" s="101"/>
      <c r="BY75" s="101"/>
      <c r="BZ75" s="95"/>
      <c r="CA75" s="106"/>
      <c r="CB75" s="106"/>
      <c r="CC75" s="106"/>
      <c r="CD75" s="96"/>
      <c r="CE75" s="110"/>
      <c r="CF75" s="110"/>
      <c r="CG75" s="110"/>
      <c r="CH75" s="110"/>
      <c r="CI75" s="95"/>
      <c r="CJ75" s="106"/>
      <c r="CK75" s="106"/>
      <c r="CL75" s="106"/>
      <c r="CM75" s="106"/>
      <c r="CN75" s="97"/>
      <c r="CO75" s="111"/>
      <c r="CP75" s="110"/>
      <c r="CQ75" s="110"/>
      <c r="CR75" s="110"/>
      <c r="CS75" s="110"/>
      <c r="CT75" s="95"/>
      <c r="CU75" s="106"/>
      <c r="CV75" s="106"/>
      <c r="CW75" s="106"/>
    </row>
    <row r="76" spans="2:101" ht="15" customHeight="1" x14ac:dyDescent="0.15">
      <c r="B76" s="23"/>
      <c r="C76" s="23"/>
      <c r="D76" s="29"/>
      <c r="E76" s="184"/>
      <c r="F76" s="113"/>
      <c r="G76" s="113"/>
      <c r="H76" s="112"/>
      <c r="I76" s="113"/>
      <c r="J76" s="184"/>
      <c r="K76" s="113"/>
      <c r="L76" s="112"/>
      <c r="M76" s="113"/>
      <c r="N76" s="114"/>
      <c r="O76" s="184"/>
      <c r="P76" s="115"/>
      <c r="Q76" s="113"/>
      <c r="R76" s="114"/>
      <c r="S76" s="114"/>
      <c r="T76" s="184"/>
      <c r="U76" s="114"/>
      <c r="V76" s="114"/>
      <c r="W76" s="114"/>
      <c r="X76" s="116"/>
      <c r="Y76" s="184"/>
      <c r="Z76" s="113"/>
      <c r="AA76" s="113"/>
      <c r="AB76" s="114"/>
      <c r="AC76" s="114"/>
      <c r="AD76" s="184"/>
      <c r="AE76" s="114"/>
      <c r="AF76" s="114"/>
      <c r="AG76" s="115"/>
      <c r="AH76" s="114"/>
      <c r="AI76" s="184"/>
      <c r="AJ76" s="113"/>
      <c r="AK76" s="113"/>
      <c r="AL76" s="113"/>
      <c r="AM76" s="113"/>
      <c r="AN76" s="184"/>
      <c r="AO76" s="113"/>
      <c r="AP76" s="113"/>
      <c r="AQ76" s="113"/>
      <c r="AR76" s="113"/>
      <c r="AS76" s="184"/>
      <c r="AT76" s="113"/>
      <c r="AU76" s="113"/>
      <c r="AV76" s="117"/>
      <c r="AW76" s="117"/>
      <c r="AX76" s="184"/>
      <c r="AY76" s="117"/>
      <c r="AZ76" s="113"/>
      <c r="BA76" s="113"/>
      <c r="BB76" s="113"/>
      <c r="BC76" s="184"/>
      <c r="BD76" s="113"/>
      <c r="BE76" s="113"/>
      <c r="BF76" s="113"/>
      <c r="BG76" s="113"/>
      <c r="BH76" s="184"/>
      <c r="BI76" s="113"/>
      <c r="BJ76" s="113"/>
      <c r="BK76" s="113"/>
      <c r="BL76" s="113"/>
      <c r="BM76" s="184"/>
      <c r="BN76" s="113"/>
      <c r="BO76" s="113"/>
      <c r="BP76" s="113"/>
      <c r="BQ76" s="118"/>
      <c r="BR76" s="93"/>
      <c r="BS76" s="106"/>
      <c r="BT76" s="106"/>
      <c r="BU76" s="106"/>
      <c r="BV76" s="94"/>
      <c r="BW76" s="106"/>
      <c r="BX76" s="101"/>
      <c r="BY76" s="101"/>
      <c r="BZ76" s="95"/>
      <c r="CA76" s="106"/>
      <c r="CB76" s="106"/>
      <c r="CC76" s="106"/>
      <c r="CD76" s="96"/>
      <c r="CE76" s="110"/>
      <c r="CF76" s="110"/>
      <c r="CG76" s="110"/>
      <c r="CH76" s="110"/>
      <c r="CI76" s="95"/>
      <c r="CJ76" s="106"/>
      <c r="CK76" s="106"/>
      <c r="CL76" s="106"/>
      <c r="CM76" s="106"/>
      <c r="CN76" s="97"/>
      <c r="CO76" s="111"/>
      <c r="CP76" s="110"/>
      <c r="CQ76" s="110"/>
      <c r="CR76" s="110"/>
      <c r="CS76" s="110"/>
      <c r="CT76" s="95"/>
      <c r="CU76" s="106"/>
      <c r="CV76" s="106"/>
      <c r="CW76" s="106"/>
    </row>
    <row r="77" spans="2:101" ht="15" customHeight="1" x14ac:dyDescent="0.15">
      <c r="B77" s="32" t="s">
        <v>154</v>
      </c>
      <c r="C77" s="59"/>
      <c r="D77" s="33" t="s">
        <v>4</v>
      </c>
      <c r="E77" s="181">
        <f>E127+E126+E125+E124</f>
        <v>452378</v>
      </c>
      <c r="F77" s="91">
        <f>F127+F126+F125+F124</f>
        <v>462361</v>
      </c>
      <c r="G77" s="91">
        <f>G127+G126+G125+G124</f>
        <v>475720</v>
      </c>
      <c r="H77" s="91">
        <f>H127+H126+H125+H124</f>
        <v>493059</v>
      </c>
      <c r="I77" s="91">
        <f>I127+I126+I125+I124</f>
        <v>515411</v>
      </c>
      <c r="J77" s="181"/>
      <c r="K77" s="91">
        <f t="shared" ref="K77:AF77" si="22">K127+K126+K125+K124</f>
        <v>541787</v>
      </c>
      <c r="L77" s="91">
        <f t="shared" si="22"/>
        <v>554245</v>
      </c>
      <c r="M77" s="91">
        <f t="shared" si="22"/>
        <v>562851</v>
      </c>
      <c r="N77" s="91">
        <f t="shared" si="22"/>
        <v>570551</v>
      </c>
      <c r="O77" s="181">
        <f t="shared" si="22"/>
        <v>585461</v>
      </c>
      <c r="P77" s="91">
        <f t="shared" si="22"/>
        <v>602349</v>
      </c>
      <c r="Q77" s="91">
        <f t="shared" si="22"/>
        <v>618021</v>
      </c>
      <c r="R77" s="91">
        <f t="shared" si="22"/>
        <v>640522</v>
      </c>
      <c r="S77" s="91">
        <f t="shared" si="22"/>
        <v>660021</v>
      </c>
      <c r="T77" s="181">
        <f t="shared" si="22"/>
        <v>678617</v>
      </c>
      <c r="U77" s="91">
        <f t="shared" si="22"/>
        <v>695219</v>
      </c>
      <c r="V77" s="91">
        <f t="shared" si="22"/>
        <v>722307</v>
      </c>
      <c r="W77" s="91">
        <f t="shared" si="22"/>
        <v>737592</v>
      </c>
      <c r="X77" s="91">
        <f t="shared" si="22"/>
        <v>755572</v>
      </c>
      <c r="Y77" s="181">
        <f t="shared" si="22"/>
        <v>773242</v>
      </c>
      <c r="Z77" s="91">
        <f t="shared" si="22"/>
        <v>787460</v>
      </c>
      <c r="AA77" s="91">
        <f t="shared" si="22"/>
        <v>801189</v>
      </c>
      <c r="AB77" s="91">
        <f t="shared" si="22"/>
        <v>815498</v>
      </c>
      <c r="AC77" s="91">
        <f t="shared" si="22"/>
        <v>827309</v>
      </c>
      <c r="AD77" s="181">
        <f t="shared" si="22"/>
        <v>839729</v>
      </c>
      <c r="AE77" s="91">
        <f t="shared" si="22"/>
        <v>851264</v>
      </c>
      <c r="AF77" s="91">
        <f t="shared" si="22"/>
        <v>866167</v>
      </c>
      <c r="AG77" s="91">
        <v>879901</v>
      </c>
      <c r="AH77" s="119">
        <v>878632</v>
      </c>
      <c r="AI77" s="181">
        <v>889138</v>
      </c>
      <c r="AJ77" s="119">
        <v>898173</v>
      </c>
      <c r="AK77" s="119">
        <v>909986</v>
      </c>
      <c r="AL77" s="119">
        <f t="shared" ref="AL77:AV77" si="23">SUM(AL78:AL82)</f>
        <v>931847</v>
      </c>
      <c r="AM77" s="119">
        <f t="shared" si="23"/>
        <v>939395</v>
      </c>
      <c r="AN77" s="181">
        <f t="shared" si="23"/>
        <v>950736</v>
      </c>
      <c r="AO77" s="119">
        <f t="shared" si="23"/>
        <v>960110</v>
      </c>
      <c r="AP77" s="119">
        <f t="shared" si="23"/>
        <v>968792</v>
      </c>
      <c r="AQ77" s="119">
        <f t="shared" si="23"/>
        <v>975580</v>
      </c>
      <c r="AR77" s="119">
        <f t="shared" si="23"/>
        <v>980674</v>
      </c>
      <c r="AS77" s="181">
        <f t="shared" si="23"/>
        <v>985393</v>
      </c>
      <c r="AT77" s="119">
        <f t="shared" si="23"/>
        <v>988241</v>
      </c>
      <c r="AU77" s="119">
        <f t="shared" si="23"/>
        <v>995314</v>
      </c>
      <c r="AV77" s="119">
        <f t="shared" si="23"/>
        <v>998608</v>
      </c>
      <c r="AW77" s="98">
        <f t="shared" ref="AW77:BD77" si="24">SUM(AW78:AW82)</f>
        <v>1001201</v>
      </c>
      <c r="AX77" s="181">
        <f t="shared" si="24"/>
        <v>1003399</v>
      </c>
      <c r="AY77" s="98">
        <f t="shared" si="24"/>
        <v>1005881</v>
      </c>
      <c r="AZ77" s="98">
        <f t="shared" si="24"/>
        <v>1007437</v>
      </c>
      <c r="BA77" s="98">
        <f t="shared" si="24"/>
        <v>1009709</v>
      </c>
      <c r="BB77" s="98">
        <f t="shared" si="24"/>
        <v>1012000</v>
      </c>
      <c r="BC77" s="181">
        <f t="shared" si="24"/>
        <v>1016096</v>
      </c>
      <c r="BD77" s="98">
        <f t="shared" si="24"/>
        <v>1019622</v>
      </c>
      <c r="BE77" s="98">
        <f>SUM(BE78:BE82)</f>
        <v>1031529</v>
      </c>
      <c r="BF77" s="98">
        <f>SUM(BF78:BF82)</f>
        <v>1038836</v>
      </c>
      <c r="BG77" s="98">
        <f>SUM(BG78:BG82)</f>
        <v>1042979</v>
      </c>
      <c r="BH77" s="181">
        <f>SUM(BH78:BH82)</f>
        <v>1044880</v>
      </c>
      <c r="BI77" s="98">
        <f t="shared" ref="BI77:BP77" si="25">SUM(BI78:BI82)</f>
        <v>1058128</v>
      </c>
      <c r="BJ77" s="98">
        <f t="shared" si="25"/>
        <v>1059831</v>
      </c>
      <c r="BK77" s="98">
        <f t="shared" si="25"/>
        <v>1062123</v>
      </c>
      <c r="BL77" s="98">
        <f t="shared" si="25"/>
        <v>1063717</v>
      </c>
      <c r="BM77" s="181">
        <f t="shared" si="25"/>
        <v>1065446</v>
      </c>
      <c r="BN77" s="98">
        <f t="shared" si="25"/>
        <v>1065979</v>
      </c>
      <c r="BO77" s="98">
        <f t="shared" si="25"/>
        <v>1067981</v>
      </c>
      <c r="BP77" s="98">
        <f t="shared" si="25"/>
        <v>1066556</v>
      </c>
      <c r="BQ77" s="92" t="s">
        <v>4</v>
      </c>
      <c r="BR77" s="93"/>
      <c r="BS77" s="100">
        <v>783.5</v>
      </c>
      <c r="BT77" s="100">
        <f>SUM(BT79:BT82)</f>
        <v>481.22</v>
      </c>
      <c r="BU77" s="98">
        <f>SUM(BU79:BU82)</f>
        <v>338556</v>
      </c>
      <c r="BV77" s="94"/>
      <c r="BW77" s="100">
        <v>480925</v>
      </c>
      <c r="BX77" s="120">
        <v>237963</v>
      </c>
      <c r="BY77" s="121">
        <f t="shared" ref="BY77:BY111" si="26">BW77-BX77</f>
        <v>242962</v>
      </c>
      <c r="BZ77" s="95"/>
      <c r="CA77" s="98">
        <f t="shared" ref="CA77:CA90" si="27">CB77+CC77</f>
        <v>918398</v>
      </c>
      <c r="CB77" s="100">
        <v>454954</v>
      </c>
      <c r="CC77" s="100">
        <v>463444</v>
      </c>
      <c r="CD77" s="96"/>
      <c r="CE77" s="122">
        <f t="shared" ref="CE77:CE83" si="28">SUM(CF77:CG77)</f>
        <v>700782</v>
      </c>
      <c r="CF77" s="123">
        <f>SUM(CF79:CF82)</f>
        <v>348448</v>
      </c>
      <c r="CG77" s="123">
        <f>SUM(CG79:CG82)</f>
        <v>352334</v>
      </c>
      <c r="CH77" s="123">
        <f>SUM(CH79:CH82)</f>
        <v>264440</v>
      </c>
      <c r="CI77" s="95"/>
      <c r="CJ77" s="98">
        <f>SUM(CJ79:CJ82)</f>
        <v>697508</v>
      </c>
      <c r="CK77" s="98">
        <f>SUM(CK79:CK82)</f>
        <v>346773</v>
      </c>
      <c r="CL77" s="98">
        <f>SUM(CL79:CL82)</f>
        <v>350735</v>
      </c>
      <c r="CM77" s="98">
        <f>SUM(CM79:CM82)</f>
        <v>700782</v>
      </c>
      <c r="CN77" s="97"/>
      <c r="CO77" s="102" t="s">
        <v>4</v>
      </c>
      <c r="CP77" s="122">
        <f t="shared" ref="CP77:CP90" si="29">SUM(CQ77:CR77)</f>
        <v>730295</v>
      </c>
      <c r="CQ77" s="123">
        <f>SUM(CQ79:CQ82)</f>
        <v>361247</v>
      </c>
      <c r="CR77" s="123">
        <f>SUM(CR79:CR82)</f>
        <v>369048</v>
      </c>
      <c r="CS77" s="123">
        <f>SUM(CS79:CS82)</f>
        <v>290390</v>
      </c>
      <c r="CT77" s="95"/>
      <c r="CU77" s="98">
        <f t="shared" ref="CU77:CU90" si="30">CV77+CW77</f>
        <v>725792</v>
      </c>
      <c r="CV77" s="124">
        <f>SUM(CV79:CV82)</f>
        <v>359639</v>
      </c>
      <c r="CW77" s="124">
        <f>SUM(CW79:CW82)</f>
        <v>366153</v>
      </c>
    </row>
    <row r="78" spans="2:101" ht="15" customHeight="1" x14ac:dyDescent="0.15">
      <c r="B78" s="32" t="s">
        <v>155</v>
      </c>
      <c r="C78" s="32"/>
      <c r="D78" s="34" t="s">
        <v>123</v>
      </c>
      <c r="E78" s="185"/>
      <c r="F78" s="125"/>
      <c r="G78" s="125"/>
      <c r="H78" s="125"/>
      <c r="I78" s="125"/>
      <c r="J78" s="185"/>
      <c r="K78" s="125"/>
      <c r="L78" s="125"/>
      <c r="M78" s="125"/>
      <c r="N78" s="126"/>
      <c r="O78" s="185"/>
      <c r="P78" s="125"/>
      <c r="Q78" s="125"/>
      <c r="R78" s="126"/>
      <c r="S78" s="126"/>
      <c r="T78" s="185"/>
      <c r="U78" s="126"/>
      <c r="V78" s="126"/>
      <c r="W78" s="126"/>
      <c r="X78" s="126"/>
      <c r="Y78" s="185"/>
      <c r="Z78" s="126"/>
      <c r="AA78" s="126"/>
      <c r="AB78" s="126"/>
      <c r="AC78" s="126"/>
      <c r="AD78" s="185"/>
      <c r="AE78" s="126"/>
      <c r="AF78" s="126"/>
      <c r="AG78" s="126"/>
      <c r="AH78" s="126">
        <v>249785</v>
      </c>
      <c r="AI78" s="185">
        <v>250700</v>
      </c>
      <c r="AJ78" s="127">
        <v>251823</v>
      </c>
      <c r="AK78" s="127">
        <v>253245</v>
      </c>
      <c r="AL78" s="127">
        <v>254995</v>
      </c>
      <c r="AM78" s="127">
        <v>257020</v>
      </c>
      <c r="AN78" s="185">
        <v>258472</v>
      </c>
      <c r="AO78" s="127">
        <v>259604</v>
      </c>
      <c r="AP78" s="127">
        <v>261983</v>
      </c>
      <c r="AQ78" s="128">
        <v>263476</v>
      </c>
      <c r="AR78" s="128">
        <v>264452</v>
      </c>
      <c r="AS78" s="185">
        <v>264866</v>
      </c>
      <c r="AT78" s="128">
        <v>265734</v>
      </c>
      <c r="AU78" s="128">
        <v>266957</v>
      </c>
      <c r="AV78" s="128">
        <v>267674</v>
      </c>
      <c r="AW78" s="128">
        <v>268511</v>
      </c>
      <c r="AX78" s="185">
        <v>268904</v>
      </c>
      <c r="AY78" s="128">
        <v>269714</v>
      </c>
      <c r="AZ78" s="128">
        <v>269962</v>
      </c>
      <c r="BA78" s="128">
        <v>271152</v>
      </c>
      <c r="BB78" s="128">
        <v>272442</v>
      </c>
      <c r="BC78" s="185">
        <v>274238</v>
      </c>
      <c r="BD78" s="128">
        <v>277394</v>
      </c>
      <c r="BE78" s="128">
        <v>282468</v>
      </c>
      <c r="BF78" s="128">
        <v>285043</v>
      </c>
      <c r="BG78" s="128">
        <v>285998</v>
      </c>
      <c r="BH78" s="185">
        <v>286392</v>
      </c>
      <c r="BI78" s="128">
        <v>292254</v>
      </c>
      <c r="BJ78" s="128">
        <v>292294</v>
      </c>
      <c r="BK78" s="128">
        <v>292653</v>
      </c>
      <c r="BL78" s="128">
        <v>292939</v>
      </c>
      <c r="BM78" s="185">
        <v>292740</v>
      </c>
      <c r="BN78" s="128">
        <v>293124</v>
      </c>
      <c r="BO78" s="128">
        <v>295205</v>
      </c>
      <c r="BP78" s="128">
        <v>295697</v>
      </c>
      <c r="BQ78" s="129" t="s">
        <v>135</v>
      </c>
      <c r="BR78" s="93"/>
      <c r="BS78" s="100"/>
      <c r="BT78" s="100">
        <v>302.27999999999997</v>
      </c>
      <c r="BU78" s="100">
        <v>125642</v>
      </c>
      <c r="BV78" s="94"/>
      <c r="BW78" s="130">
        <v>15272</v>
      </c>
      <c r="BX78" s="130">
        <v>7588</v>
      </c>
      <c r="BY78" s="131">
        <f>BW78-BX78</f>
        <v>7684</v>
      </c>
      <c r="BZ78" s="95"/>
      <c r="CA78" s="98">
        <f>CB78+CC78</f>
        <v>259998</v>
      </c>
      <c r="CB78" s="100">
        <v>127273</v>
      </c>
      <c r="CC78" s="100">
        <v>132725</v>
      </c>
      <c r="CD78" s="96"/>
      <c r="CE78" s="123">
        <f>SUM(CF78:CG78)</f>
        <v>270515</v>
      </c>
      <c r="CF78" s="110">
        <v>132236</v>
      </c>
      <c r="CG78" s="110">
        <v>138279</v>
      </c>
      <c r="CH78" s="110">
        <v>122852</v>
      </c>
      <c r="CI78" s="95"/>
      <c r="CJ78" s="98">
        <f t="shared" ref="CJ78:CJ90" si="31">CK78+CL78</f>
        <v>267294</v>
      </c>
      <c r="CK78" s="100">
        <v>130447</v>
      </c>
      <c r="CL78" s="100">
        <v>136847</v>
      </c>
      <c r="CM78" s="100">
        <v>270515</v>
      </c>
      <c r="CN78" s="97"/>
      <c r="CO78" s="132" t="s">
        <v>101</v>
      </c>
      <c r="CP78" s="123">
        <f>SUM(CQ78:CR78)</f>
        <v>277729</v>
      </c>
      <c r="CQ78" s="110">
        <v>134798</v>
      </c>
      <c r="CR78" s="110">
        <v>142931</v>
      </c>
      <c r="CS78" s="110">
        <v>130650</v>
      </c>
      <c r="CT78" s="95"/>
      <c r="CU78" s="98">
        <f>CV78+CW78</f>
        <v>276609</v>
      </c>
      <c r="CV78" s="106">
        <v>134582</v>
      </c>
      <c r="CW78" s="106">
        <v>142027</v>
      </c>
    </row>
    <row r="79" spans="2:101" ht="15" customHeight="1" x14ac:dyDescent="0.15">
      <c r="B79" s="32" t="s">
        <v>156</v>
      </c>
      <c r="C79" s="32"/>
      <c r="D79" s="34" t="s">
        <v>5</v>
      </c>
      <c r="E79" s="186"/>
      <c r="F79" s="133"/>
      <c r="G79" s="133"/>
      <c r="H79" s="133"/>
      <c r="I79" s="133"/>
      <c r="J79" s="186"/>
      <c r="K79" s="133"/>
      <c r="L79" s="133"/>
      <c r="M79" s="133"/>
      <c r="N79" s="99"/>
      <c r="O79" s="186"/>
      <c r="P79" s="133"/>
      <c r="Q79" s="133"/>
      <c r="R79" s="99"/>
      <c r="S79" s="99"/>
      <c r="T79" s="186"/>
      <c r="U79" s="99"/>
      <c r="V79" s="99"/>
      <c r="W79" s="99"/>
      <c r="X79" s="133"/>
      <c r="Y79" s="186"/>
      <c r="Z79" s="133"/>
      <c r="AA79" s="133"/>
      <c r="AB79" s="99"/>
      <c r="AC79" s="99"/>
      <c r="AD79" s="186"/>
      <c r="AE79" s="99"/>
      <c r="AF79" s="99"/>
      <c r="AG79" s="133"/>
      <c r="AH79" s="99">
        <v>168511</v>
      </c>
      <c r="AI79" s="186">
        <v>168593</v>
      </c>
      <c r="AJ79" s="100">
        <v>170088</v>
      </c>
      <c r="AK79" s="100">
        <v>171640</v>
      </c>
      <c r="AL79" s="100">
        <v>171797</v>
      </c>
      <c r="AM79" s="100">
        <v>171333</v>
      </c>
      <c r="AN79" s="186">
        <v>172608</v>
      </c>
      <c r="AO79" s="100">
        <v>172678</v>
      </c>
      <c r="AP79" s="100">
        <v>172715</v>
      </c>
      <c r="AQ79" s="106">
        <v>173216</v>
      </c>
      <c r="AR79" s="106">
        <v>173848</v>
      </c>
      <c r="AS79" s="186">
        <v>173965</v>
      </c>
      <c r="AT79" s="106">
        <v>174325</v>
      </c>
      <c r="AU79" s="106">
        <v>174876</v>
      </c>
      <c r="AV79" s="106">
        <v>175239</v>
      </c>
      <c r="AW79" s="106">
        <v>175832</v>
      </c>
      <c r="AX79" s="186">
        <v>178033</v>
      </c>
      <c r="AY79" s="106">
        <v>179766</v>
      </c>
      <c r="AZ79" s="106">
        <v>181835</v>
      </c>
      <c r="BA79" s="106">
        <v>183114</v>
      </c>
      <c r="BB79" s="106">
        <v>183797</v>
      </c>
      <c r="BC79" s="186">
        <v>184333</v>
      </c>
      <c r="BD79" s="106">
        <v>182689</v>
      </c>
      <c r="BE79" s="106">
        <v>184414</v>
      </c>
      <c r="BF79" s="106">
        <v>185782</v>
      </c>
      <c r="BG79" s="106">
        <v>186765</v>
      </c>
      <c r="BH79" s="186">
        <v>186949</v>
      </c>
      <c r="BI79" s="106">
        <v>189532</v>
      </c>
      <c r="BJ79" s="106">
        <v>190021</v>
      </c>
      <c r="BK79" s="106">
        <v>190310</v>
      </c>
      <c r="BL79" s="106">
        <v>190147</v>
      </c>
      <c r="BM79" s="186">
        <v>190617</v>
      </c>
      <c r="BN79" s="106">
        <v>190568</v>
      </c>
      <c r="BO79" s="106">
        <v>189792</v>
      </c>
      <c r="BP79" s="106">
        <v>188435</v>
      </c>
      <c r="BQ79" s="134" t="s">
        <v>5</v>
      </c>
      <c r="BR79" s="93"/>
      <c r="BS79" s="100"/>
      <c r="BT79" s="100">
        <v>58.05</v>
      </c>
      <c r="BU79" s="100">
        <v>85155</v>
      </c>
      <c r="BV79" s="94"/>
      <c r="BW79" s="133"/>
      <c r="BX79" s="133"/>
      <c r="BY79" s="135">
        <f t="shared" si="26"/>
        <v>0</v>
      </c>
      <c r="BZ79" s="95"/>
      <c r="CA79" s="98">
        <f t="shared" si="27"/>
        <v>172718</v>
      </c>
      <c r="CB79" s="100">
        <v>86359</v>
      </c>
      <c r="CC79" s="100">
        <v>86359</v>
      </c>
      <c r="CD79" s="96"/>
      <c r="CE79" s="123">
        <f t="shared" si="28"/>
        <v>176827</v>
      </c>
      <c r="CF79" s="110">
        <v>88459</v>
      </c>
      <c r="CG79" s="110">
        <v>88368</v>
      </c>
      <c r="CH79" s="110">
        <v>69917</v>
      </c>
      <c r="CI79" s="95"/>
      <c r="CJ79" s="98">
        <f t="shared" si="31"/>
        <v>175856</v>
      </c>
      <c r="CK79" s="100">
        <v>87950</v>
      </c>
      <c r="CL79" s="100">
        <v>87906</v>
      </c>
      <c r="CM79" s="100">
        <v>176827</v>
      </c>
      <c r="CN79" s="97"/>
      <c r="CO79" s="132" t="s">
        <v>5</v>
      </c>
      <c r="CP79" s="123">
        <f t="shared" si="29"/>
        <v>178782</v>
      </c>
      <c r="CQ79" s="110">
        <v>89024</v>
      </c>
      <c r="CR79" s="110">
        <v>89758</v>
      </c>
      <c r="CS79" s="110">
        <v>74796</v>
      </c>
      <c r="CT79" s="95"/>
      <c r="CU79" s="98">
        <f t="shared" si="30"/>
        <v>178436</v>
      </c>
      <c r="CV79" s="106">
        <v>89201</v>
      </c>
      <c r="CW79" s="106">
        <v>89235</v>
      </c>
    </row>
    <row r="80" spans="2:101" ht="15" customHeight="1" x14ac:dyDescent="0.15">
      <c r="B80" s="32" t="s">
        <v>157</v>
      </c>
      <c r="C80" s="32"/>
      <c r="D80" s="34" t="s">
        <v>6</v>
      </c>
      <c r="E80" s="187"/>
      <c r="F80" s="133"/>
      <c r="G80" s="133"/>
      <c r="H80" s="133"/>
      <c r="I80" s="133"/>
      <c r="J80" s="187"/>
      <c r="K80" s="133"/>
      <c r="L80" s="108"/>
      <c r="M80" s="133"/>
      <c r="N80" s="99"/>
      <c r="O80" s="187"/>
      <c r="P80" s="108"/>
      <c r="Q80" s="133"/>
      <c r="R80" s="99"/>
      <c r="S80" s="99"/>
      <c r="T80" s="187"/>
      <c r="U80" s="99"/>
      <c r="V80" s="99"/>
      <c r="W80" s="99"/>
      <c r="X80" s="133"/>
      <c r="Y80" s="187"/>
      <c r="Z80" s="133"/>
      <c r="AA80" s="133"/>
      <c r="AB80" s="99"/>
      <c r="AC80" s="99"/>
      <c r="AD80" s="187"/>
      <c r="AE80" s="99"/>
      <c r="AF80" s="99"/>
      <c r="AG80" s="133"/>
      <c r="AH80" s="99">
        <v>127979</v>
      </c>
      <c r="AI80" s="187">
        <v>127278</v>
      </c>
      <c r="AJ80" s="100">
        <v>127599</v>
      </c>
      <c r="AK80" s="100">
        <v>127362</v>
      </c>
      <c r="AL80" s="100">
        <v>127268</v>
      </c>
      <c r="AM80" s="100">
        <v>127181</v>
      </c>
      <c r="AN80" s="187">
        <v>126551</v>
      </c>
      <c r="AO80" s="100">
        <v>126764</v>
      </c>
      <c r="AP80" s="100">
        <v>126680</v>
      </c>
      <c r="AQ80" s="106">
        <v>126481</v>
      </c>
      <c r="AR80" s="106">
        <v>126389</v>
      </c>
      <c r="AS80" s="187">
        <v>126593</v>
      </c>
      <c r="AT80" s="106">
        <v>127204</v>
      </c>
      <c r="AU80" s="106">
        <v>127555</v>
      </c>
      <c r="AV80" s="106">
        <v>128003</v>
      </c>
      <c r="AW80" s="106">
        <v>127806</v>
      </c>
      <c r="AX80" s="187">
        <v>127125</v>
      </c>
      <c r="AY80" s="106">
        <v>126822</v>
      </c>
      <c r="AZ80" s="106">
        <v>126635</v>
      </c>
      <c r="BA80" s="106">
        <v>126927</v>
      </c>
      <c r="BB80" s="106">
        <v>127645</v>
      </c>
      <c r="BC80" s="187">
        <v>128213</v>
      </c>
      <c r="BD80" s="106">
        <v>127293</v>
      </c>
      <c r="BE80" s="106">
        <v>128227</v>
      </c>
      <c r="BF80" s="106">
        <v>129080</v>
      </c>
      <c r="BG80" s="106">
        <v>129810</v>
      </c>
      <c r="BH80" s="187">
        <v>130545</v>
      </c>
      <c r="BI80" s="106">
        <v>133608</v>
      </c>
      <c r="BJ80" s="106">
        <v>134699</v>
      </c>
      <c r="BK80" s="106">
        <v>135723</v>
      </c>
      <c r="BL80" s="106">
        <v>136519</v>
      </c>
      <c r="BM80" s="187">
        <v>137386</v>
      </c>
      <c r="BN80" s="106">
        <v>137345</v>
      </c>
      <c r="BO80" s="106">
        <v>137866</v>
      </c>
      <c r="BP80" s="106">
        <v>138435</v>
      </c>
      <c r="BQ80" s="134" t="s">
        <v>6</v>
      </c>
      <c r="BR80" s="93"/>
      <c r="BS80" s="100"/>
      <c r="BT80" s="100">
        <v>48.38</v>
      </c>
      <c r="BU80" s="100">
        <v>62807</v>
      </c>
      <c r="BV80" s="94"/>
      <c r="BW80" s="133"/>
      <c r="BX80" s="133"/>
      <c r="BY80" s="135">
        <f t="shared" si="26"/>
        <v>0</v>
      </c>
      <c r="BZ80" s="95"/>
      <c r="CA80" s="98">
        <f t="shared" si="27"/>
        <v>129436</v>
      </c>
      <c r="CB80" s="100">
        <v>64281</v>
      </c>
      <c r="CC80" s="100">
        <v>65155</v>
      </c>
      <c r="CD80" s="96"/>
      <c r="CE80" s="123">
        <f t="shared" si="28"/>
        <v>128942</v>
      </c>
      <c r="CF80" s="110">
        <v>64175</v>
      </c>
      <c r="CG80" s="110">
        <v>64767</v>
      </c>
      <c r="CH80" s="110">
        <v>51090</v>
      </c>
      <c r="CI80" s="95"/>
      <c r="CJ80" s="98">
        <f t="shared" si="31"/>
        <v>128546</v>
      </c>
      <c r="CK80" s="100">
        <v>63968</v>
      </c>
      <c r="CL80" s="100">
        <v>64578</v>
      </c>
      <c r="CM80" s="100">
        <v>128942</v>
      </c>
      <c r="CN80" s="97"/>
      <c r="CO80" s="132" t="s">
        <v>6</v>
      </c>
      <c r="CP80" s="123">
        <f t="shared" si="29"/>
        <v>129693</v>
      </c>
      <c r="CQ80" s="110">
        <v>64656</v>
      </c>
      <c r="CR80" s="110">
        <v>65037</v>
      </c>
      <c r="CS80" s="110">
        <v>53867</v>
      </c>
      <c r="CT80" s="95"/>
      <c r="CU80" s="98">
        <f t="shared" si="30"/>
        <v>128930</v>
      </c>
      <c r="CV80" s="106">
        <v>64165</v>
      </c>
      <c r="CW80" s="106">
        <v>64765</v>
      </c>
    </row>
    <row r="81" spans="2:101" ht="15" customHeight="1" x14ac:dyDescent="0.15">
      <c r="B81" s="32" t="s">
        <v>158</v>
      </c>
      <c r="C81" s="32"/>
      <c r="D81" s="34" t="s">
        <v>126</v>
      </c>
      <c r="E81" s="188"/>
      <c r="F81" s="130"/>
      <c r="G81" s="130"/>
      <c r="H81" s="130"/>
      <c r="I81" s="130"/>
      <c r="J81" s="188"/>
      <c r="K81" s="130"/>
      <c r="L81" s="130"/>
      <c r="M81" s="130"/>
      <c r="N81" s="99"/>
      <c r="O81" s="188"/>
      <c r="P81" s="130"/>
      <c r="Q81" s="130"/>
      <c r="R81" s="99"/>
      <c r="S81" s="99"/>
      <c r="T81" s="188"/>
      <c r="U81" s="99"/>
      <c r="V81" s="99"/>
      <c r="W81" s="99"/>
      <c r="X81" s="130"/>
      <c r="Y81" s="188"/>
      <c r="Z81" s="130"/>
      <c r="AA81" s="130"/>
      <c r="AB81" s="99"/>
      <c r="AC81" s="99"/>
      <c r="AD81" s="188"/>
      <c r="AE81" s="99"/>
      <c r="AF81" s="99"/>
      <c r="AG81" s="130"/>
      <c r="AH81" s="99">
        <v>194775</v>
      </c>
      <c r="AI81" s="188">
        <v>197256</v>
      </c>
      <c r="AJ81" s="100">
        <v>200538</v>
      </c>
      <c r="AK81" s="100">
        <v>203132</v>
      </c>
      <c r="AL81" s="100">
        <v>204795</v>
      </c>
      <c r="AM81" s="100">
        <v>206008</v>
      </c>
      <c r="AN81" s="188">
        <v>209408</v>
      </c>
      <c r="AO81" s="100">
        <v>211708</v>
      </c>
      <c r="AP81" s="100">
        <v>213717</v>
      </c>
      <c r="AQ81" s="106">
        <v>215618</v>
      </c>
      <c r="AR81" s="106">
        <v>217105</v>
      </c>
      <c r="AS81" s="188">
        <v>218532</v>
      </c>
      <c r="AT81" s="106">
        <v>217105</v>
      </c>
      <c r="AU81" s="106">
        <v>220513</v>
      </c>
      <c r="AV81" s="106">
        <v>220866</v>
      </c>
      <c r="AW81" s="106">
        <v>221005</v>
      </c>
      <c r="AX81" s="188">
        <v>220658</v>
      </c>
      <c r="AY81" s="106">
        <v>220305</v>
      </c>
      <c r="AZ81" s="106">
        <v>219153</v>
      </c>
      <c r="BA81" s="106">
        <v>218413</v>
      </c>
      <c r="BB81" s="106">
        <v>217777</v>
      </c>
      <c r="BC81" s="188">
        <v>217914</v>
      </c>
      <c r="BD81" s="106">
        <v>219860</v>
      </c>
      <c r="BE81" s="106">
        <v>221700</v>
      </c>
      <c r="BF81" s="106">
        <v>222667</v>
      </c>
      <c r="BG81" s="106">
        <v>224195</v>
      </c>
      <c r="BH81" s="188">
        <v>225244</v>
      </c>
      <c r="BI81" s="106">
        <v>226991</v>
      </c>
      <c r="BJ81" s="106">
        <v>227819</v>
      </c>
      <c r="BK81" s="106">
        <v>229572</v>
      </c>
      <c r="BL81" s="106">
        <v>230771</v>
      </c>
      <c r="BM81" s="188">
        <v>232225</v>
      </c>
      <c r="BN81" s="106">
        <v>233329</v>
      </c>
      <c r="BO81" s="106">
        <v>234274</v>
      </c>
      <c r="BP81" s="106">
        <v>234764</v>
      </c>
      <c r="BQ81" s="134" t="s">
        <v>136</v>
      </c>
      <c r="BR81" s="93"/>
      <c r="BS81" s="100"/>
      <c r="BT81" s="100">
        <v>228.21</v>
      </c>
      <c r="BU81" s="100">
        <v>103131</v>
      </c>
      <c r="BV81" s="94"/>
      <c r="BW81" s="130">
        <v>4801</v>
      </c>
      <c r="BX81" s="130">
        <v>2264</v>
      </c>
      <c r="BY81" s="131">
        <f>BW81-BX81</f>
        <v>2537</v>
      </c>
      <c r="BZ81" s="95"/>
      <c r="CA81" s="98">
        <f>CB81+CC81</f>
        <v>199890</v>
      </c>
      <c r="CB81" s="100">
        <v>100326</v>
      </c>
      <c r="CC81" s="100">
        <v>99564</v>
      </c>
      <c r="CD81" s="96"/>
      <c r="CE81" s="123">
        <f>SUM(CF81:CG81)</f>
        <v>212412</v>
      </c>
      <c r="CF81" s="110">
        <v>106611</v>
      </c>
      <c r="CG81" s="110">
        <v>105801</v>
      </c>
      <c r="CH81" s="110">
        <v>80627</v>
      </c>
      <c r="CI81" s="95"/>
      <c r="CJ81" s="98">
        <f t="shared" si="31"/>
        <v>211023</v>
      </c>
      <c r="CK81" s="100">
        <v>105906</v>
      </c>
      <c r="CL81" s="100">
        <v>105117</v>
      </c>
      <c r="CM81" s="100">
        <v>212412</v>
      </c>
      <c r="CN81" s="97"/>
      <c r="CO81" s="132" t="s">
        <v>102</v>
      </c>
      <c r="CP81" s="123">
        <f>SUM(CQ81:CR81)</f>
        <v>221448</v>
      </c>
      <c r="CQ81" s="110">
        <v>109989</v>
      </c>
      <c r="CR81" s="110">
        <v>111459</v>
      </c>
      <c r="CS81" s="110">
        <v>87777</v>
      </c>
      <c r="CT81" s="95"/>
      <c r="CU81" s="98">
        <f>CV81+CW81</f>
        <v>220451</v>
      </c>
      <c r="CV81" s="106">
        <v>109797</v>
      </c>
      <c r="CW81" s="106">
        <v>110654</v>
      </c>
    </row>
    <row r="82" spans="2:101" ht="15" customHeight="1" x14ac:dyDescent="0.15">
      <c r="B82" s="32" t="s">
        <v>159</v>
      </c>
      <c r="C82" s="32"/>
      <c r="D82" s="34" t="s">
        <v>127</v>
      </c>
      <c r="E82" s="189"/>
      <c r="F82" s="82"/>
      <c r="G82" s="82"/>
      <c r="H82" s="82"/>
      <c r="I82" s="82"/>
      <c r="J82" s="189"/>
      <c r="K82" s="82"/>
      <c r="L82" s="82"/>
      <c r="M82" s="82"/>
      <c r="N82" s="82"/>
      <c r="O82" s="189"/>
      <c r="P82" s="82"/>
      <c r="Q82" s="82"/>
      <c r="R82" s="82"/>
      <c r="S82" s="82"/>
      <c r="T82" s="189"/>
      <c r="U82" s="82"/>
      <c r="V82" s="82"/>
      <c r="W82" s="82"/>
      <c r="X82" s="82"/>
      <c r="Y82" s="189"/>
      <c r="Z82" s="82"/>
      <c r="AA82" s="82"/>
      <c r="AB82" s="82"/>
      <c r="AC82" s="82"/>
      <c r="AD82" s="189"/>
      <c r="AE82" s="82"/>
      <c r="AF82" s="82"/>
      <c r="AG82" s="82"/>
      <c r="AH82" s="82">
        <v>151623</v>
      </c>
      <c r="AI82" s="189">
        <v>156724</v>
      </c>
      <c r="AJ82" s="100">
        <v>162134</v>
      </c>
      <c r="AK82" s="100">
        <v>167731</v>
      </c>
      <c r="AL82" s="100">
        <v>172992</v>
      </c>
      <c r="AM82" s="100">
        <v>177853</v>
      </c>
      <c r="AN82" s="189">
        <v>183697</v>
      </c>
      <c r="AO82" s="100">
        <v>189356</v>
      </c>
      <c r="AP82" s="100">
        <v>193697</v>
      </c>
      <c r="AQ82" s="106">
        <v>196789</v>
      </c>
      <c r="AR82" s="106">
        <v>198880</v>
      </c>
      <c r="AS82" s="189">
        <v>201437</v>
      </c>
      <c r="AT82" s="106">
        <v>203873</v>
      </c>
      <c r="AU82" s="106">
        <v>205413</v>
      </c>
      <c r="AV82" s="106">
        <v>206826</v>
      </c>
      <c r="AW82" s="106">
        <v>208047</v>
      </c>
      <c r="AX82" s="189">
        <v>208679</v>
      </c>
      <c r="AY82" s="106">
        <v>209274</v>
      </c>
      <c r="AZ82" s="106">
        <v>209852</v>
      </c>
      <c r="BA82" s="106">
        <v>210103</v>
      </c>
      <c r="BB82" s="106">
        <v>210339</v>
      </c>
      <c r="BC82" s="189">
        <v>211398</v>
      </c>
      <c r="BD82" s="106">
        <v>212386</v>
      </c>
      <c r="BE82" s="106">
        <v>214720</v>
      </c>
      <c r="BF82" s="106">
        <v>216264</v>
      </c>
      <c r="BG82" s="106">
        <v>216211</v>
      </c>
      <c r="BH82" s="189">
        <v>215750</v>
      </c>
      <c r="BI82" s="106">
        <v>215743</v>
      </c>
      <c r="BJ82" s="106">
        <v>214998</v>
      </c>
      <c r="BK82" s="106">
        <v>213865</v>
      </c>
      <c r="BL82" s="106">
        <v>213341</v>
      </c>
      <c r="BM82" s="189">
        <v>212478</v>
      </c>
      <c r="BN82" s="106">
        <v>211613</v>
      </c>
      <c r="BO82" s="106">
        <v>210844</v>
      </c>
      <c r="BP82" s="106">
        <v>209225</v>
      </c>
      <c r="BQ82" s="134" t="s">
        <v>137</v>
      </c>
      <c r="BR82" s="93"/>
      <c r="BS82" s="100"/>
      <c r="BT82" s="100">
        <v>146.58000000000001</v>
      </c>
      <c r="BU82" s="100">
        <v>87463</v>
      </c>
      <c r="BV82" s="94"/>
      <c r="BW82" s="130">
        <v>19061</v>
      </c>
      <c r="BX82" s="130">
        <v>9444</v>
      </c>
      <c r="BY82" s="131">
        <f t="shared" si="26"/>
        <v>9617</v>
      </c>
      <c r="BZ82" s="95"/>
      <c r="CA82" s="98">
        <f t="shared" si="27"/>
        <v>156356</v>
      </c>
      <c r="CB82" s="100">
        <v>76715</v>
      </c>
      <c r="CC82" s="100">
        <v>79641</v>
      </c>
      <c r="CD82" s="96"/>
      <c r="CE82" s="123">
        <f t="shared" si="28"/>
        <v>182601</v>
      </c>
      <c r="CF82" s="110">
        <v>89203</v>
      </c>
      <c r="CG82" s="110">
        <v>93398</v>
      </c>
      <c r="CH82" s="110">
        <v>62806</v>
      </c>
      <c r="CI82" s="95"/>
      <c r="CJ82" s="98">
        <f t="shared" si="31"/>
        <v>182083</v>
      </c>
      <c r="CK82" s="100">
        <v>88949</v>
      </c>
      <c r="CL82" s="100">
        <v>93134</v>
      </c>
      <c r="CM82" s="100">
        <v>182601</v>
      </c>
      <c r="CN82" s="97"/>
      <c r="CO82" s="132" t="s">
        <v>103</v>
      </c>
      <c r="CP82" s="123">
        <f t="shared" si="29"/>
        <v>200372</v>
      </c>
      <c r="CQ82" s="110">
        <v>97578</v>
      </c>
      <c r="CR82" s="110">
        <v>102794</v>
      </c>
      <c r="CS82" s="110">
        <v>73950</v>
      </c>
      <c r="CT82" s="95"/>
      <c r="CU82" s="98">
        <f t="shared" si="30"/>
        <v>197975</v>
      </c>
      <c r="CV82" s="106">
        <v>96476</v>
      </c>
      <c r="CW82" s="106">
        <v>101499</v>
      </c>
    </row>
    <row r="83" spans="2:101" ht="15" customHeight="1" x14ac:dyDescent="0.15">
      <c r="B83" s="32" t="s">
        <v>160</v>
      </c>
      <c r="C83" s="32"/>
      <c r="D83" s="24" t="s">
        <v>7</v>
      </c>
      <c r="E83" s="182">
        <f t="shared" ref="E83:AX83" si="32">E128+E162+E164+E165+E166+E168+E169</f>
        <v>176800</v>
      </c>
      <c r="F83" s="98">
        <f t="shared" si="32"/>
        <v>176360</v>
      </c>
      <c r="G83" s="98">
        <f t="shared" si="32"/>
        <v>176274</v>
      </c>
      <c r="H83" s="98">
        <f t="shared" si="32"/>
        <v>175744</v>
      </c>
      <c r="I83" s="98">
        <f t="shared" si="32"/>
        <v>173537</v>
      </c>
      <c r="J83" s="182"/>
      <c r="K83" s="98">
        <f t="shared" si="32"/>
        <v>173596</v>
      </c>
      <c r="L83" s="98">
        <f t="shared" si="32"/>
        <v>173542</v>
      </c>
      <c r="M83" s="98">
        <f t="shared" si="32"/>
        <v>184145</v>
      </c>
      <c r="N83" s="98">
        <f t="shared" si="32"/>
        <v>183211</v>
      </c>
      <c r="O83" s="182">
        <f t="shared" si="32"/>
        <v>183532</v>
      </c>
      <c r="P83" s="98">
        <f>P128+P162+P164+P165+P166+P168+P169</f>
        <v>182617</v>
      </c>
      <c r="Q83" s="98">
        <f t="shared" si="32"/>
        <v>182905</v>
      </c>
      <c r="R83" s="98">
        <f t="shared" si="32"/>
        <v>183229</v>
      </c>
      <c r="S83" s="98">
        <f t="shared" si="32"/>
        <v>184103</v>
      </c>
      <c r="T83" s="182">
        <f t="shared" si="32"/>
        <v>184441</v>
      </c>
      <c r="U83" s="98">
        <f t="shared" si="32"/>
        <v>185713</v>
      </c>
      <c r="V83" s="98">
        <f t="shared" si="32"/>
        <v>186635</v>
      </c>
      <c r="W83" s="98">
        <f t="shared" si="32"/>
        <v>187320</v>
      </c>
      <c r="X83" s="98">
        <f t="shared" si="32"/>
        <v>188194</v>
      </c>
      <c r="Y83" s="182">
        <f t="shared" si="32"/>
        <v>188734</v>
      </c>
      <c r="Z83" s="98">
        <f t="shared" si="32"/>
        <v>189433</v>
      </c>
      <c r="AA83" s="98">
        <f t="shared" si="32"/>
        <v>189889</v>
      </c>
      <c r="AB83" s="98">
        <f t="shared" si="32"/>
        <v>189597</v>
      </c>
      <c r="AC83" s="98">
        <f t="shared" si="32"/>
        <v>189247</v>
      </c>
      <c r="AD83" s="182">
        <f t="shared" si="32"/>
        <v>189157</v>
      </c>
      <c r="AE83" s="98">
        <f t="shared" si="32"/>
        <v>188808</v>
      </c>
      <c r="AF83" s="98">
        <f t="shared" si="32"/>
        <v>188266</v>
      </c>
      <c r="AG83" s="98">
        <f t="shared" si="32"/>
        <v>188077</v>
      </c>
      <c r="AH83" s="98">
        <f t="shared" si="32"/>
        <v>186648</v>
      </c>
      <c r="AI83" s="182">
        <f t="shared" si="32"/>
        <v>185726</v>
      </c>
      <c r="AJ83" s="98">
        <f t="shared" si="32"/>
        <v>184765</v>
      </c>
      <c r="AK83" s="98">
        <f t="shared" si="32"/>
        <v>183784</v>
      </c>
      <c r="AL83" s="98">
        <f t="shared" si="32"/>
        <v>182987</v>
      </c>
      <c r="AM83" s="98">
        <f t="shared" si="32"/>
        <v>181852</v>
      </c>
      <c r="AN83" s="182">
        <f t="shared" si="32"/>
        <v>180853</v>
      </c>
      <c r="AO83" s="98">
        <f t="shared" si="32"/>
        <v>180194</v>
      </c>
      <c r="AP83" s="98">
        <f t="shared" si="32"/>
        <v>179461</v>
      </c>
      <c r="AQ83" s="98">
        <f t="shared" si="32"/>
        <v>178670</v>
      </c>
      <c r="AR83" s="98">
        <f t="shared" si="32"/>
        <v>177770</v>
      </c>
      <c r="AS83" s="182">
        <f t="shared" si="32"/>
        <v>177142</v>
      </c>
      <c r="AT83" s="98">
        <f t="shared" si="32"/>
        <v>176110</v>
      </c>
      <c r="AU83" s="98">
        <f t="shared" si="32"/>
        <v>174854</v>
      </c>
      <c r="AV83" s="98">
        <f t="shared" si="32"/>
        <v>173730</v>
      </c>
      <c r="AW83" s="98">
        <f t="shared" si="32"/>
        <v>172350</v>
      </c>
      <c r="AX83" s="182">
        <f t="shared" si="32"/>
        <v>170630</v>
      </c>
      <c r="AY83" s="106">
        <v>169147</v>
      </c>
      <c r="AZ83" s="106">
        <v>167474</v>
      </c>
      <c r="BA83" s="106">
        <v>165894</v>
      </c>
      <c r="BB83" s="106">
        <v>164433</v>
      </c>
      <c r="BC83" s="182">
        <v>163053</v>
      </c>
      <c r="BD83" s="106">
        <v>153452</v>
      </c>
      <c r="BE83" s="106">
        <v>151675</v>
      </c>
      <c r="BF83" s="106">
        <v>150396</v>
      </c>
      <c r="BG83" s="106">
        <v>149320</v>
      </c>
      <c r="BH83" s="182">
        <v>148100</v>
      </c>
      <c r="BI83" s="106">
        <v>147926</v>
      </c>
      <c r="BJ83" s="106">
        <v>146516</v>
      </c>
      <c r="BK83" s="106">
        <v>144823</v>
      </c>
      <c r="BL83" s="106">
        <v>143047</v>
      </c>
      <c r="BM83" s="182">
        <v>141204</v>
      </c>
      <c r="BN83" s="106">
        <v>139136</v>
      </c>
      <c r="BO83" s="106">
        <v>137305</v>
      </c>
      <c r="BP83" s="106">
        <v>135216</v>
      </c>
      <c r="BQ83" s="92" t="s">
        <v>7</v>
      </c>
      <c r="BR83" s="93"/>
      <c r="BS83" s="100">
        <v>136.69999999999999</v>
      </c>
      <c r="BT83" s="100">
        <v>136.68</v>
      </c>
      <c r="BU83" s="100">
        <v>39696</v>
      </c>
      <c r="BV83" s="94"/>
      <c r="BW83" s="100">
        <f>98240-BW130</f>
        <v>89284</v>
      </c>
      <c r="BX83" s="100">
        <v>42831</v>
      </c>
      <c r="BY83" s="98">
        <f t="shared" si="26"/>
        <v>46453</v>
      </c>
      <c r="BZ83" s="95"/>
      <c r="CA83" s="98">
        <f t="shared" si="27"/>
        <v>121976</v>
      </c>
      <c r="CB83" s="100">
        <v>59173</v>
      </c>
      <c r="CC83" s="100">
        <v>62803</v>
      </c>
      <c r="CD83" s="96"/>
      <c r="CE83" s="123">
        <f t="shared" si="28"/>
        <v>121208</v>
      </c>
      <c r="CF83" s="110">
        <v>59105</v>
      </c>
      <c r="CG83" s="110">
        <v>62103</v>
      </c>
      <c r="CH83" s="110">
        <v>40603</v>
      </c>
      <c r="CI83" s="95"/>
      <c r="CJ83" s="98">
        <f t="shared" si="31"/>
        <v>120948</v>
      </c>
      <c r="CK83" s="100">
        <v>59010</v>
      </c>
      <c r="CL83" s="100">
        <v>61938</v>
      </c>
      <c r="CM83" s="100">
        <v>121208</v>
      </c>
      <c r="CN83" s="97"/>
      <c r="CO83" s="102" t="s">
        <v>7</v>
      </c>
      <c r="CP83" s="123">
        <f t="shared" si="29"/>
        <v>119796</v>
      </c>
      <c r="CQ83" s="110">
        <v>58047</v>
      </c>
      <c r="CR83" s="110">
        <v>61749</v>
      </c>
      <c r="CS83" s="110">
        <v>42035</v>
      </c>
      <c r="CT83" s="95"/>
      <c r="CU83" s="98">
        <f t="shared" si="30"/>
        <v>120499</v>
      </c>
      <c r="CV83" s="106">
        <v>58503</v>
      </c>
      <c r="CW83" s="106">
        <v>61996</v>
      </c>
    </row>
    <row r="84" spans="2:101" ht="15" customHeight="1" x14ac:dyDescent="0.15">
      <c r="B84" s="32" t="s">
        <v>161</v>
      </c>
      <c r="C84" s="32"/>
      <c r="D84" s="24" t="s">
        <v>120</v>
      </c>
      <c r="E84" s="182">
        <v>58317</v>
      </c>
      <c r="F84" s="100">
        <v>59162</v>
      </c>
      <c r="G84" s="100">
        <v>59760</v>
      </c>
      <c r="H84" s="100">
        <v>60813</v>
      </c>
      <c r="I84" s="100">
        <v>62357</v>
      </c>
      <c r="J84" s="182"/>
      <c r="K84" s="100">
        <v>63781</v>
      </c>
      <c r="L84" s="100">
        <v>64205</v>
      </c>
      <c r="M84" s="100">
        <v>64214</v>
      </c>
      <c r="N84" s="99">
        <v>60963</v>
      </c>
      <c r="O84" s="182">
        <v>59628</v>
      </c>
      <c r="P84" s="100">
        <v>58993</v>
      </c>
      <c r="Q84" s="100">
        <v>59059</v>
      </c>
      <c r="R84" s="99">
        <v>59355</v>
      </c>
      <c r="S84" s="99">
        <v>59401</v>
      </c>
      <c r="T84" s="182">
        <v>59493</v>
      </c>
      <c r="U84" s="99">
        <v>59524</v>
      </c>
      <c r="V84" s="99">
        <v>59515</v>
      </c>
      <c r="W84" s="99">
        <v>59936</v>
      </c>
      <c r="X84" s="100">
        <v>60335</v>
      </c>
      <c r="Y84" s="182">
        <v>60833</v>
      </c>
      <c r="Z84" s="100">
        <v>61183</v>
      </c>
      <c r="AA84" s="100">
        <v>62136</v>
      </c>
      <c r="AB84" s="99">
        <v>62163</v>
      </c>
      <c r="AC84" s="99">
        <v>62044</v>
      </c>
      <c r="AD84" s="182">
        <v>62021</v>
      </c>
      <c r="AE84" s="99">
        <v>61913</v>
      </c>
      <c r="AF84" s="99">
        <v>62113</v>
      </c>
      <c r="AG84" s="100">
        <v>62130</v>
      </c>
      <c r="AH84" s="99">
        <v>62285</v>
      </c>
      <c r="AI84" s="182">
        <v>62622</v>
      </c>
      <c r="AJ84" s="100">
        <v>63123</v>
      </c>
      <c r="AK84" s="100">
        <v>63445</v>
      </c>
      <c r="AL84" s="100">
        <v>63616</v>
      </c>
      <c r="AM84" s="100">
        <v>63680</v>
      </c>
      <c r="AN84" s="182">
        <v>63840</v>
      </c>
      <c r="AO84" s="100">
        <v>63531</v>
      </c>
      <c r="AP84" s="100">
        <v>63390</v>
      </c>
      <c r="AQ84" s="106">
        <v>63175</v>
      </c>
      <c r="AR84" s="106">
        <v>62913</v>
      </c>
      <c r="AS84" s="182">
        <v>62434</v>
      </c>
      <c r="AT84" s="106">
        <v>61983</v>
      </c>
      <c r="AU84" s="106">
        <v>61406</v>
      </c>
      <c r="AV84" s="106">
        <v>60937</v>
      </c>
      <c r="AW84" s="106">
        <v>60593</v>
      </c>
      <c r="AX84" s="182">
        <v>60251</v>
      </c>
      <c r="AY84" s="106">
        <v>59665</v>
      </c>
      <c r="AZ84" s="106">
        <v>59088</v>
      </c>
      <c r="BA84" s="106">
        <v>58585</v>
      </c>
      <c r="BB84" s="106">
        <v>58167</v>
      </c>
      <c r="BC84" s="182">
        <v>57469</v>
      </c>
      <c r="BD84" s="106">
        <v>57036</v>
      </c>
      <c r="BE84" s="106">
        <v>56361</v>
      </c>
      <c r="BF84" s="106">
        <v>55989</v>
      </c>
      <c r="BG84" s="106">
        <v>55706</v>
      </c>
      <c r="BH84" s="182">
        <v>55270</v>
      </c>
      <c r="BI84" s="106">
        <v>55238</v>
      </c>
      <c r="BJ84" s="106">
        <v>54844</v>
      </c>
      <c r="BK84" s="106">
        <v>54554</v>
      </c>
      <c r="BL84" s="106">
        <v>54064</v>
      </c>
      <c r="BM84" s="182">
        <v>53601</v>
      </c>
      <c r="BN84" s="106">
        <v>53155</v>
      </c>
      <c r="BO84" s="106">
        <v>52661</v>
      </c>
      <c r="BP84" s="106">
        <v>52134</v>
      </c>
      <c r="BQ84" s="92" t="s">
        <v>120</v>
      </c>
      <c r="BR84" s="93"/>
      <c r="BS84" s="100">
        <v>17.75</v>
      </c>
      <c r="BT84" s="100">
        <v>17.75</v>
      </c>
      <c r="BU84" s="100">
        <v>20337</v>
      </c>
      <c r="BV84" s="94"/>
      <c r="BW84" s="100">
        <v>58363</v>
      </c>
      <c r="BX84" s="100">
        <v>28414</v>
      </c>
      <c r="BY84" s="98">
        <f t="shared" si="26"/>
        <v>29949</v>
      </c>
      <c r="BZ84" s="95"/>
      <c r="CA84" s="98">
        <f t="shared" si="27"/>
        <v>62025</v>
      </c>
      <c r="CB84" s="100">
        <v>29811</v>
      </c>
      <c r="CC84" s="100">
        <v>32214</v>
      </c>
      <c r="CD84" s="96"/>
      <c r="CE84" s="123">
        <f t="shared" ref="CE84:CE90" si="33">SUM(CF84:CG84)</f>
        <v>63566</v>
      </c>
      <c r="CF84" s="110">
        <v>30504</v>
      </c>
      <c r="CG84" s="110">
        <v>33062</v>
      </c>
      <c r="CH84" s="110">
        <v>20198</v>
      </c>
      <c r="CI84" s="95"/>
      <c r="CJ84" s="98">
        <f t="shared" si="31"/>
        <v>63211</v>
      </c>
      <c r="CK84" s="100">
        <v>30375</v>
      </c>
      <c r="CL84" s="100">
        <v>32836</v>
      </c>
      <c r="CM84" s="100">
        <v>63566</v>
      </c>
      <c r="CN84" s="97"/>
      <c r="CO84" s="102" t="s">
        <v>8</v>
      </c>
      <c r="CP84" s="123">
        <f t="shared" si="29"/>
        <v>61550</v>
      </c>
      <c r="CQ84" s="110">
        <v>29391</v>
      </c>
      <c r="CR84" s="110">
        <v>32159</v>
      </c>
      <c r="CS84" s="110">
        <v>20585</v>
      </c>
      <c r="CT84" s="95"/>
      <c r="CU84" s="98">
        <f t="shared" si="30"/>
        <v>62659</v>
      </c>
      <c r="CV84" s="106">
        <v>29946</v>
      </c>
      <c r="CW84" s="106">
        <v>32713</v>
      </c>
    </row>
    <row r="85" spans="2:101" ht="15" customHeight="1" x14ac:dyDescent="0.15">
      <c r="B85" s="32" t="s">
        <v>163</v>
      </c>
      <c r="C85" s="32"/>
      <c r="D85" s="24" t="s">
        <v>10</v>
      </c>
      <c r="E85" s="182">
        <f t="shared" ref="E85:BA85" si="34">E132+E173+E172</f>
        <v>87961</v>
      </c>
      <c r="F85" s="98">
        <f t="shared" si="34"/>
        <v>88953</v>
      </c>
      <c r="G85" s="98">
        <f t="shared" si="34"/>
        <v>89096</v>
      </c>
      <c r="H85" s="98">
        <f t="shared" si="34"/>
        <v>89590</v>
      </c>
      <c r="I85" s="98">
        <f t="shared" si="34"/>
        <v>89670</v>
      </c>
      <c r="J85" s="182"/>
      <c r="K85" s="98">
        <f t="shared" si="34"/>
        <v>87074</v>
      </c>
      <c r="L85" s="98">
        <f t="shared" si="34"/>
        <v>87626</v>
      </c>
      <c r="M85" s="98">
        <f t="shared" si="34"/>
        <v>88274</v>
      </c>
      <c r="N85" s="98">
        <f t="shared" si="34"/>
        <v>88393</v>
      </c>
      <c r="O85" s="182">
        <f t="shared" si="34"/>
        <v>88438</v>
      </c>
      <c r="P85" s="98">
        <f t="shared" si="34"/>
        <v>88858</v>
      </c>
      <c r="Q85" s="98">
        <f t="shared" si="34"/>
        <v>89147</v>
      </c>
      <c r="R85" s="98">
        <f t="shared" si="34"/>
        <v>89754</v>
      </c>
      <c r="S85" s="98">
        <f t="shared" si="34"/>
        <v>90209</v>
      </c>
      <c r="T85" s="182">
        <f t="shared" si="34"/>
        <v>90635</v>
      </c>
      <c r="U85" s="98">
        <f t="shared" si="34"/>
        <v>91081</v>
      </c>
      <c r="V85" s="98">
        <f t="shared" si="34"/>
        <v>91514</v>
      </c>
      <c r="W85" s="98">
        <f t="shared" si="34"/>
        <v>92382</v>
      </c>
      <c r="X85" s="98">
        <f t="shared" si="34"/>
        <v>92840</v>
      </c>
      <c r="Y85" s="182">
        <f t="shared" si="34"/>
        <v>92936</v>
      </c>
      <c r="Z85" s="98">
        <f t="shared" si="34"/>
        <v>92955</v>
      </c>
      <c r="AA85" s="98">
        <f t="shared" si="34"/>
        <v>92954</v>
      </c>
      <c r="AB85" s="98">
        <f t="shared" si="34"/>
        <v>92865</v>
      </c>
      <c r="AC85" s="98">
        <f t="shared" si="34"/>
        <v>92523</v>
      </c>
      <c r="AD85" s="182">
        <f t="shared" si="34"/>
        <v>92176</v>
      </c>
      <c r="AE85" s="98">
        <f t="shared" si="34"/>
        <v>91567</v>
      </c>
      <c r="AF85" s="98">
        <f t="shared" si="34"/>
        <v>90893</v>
      </c>
      <c r="AG85" s="98">
        <f t="shared" si="34"/>
        <v>90409</v>
      </c>
      <c r="AH85" s="98">
        <f t="shared" si="34"/>
        <v>89705</v>
      </c>
      <c r="AI85" s="182">
        <f t="shared" si="34"/>
        <v>88997</v>
      </c>
      <c r="AJ85" s="98">
        <f t="shared" si="34"/>
        <v>88145</v>
      </c>
      <c r="AK85" s="98">
        <f t="shared" si="34"/>
        <v>87384</v>
      </c>
      <c r="AL85" s="98">
        <f t="shared" si="34"/>
        <v>86888</v>
      </c>
      <c r="AM85" s="98">
        <f t="shared" si="34"/>
        <v>86207</v>
      </c>
      <c r="AN85" s="182">
        <f t="shared" si="34"/>
        <v>85844</v>
      </c>
      <c r="AO85" s="98">
        <f t="shared" si="34"/>
        <v>85351</v>
      </c>
      <c r="AP85" s="98">
        <f t="shared" si="34"/>
        <v>84755</v>
      </c>
      <c r="AQ85" s="98">
        <f t="shared" si="34"/>
        <v>84261</v>
      </c>
      <c r="AR85" s="98">
        <f t="shared" si="34"/>
        <v>83752</v>
      </c>
      <c r="AS85" s="182">
        <f t="shared" si="34"/>
        <v>83334</v>
      </c>
      <c r="AT85" s="98">
        <f t="shared" si="34"/>
        <v>82729</v>
      </c>
      <c r="AU85" s="98">
        <f t="shared" si="34"/>
        <v>81909</v>
      </c>
      <c r="AV85" s="98">
        <f t="shared" si="34"/>
        <v>81282</v>
      </c>
      <c r="AW85" s="98">
        <f t="shared" si="34"/>
        <v>80488</v>
      </c>
      <c r="AX85" s="182">
        <f t="shared" si="34"/>
        <v>79411</v>
      </c>
      <c r="AY85" s="98">
        <f t="shared" si="34"/>
        <v>78407</v>
      </c>
      <c r="AZ85" s="98">
        <f t="shared" si="34"/>
        <v>77341</v>
      </c>
      <c r="BA85" s="98">
        <f t="shared" si="34"/>
        <v>76373</v>
      </c>
      <c r="BB85" s="106">
        <v>75406</v>
      </c>
      <c r="BC85" s="182">
        <v>74368</v>
      </c>
      <c r="BD85" s="106">
        <v>70450</v>
      </c>
      <c r="BE85" s="106">
        <v>69146</v>
      </c>
      <c r="BF85" s="106">
        <v>68321</v>
      </c>
      <c r="BG85" s="106">
        <v>67470</v>
      </c>
      <c r="BH85" s="182">
        <v>66602</v>
      </c>
      <c r="BI85" s="106">
        <v>66055</v>
      </c>
      <c r="BJ85" s="106">
        <v>65138</v>
      </c>
      <c r="BK85" s="106">
        <v>64065</v>
      </c>
      <c r="BL85" s="106">
        <v>62781</v>
      </c>
      <c r="BM85" s="182">
        <v>61630</v>
      </c>
      <c r="BN85" s="106">
        <v>60401</v>
      </c>
      <c r="BO85" s="106">
        <v>59239</v>
      </c>
      <c r="BP85" s="106">
        <v>57896</v>
      </c>
      <c r="BQ85" s="92" t="s">
        <v>10</v>
      </c>
      <c r="BR85" s="93"/>
      <c r="BS85" s="100"/>
      <c r="BT85" s="100"/>
      <c r="BU85" s="100"/>
      <c r="BV85" s="94"/>
      <c r="BW85" s="100"/>
      <c r="BX85" s="100"/>
      <c r="BY85" s="100"/>
      <c r="BZ85" s="95"/>
      <c r="CA85" s="106"/>
      <c r="CB85" s="106"/>
      <c r="CC85" s="106"/>
      <c r="CD85" s="96"/>
      <c r="CE85" s="110"/>
      <c r="CF85" s="110"/>
      <c r="CG85" s="110"/>
      <c r="CH85" s="110"/>
      <c r="CI85" s="95"/>
      <c r="CJ85" s="100"/>
      <c r="CK85" s="106"/>
      <c r="CL85" s="106"/>
      <c r="CM85" s="106"/>
      <c r="CN85" s="97"/>
      <c r="CO85" s="102"/>
      <c r="CP85" s="123"/>
      <c r="CQ85" s="110"/>
      <c r="CR85" s="110"/>
      <c r="CS85" s="110"/>
      <c r="CT85" s="95"/>
      <c r="CU85" s="124"/>
      <c r="CV85" s="106"/>
      <c r="CW85" s="106"/>
    </row>
    <row r="86" spans="2:101" ht="15" customHeight="1" x14ac:dyDescent="0.15">
      <c r="B86" s="32" t="s">
        <v>164</v>
      </c>
      <c r="C86" s="32"/>
      <c r="D86" s="24" t="s">
        <v>11</v>
      </c>
      <c r="E86" s="182">
        <v>45199</v>
      </c>
      <c r="F86" s="100">
        <v>45371</v>
      </c>
      <c r="G86" s="100">
        <v>45008</v>
      </c>
      <c r="H86" s="100">
        <v>44718</v>
      </c>
      <c r="I86" s="100">
        <v>44205</v>
      </c>
      <c r="J86" s="182"/>
      <c r="K86" s="100">
        <v>42465</v>
      </c>
      <c r="L86" s="100">
        <v>42207</v>
      </c>
      <c r="M86" s="100">
        <v>42135</v>
      </c>
      <c r="N86" s="99">
        <v>41292</v>
      </c>
      <c r="O86" s="182">
        <v>41345</v>
      </c>
      <c r="P86" s="100">
        <v>41517</v>
      </c>
      <c r="Q86" s="100">
        <v>41333</v>
      </c>
      <c r="R86" s="99">
        <v>41319</v>
      </c>
      <c r="S86" s="99">
        <v>41399</v>
      </c>
      <c r="T86" s="182">
        <v>41273</v>
      </c>
      <c r="U86" s="99">
        <v>41362</v>
      </c>
      <c r="V86" s="99">
        <v>41487</v>
      </c>
      <c r="W86" s="99">
        <v>41792</v>
      </c>
      <c r="X86" s="100">
        <v>41717</v>
      </c>
      <c r="Y86" s="182">
        <v>41599</v>
      </c>
      <c r="Z86" s="100">
        <v>41758</v>
      </c>
      <c r="AA86" s="100">
        <v>42091</v>
      </c>
      <c r="AB86" s="99">
        <v>42366</v>
      </c>
      <c r="AC86" s="99">
        <v>42553</v>
      </c>
      <c r="AD86" s="182">
        <v>42568</v>
      </c>
      <c r="AE86" s="99">
        <v>42508</v>
      </c>
      <c r="AF86" s="99">
        <v>42447</v>
      </c>
      <c r="AG86" s="100">
        <v>42485</v>
      </c>
      <c r="AH86" s="99">
        <v>42438</v>
      </c>
      <c r="AI86" s="182">
        <v>42385</v>
      </c>
      <c r="AJ86" s="100">
        <v>42398</v>
      </c>
      <c r="AK86" s="100">
        <v>42375</v>
      </c>
      <c r="AL86" s="100">
        <v>42372</v>
      </c>
      <c r="AM86" s="100">
        <v>42256</v>
      </c>
      <c r="AN86" s="182">
        <v>42070</v>
      </c>
      <c r="AO86" s="100">
        <v>41851</v>
      </c>
      <c r="AP86" s="100">
        <v>41700</v>
      </c>
      <c r="AQ86" s="106">
        <v>41655</v>
      </c>
      <c r="AR86" s="106">
        <v>41466</v>
      </c>
      <c r="AS86" s="182">
        <v>41180</v>
      </c>
      <c r="AT86" s="106">
        <v>41069</v>
      </c>
      <c r="AU86" s="106">
        <v>40759</v>
      </c>
      <c r="AV86" s="106">
        <v>40432</v>
      </c>
      <c r="AW86" s="106">
        <v>40219</v>
      </c>
      <c r="AX86" s="182">
        <v>39923</v>
      </c>
      <c r="AY86" s="106">
        <v>39549</v>
      </c>
      <c r="AZ86" s="106">
        <v>39100</v>
      </c>
      <c r="BA86" s="106">
        <v>38723</v>
      </c>
      <c r="BB86" s="106">
        <v>38310</v>
      </c>
      <c r="BC86" s="182">
        <v>37799</v>
      </c>
      <c r="BD86" s="106">
        <v>37425</v>
      </c>
      <c r="BE86" s="106">
        <v>37006</v>
      </c>
      <c r="BF86" s="106">
        <v>36552</v>
      </c>
      <c r="BG86" s="106">
        <v>36049</v>
      </c>
      <c r="BH86" s="182">
        <v>35546</v>
      </c>
      <c r="BI86" s="106">
        <v>35260</v>
      </c>
      <c r="BJ86" s="106">
        <v>34856</v>
      </c>
      <c r="BK86" s="106">
        <v>34333</v>
      </c>
      <c r="BL86" s="106">
        <v>33809</v>
      </c>
      <c r="BM86" s="182">
        <v>33199</v>
      </c>
      <c r="BN86" s="106">
        <v>32660</v>
      </c>
      <c r="BO86" s="106">
        <v>32129</v>
      </c>
      <c r="BP86" s="106">
        <v>31445</v>
      </c>
      <c r="BQ86" s="92" t="s">
        <v>11</v>
      </c>
      <c r="BR86" s="93"/>
      <c r="BS86" s="100">
        <v>285.85000000000002</v>
      </c>
      <c r="BT86" s="100">
        <v>285.85000000000002</v>
      </c>
      <c r="BU86" s="100">
        <v>12402</v>
      </c>
      <c r="BV86" s="94"/>
      <c r="BW86" s="100">
        <v>41928</v>
      </c>
      <c r="BX86" s="100">
        <v>20088</v>
      </c>
      <c r="BY86" s="98">
        <f t="shared" si="26"/>
        <v>21840</v>
      </c>
      <c r="BZ86" s="95"/>
      <c r="CA86" s="98">
        <f t="shared" si="27"/>
        <v>42030</v>
      </c>
      <c r="CB86" s="100">
        <v>20480</v>
      </c>
      <c r="CC86" s="100">
        <v>21550</v>
      </c>
      <c r="CD86" s="96"/>
      <c r="CE86" s="123">
        <f t="shared" si="33"/>
        <v>41852</v>
      </c>
      <c r="CF86" s="110">
        <v>20487</v>
      </c>
      <c r="CG86" s="110">
        <v>21365</v>
      </c>
      <c r="CH86" s="110">
        <v>12068</v>
      </c>
      <c r="CI86" s="95"/>
      <c r="CJ86" s="98">
        <f t="shared" si="31"/>
        <v>41789</v>
      </c>
      <c r="CK86" s="100">
        <v>20468</v>
      </c>
      <c r="CL86" s="100">
        <v>21321</v>
      </c>
      <c r="CM86" s="100">
        <v>41852</v>
      </c>
      <c r="CN86" s="97"/>
      <c r="CO86" s="102" t="s">
        <v>11</v>
      </c>
      <c r="CP86" s="123">
        <f t="shared" si="29"/>
        <v>40793</v>
      </c>
      <c r="CQ86" s="110">
        <v>19918</v>
      </c>
      <c r="CR86" s="110">
        <v>20875</v>
      </c>
      <c r="CS86" s="110">
        <v>12400</v>
      </c>
      <c r="CT86" s="95"/>
      <c r="CU86" s="98">
        <f t="shared" si="30"/>
        <v>41267</v>
      </c>
      <c r="CV86" s="106">
        <v>20170</v>
      </c>
      <c r="CW86" s="106">
        <v>21097</v>
      </c>
    </row>
    <row r="87" spans="2:101" ht="15" customHeight="1" x14ac:dyDescent="0.15">
      <c r="B87" s="32" t="s">
        <v>165</v>
      </c>
      <c r="C87" s="32"/>
      <c r="D87" s="24" t="s">
        <v>12</v>
      </c>
      <c r="E87" s="182">
        <v>33879</v>
      </c>
      <c r="F87" s="100">
        <v>34010</v>
      </c>
      <c r="G87" s="100">
        <v>33931</v>
      </c>
      <c r="H87" s="100">
        <v>33483</v>
      </c>
      <c r="I87" s="100">
        <v>33457</v>
      </c>
      <c r="J87" s="182"/>
      <c r="K87" s="100">
        <v>34580</v>
      </c>
      <c r="L87" s="100">
        <v>35278</v>
      </c>
      <c r="M87" s="100">
        <v>37396</v>
      </c>
      <c r="N87" s="99">
        <v>39141</v>
      </c>
      <c r="O87" s="182">
        <v>40970</v>
      </c>
      <c r="P87" s="100">
        <v>42197</v>
      </c>
      <c r="Q87" s="100">
        <v>43271</v>
      </c>
      <c r="R87" s="99">
        <v>44281</v>
      </c>
      <c r="S87" s="99">
        <v>45692</v>
      </c>
      <c r="T87" s="182">
        <v>46682</v>
      </c>
      <c r="U87" s="99">
        <v>47719</v>
      </c>
      <c r="V87" s="99">
        <v>48461</v>
      </c>
      <c r="W87" s="99">
        <v>48871</v>
      </c>
      <c r="X87" s="100">
        <v>49294</v>
      </c>
      <c r="Y87" s="182">
        <v>49525</v>
      </c>
      <c r="Z87" s="100">
        <v>49642</v>
      </c>
      <c r="AA87" s="100">
        <v>49875</v>
      </c>
      <c r="AB87" s="99">
        <v>50011</v>
      </c>
      <c r="AC87" s="99">
        <v>50519</v>
      </c>
      <c r="AD87" s="182">
        <v>50698</v>
      </c>
      <c r="AE87" s="99">
        <v>50971</v>
      </c>
      <c r="AF87" s="99">
        <v>51250</v>
      </c>
      <c r="AG87" s="100">
        <v>51681</v>
      </c>
      <c r="AH87" s="99">
        <v>52174</v>
      </c>
      <c r="AI87" s="182">
        <v>53643</v>
      </c>
      <c r="AJ87" s="100">
        <v>55288</v>
      </c>
      <c r="AK87" s="100">
        <v>57097</v>
      </c>
      <c r="AL87" s="100">
        <v>58830</v>
      </c>
      <c r="AM87" s="100">
        <v>60731</v>
      </c>
      <c r="AN87" s="182">
        <v>61812</v>
      </c>
      <c r="AO87" s="100">
        <v>63213</v>
      </c>
      <c r="AP87" s="100">
        <v>64135</v>
      </c>
      <c r="AQ87" s="106">
        <v>64932</v>
      </c>
      <c r="AR87" s="106">
        <v>65905</v>
      </c>
      <c r="AS87" s="182">
        <v>67057</v>
      </c>
      <c r="AT87" s="106">
        <v>67566</v>
      </c>
      <c r="AU87" s="106">
        <v>68030</v>
      </c>
      <c r="AV87" s="106">
        <v>68433</v>
      </c>
      <c r="AW87" s="106">
        <v>68519</v>
      </c>
      <c r="AX87" s="182">
        <v>68524</v>
      </c>
      <c r="AY87" s="106">
        <v>68651</v>
      </c>
      <c r="AZ87" s="106">
        <v>69254</v>
      </c>
      <c r="BA87" s="106">
        <v>70167</v>
      </c>
      <c r="BB87" s="106">
        <v>71460</v>
      </c>
      <c r="BC87" s="182">
        <v>73134</v>
      </c>
      <c r="BD87" s="106">
        <v>71560</v>
      </c>
      <c r="BE87" s="106">
        <v>72275</v>
      </c>
      <c r="BF87" s="106">
        <v>73816</v>
      </c>
      <c r="BG87" s="106">
        <v>75416</v>
      </c>
      <c r="BH87" s="182">
        <v>76574</v>
      </c>
      <c r="BI87" s="106">
        <v>77594</v>
      </c>
      <c r="BJ87" s="106">
        <v>78354</v>
      </c>
      <c r="BK87" s="106">
        <v>78408</v>
      </c>
      <c r="BL87" s="106">
        <v>79068</v>
      </c>
      <c r="BM87" s="182">
        <v>79528</v>
      </c>
      <c r="BN87" s="106">
        <v>79450</v>
      </c>
      <c r="BO87" s="106">
        <v>79588</v>
      </c>
      <c r="BP87" s="106">
        <v>79690</v>
      </c>
      <c r="BQ87" s="92" t="s">
        <v>12</v>
      </c>
      <c r="BR87" s="93"/>
      <c r="BS87" s="100">
        <v>100.07</v>
      </c>
      <c r="BT87" s="100">
        <v>100.07</v>
      </c>
      <c r="BU87" s="100">
        <v>18452</v>
      </c>
      <c r="BV87" s="94"/>
      <c r="BW87" s="100">
        <v>34205</v>
      </c>
      <c r="BX87" s="100">
        <v>16633</v>
      </c>
      <c r="BY87" s="98">
        <f t="shared" si="26"/>
        <v>17572</v>
      </c>
      <c r="BZ87" s="95"/>
      <c r="CA87" s="98">
        <f t="shared" si="27"/>
        <v>53732</v>
      </c>
      <c r="CB87" s="100">
        <v>26427</v>
      </c>
      <c r="CC87" s="100">
        <v>27305</v>
      </c>
      <c r="CD87" s="96"/>
      <c r="CE87" s="123">
        <f t="shared" si="33"/>
        <v>61993</v>
      </c>
      <c r="CF87" s="110">
        <v>30590</v>
      </c>
      <c r="CG87" s="110">
        <v>31403</v>
      </c>
      <c r="CH87" s="110">
        <v>18306</v>
      </c>
      <c r="CI87" s="95"/>
      <c r="CJ87" s="98">
        <f t="shared" si="31"/>
        <v>61762</v>
      </c>
      <c r="CK87" s="100">
        <v>30476</v>
      </c>
      <c r="CL87" s="100">
        <v>31286</v>
      </c>
      <c r="CM87" s="100">
        <v>61993</v>
      </c>
      <c r="CN87" s="97"/>
      <c r="CO87" s="102" t="s">
        <v>12</v>
      </c>
      <c r="CP87" s="123">
        <f t="shared" si="29"/>
        <v>67200</v>
      </c>
      <c r="CQ87" s="110">
        <v>33016</v>
      </c>
      <c r="CR87" s="110">
        <v>34184</v>
      </c>
      <c r="CS87" s="110">
        <v>21028</v>
      </c>
      <c r="CT87" s="95"/>
      <c r="CU87" s="98">
        <f t="shared" si="30"/>
        <v>66101</v>
      </c>
      <c r="CV87" s="106">
        <v>32636</v>
      </c>
      <c r="CW87" s="106">
        <v>33465</v>
      </c>
    </row>
    <row r="88" spans="2:101" ht="15" customHeight="1" x14ac:dyDescent="0.15">
      <c r="B88" s="32" t="s">
        <v>166</v>
      </c>
      <c r="C88" s="32"/>
      <c r="D88" s="24" t="s">
        <v>13</v>
      </c>
      <c r="E88" s="182">
        <v>36075</v>
      </c>
      <c r="F88" s="100">
        <v>35581</v>
      </c>
      <c r="G88" s="100">
        <v>34667</v>
      </c>
      <c r="H88" s="100">
        <v>34164</v>
      </c>
      <c r="I88" s="100">
        <v>33252</v>
      </c>
      <c r="J88" s="182"/>
      <c r="K88" s="100">
        <v>32584</v>
      </c>
      <c r="L88" s="100">
        <v>32250</v>
      </c>
      <c r="M88" s="100">
        <v>31733</v>
      </c>
      <c r="N88" s="99">
        <v>31745</v>
      </c>
      <c r="O88" s="182">
        <v>31844</v>
      </c>
      <c r="P88" s="100">
        <v>31796</v>
      </c>
      <c r="Q88" s="100">
        <v>31876</v>
      </c>
      <c r="R88" s="99">
        <v>32097</v>
      </c>
      <c r="S88" s="99">
        <v>32535</v>
      </c>
      <c r="T88" s="182">
        <v>32731</v>
      </c>
      <c r="U88" s="99">
        <v>33034</v>
      </c>
      <c r="V88" s="99">
        <v>33303</v>
      </c>
      <c r="W88" s="99">
        <v>33637</v>
      </c>
      <c r="X88" s="100">
        <v>33857</v>
      </c>
      <c r="Y88" s="182">
        <v>34090</v>
      </c>
      <c r="Z88" s="100">
        <v>34343</v>
      </c>
      <c r="AA88" s="100">
        <v>34649</v>
      </c>
      <c r="AB88" s="99">
        <v>34776</v>
      </c>
      <c r="AC88" s="99">
        <v>34986</v>
      </c>
      <c r="AD88" s="182">
        <v>35285</v>
      </c>
      <c r="AE88" s="99">
        <v>35422</v>
      </c>
      <c r="AF88" s="99">
        <v>35611</v>
      </c>
      <c r="AG88" s="100">
        <v>35691</v>
      </c>
      <c r="AH88" s="99">
        <v>35702</v>
      </c>
      <c r="AI88" s="182">
        <v>35599</v>
      </c>
      <c r="AJ88" s="100">
        <v>35531</v>
      </c>
      <c r="AK88" s="100">
        <v>35457</v>
      </c>
      <c r="AL88" s="100">
        <v>35500</v>
      </c>
      <c r="AM88" s="100">
        <v>35437</v>
      </c>
      <c r="AN88" s="182">
        <v>35475</v>
      </c>
      <c r="AO88" s="100">
        <v>35332</v>
      </c>
      <c r="AP88" s="100">
        <v>35170</v>
      </c>
      <c r="AQ88" s="106">
        <v>35021</v>
      </c>
      <c r="AR88" s="106">
        <v>34803</v>
      </c>
      <c r="AS88" s="182">
        <v>34632</v>
      </c>
      <c r="AT88" s="106">
        <v>34284</v>
      </c>
      <c r="AU88" s="106">
        <v>34180</v>
      </c>
      <c r="AV88" s="106">
        <v>34057</v>
      </c>
      <c r="AW88" s="106">
        <v>33714</v>
      </c>
      <c r="AX88" s="182">
        <v>33389</v>
      </c>
      <c r="AY88" s="106">
        <v>33178</v>
      </c>
      <c r="AZ88" s="106">
        <v>32832</v>
      </c>
      <c r="BA88" s="106">
        <v>32575</v>
      </c>
      <c r="BB88" s="106">
        <v>32242</v>
      </c>
      <c r="BC88" s="182">
        <v>31731</v>
      </c>
      <c r="BD88" s="106">
        <v>31713</v>
      </c>
      <c r="BE88" s="106">
        <v>31370</v>
      </c>
      <c r="BF88" s="106">
        <v>31000</v>
      </c>
      <c r="BG88" s="106">
        <v>30688</v>
      </c>
      <c r="BH88" s="182">
        <v>30324</v>
      </c>
      <c r="BI88" s="106">
        <v>30159</v>
      </c>
      <c r="BJ88" s="106">
        <v>29764</v>
      </c>
      <c r="BK88" s="106">
        <v>29362</v>
      </c>
      <c r="BL88" s="106">
        <v>28921</v>
      </c>
      <c r="BM88" s="182">
        <v>28322</v>
      </c>
      <c r="BN88" s="106">
        <v>27822</v>
      </c>
      <c r="BO88" s="106">
        <v>27386</v>
      </c>
      <c r="BP88" s="106">
        <v>26989</v>
      </c>
      <c r="BQ88" s="92" t="s">
        <v>13</v>
      </c>
      <c r="BR88" s="93"/>
      <c r="BS88" s="100">
        <v>147.58000000000001</v>
      </c>
      <c r="BT88" s="100">
        <v>147.58000000000001</v>
      </c>
      <c r="BU88" s="100">
        <v>9640</v>
      </c>
      <c r="BV88" s="94"/>
      <c r="BW88" s="100">
        <v>31973</v>
      </c>
      <c r="BX88" s="100">
        <v>15509</v>
      </c>
      <c r="BY88" s="98">
        <f t="shared" si="26"/>
        <v>16464</v>
      </c>
      <c r="BZ88" s="95"/>
      <c r="CA88" s="98">
        <f t="shared" si="27"/>
        <v>35431</v>
      </c>
      <c r="CB88" s="100">
        <v>17389</v>
      </c>
      <c r="CC88" s="100">
        <v>18042</v>
      </c>
      <c r="CD88" s="96"/>
      <c r="CE88" s="123">
        <f t="shared" si="33"/>
        <v>35316</v>
      </c>
      <c r="CF88" s="110">
        <v>17303</v>
      </c>
      <c r="CG88" s="110">
        <v>18013</v>
      </c>
      <c r="CH88" s="110">
        <v>9538</v>
      </c>
      <c r="CI88" s="95"/>
      <c r="CJ88" s="98">
        <f t="shared" si="31"/>
        <v>35235</v>
      </c>
      <c r="CK88" s="100">
        <v>17265</v>
      </c>
      <c r="CL88" s="100">
        <v>17970</v>
      </c>
      <c r="CM88" s="100">
        <v>35316</v>
      </c>
      <c r="CN88" s="97"/>
      <c r="CO88" s="102" t="s">
        <v>13</v>
      </c>
      <c r="CP88" s="123">
        <f t="shared" si="29"/>
        <v>34354</v>
      </c>
      <c r="CQ88" s="110">
        <v>16853</v>
      </c>
      <c r="CR88" s="110">
        <v>17501</v>
      </c>
      <c r="CS88" s="110">
        <v>9889</v>
      </c>
      <c r="CT88" s="95"/>
      <c r="CU88" s="98">
        <f t="shared" si="30"/>
        <v>34665</v>
      </c>
      <c r="CV88" s="106">
        <v>17015</v>
      </c>
      <c r="CW88" s="106">
        <v>17650</v>
      </c>
    </row>
    <row r="89" spans="2:101" ht="15" customHeight="1" x14ac:dyDescent="0.15">
      <c r="B89" s="32" t="s">
        <v>167</v>
      </c>
      <c r="C89" s="32"/>
      <c r="D89" s="24" t="s">
        <v>86</v>
      </c>
      <c r="E89" s="189">
        <v>21551</v>
      </c>
      <c r="F89" s="82">
        <v>22299</v>
      </c>
      <c r="G89" s="82">
        <v>22282</v>
      </c>
      <c r="H89" s="99">
        <v>23708</v>
      </c>
      <c r="I89" s="99">
        <v>25030</v>
      </c>
      <c r="J89" s="189"/>
      <c r="K89" s="82">
        <v>29124</v>
      </c>
      <c r="L89" s="82">
        <v>30876</v>
      </c>
      <c r="M89" s="82">
        <v>32687</v>
      </c>
      <c r="N89" s="99">
        <v>33726</v>
      </c>
      <c r="O89" s="189">
        <v>35614</v>
      </c>
      <c r="P89" s="82">
        <v>37356</v>
      </c>
      <c r="Q89" s="99">
        <v>38913</v>
      </c>
      <c r="R89" s="99">
        <v>40314</v>
      </c>
      <c r="S89" s="99">
        <v>42098</v>
      </c>
      <c r="T89" s="189">
        <v>43679</v>
      </c>
      <c r="U89" s="99">
        <v>45315</v>
      </c>
      <c r="V89" s="99">
        <v>46379</v>
      </c>
      <c r="W89" s="99">
        <v>47607</v>
      </c>
      <c r="X89" s="100">
        <v>48785</v>
      </c>
      <c r="Y89" s="189">
        <v>50120</v>
      </c>
      <c r="Z89" s="100">
        <v>51302</v>
      </c>
      <c r="AA89" s="100">
        <v>52302</v>
      </c>
      <c r="AB89" s="99">
        <v>52961</v>
      </c>
      <c r="AC89" s="99">
        <v>53351</v>
      </c>
      <c r="AD89" s="189">
        <v>53866</v>
      </c>
      <c r="AE89" s="99">
        <v>54372</v>
      </c>
      <c r="AF89" s="99">
        <v>54962</v>
      </c>
      <c r="AG89" s="100">
        <v>55969</v>
      </c>
      <c r="AH89" s="99">
        <v>56663</v>
      </c>
      <c r="AI89" s="189">
        <v>58007</v>
      </c>
      <c r="AJ89" s="100">
        <v>58954</v>
      </c>
      <c r="AK89" s="100">
        <v>59097</v>
      </c>
      <c r="AL89" s="100">
        <v>59262</v>
      </c>
      <c r="AM89" s="100">
        <v>59821</v>
      </c>
      <c r="AN89" s="189">
        <v>59805</v>
      </c>
      <c r="AO89" s="100">
        <v>60130</v>
      </c>
      <c r="AP89" s="100">
        <v>60441</v>
      </c>
      <c r="AQ89" s="106">
        <v>60275</v>
      </c>
      <c r="AR89" s="106">
        <v>60445</v>
      </c>
      <c r="AS89" s="189">
        <v>60966</v>
      </c>
      <c r="AT89" s="106">
        <v>61491</v>
      </c>
      <c r="AU89" s="106">
        <v>61629</v>
      </c>
      <c r="AV89" s="106">
        <v>61797</v>
      </c>
      <c r="AW89" s="106">
        <v>62244</v>
      </c>
      <c r="AX89" s="189">
        <v>62391</v>
      </c>
      <c r="AY89" s="106">
        <v>62708</v>
      </c>
      <c r="AZ89" s="106">
        <v>62800</v>
      </c>
      <c r="BA89" s="106">
        <v>62955</v>
      </c>
      <c r="BB89" s="106">
        <v>62884</v>
      </c>
      <c r="BC89" s="189">
        <v>62870</v>
      </c>
      <c r="BD89" s="106">
        <v>61347</v>
      </c>
      <c r="BE89" s="106">
        <v>61693</v>
      </c>
      <c r="BF89" s="106">
        <v>61880</v>
      </c>
      <c r="BG89" s="106">
        <v>62163</v>
      </c>
      <c r="BH89" s="189">
        <v>62097</v>
      </c>
      <c r="BI89" s="106">
        <v>62475</v>
      </c>
      <c r="BJ89" s="106">
        <v>62495</v>
      </c>
      <c r="BK89" s="106">
        <v>62429</v>
      </c>
      <c r="BL89" s="106">
        <v>62333</v>
      </c>
      <c r="BM89" s="189">
        <v>62378</v>
      </c>
      <c r="BN89" s="106">
        <v>62164</v>
      </c>
      <c r="BO89" s="106">
        <v>62215</v>
      </c>
      <c r="BP89" s="106">
        <v>62204</v>
      </c>
      <c r="BQ89" s="92" t="s">
        <v>86</v>
      </c>
      <c r="BR89" s="93"/>
      <c r="BS89" s="100">
        <v>19.66</v>
      </c>
      <c r="BT89" s="100">
        <v>19.66</v>
      </c>
      <c r="BU89" s="100">
        <v>20471</v>
      </c>
      <c r="BV89" s="94"/>
      <c r="BW89" s="130">
        <v>27444</v>
      </c>
      <c r="BX89" s="130">
        <v>14540</v>
      </c>
      <c r="BY89" s="131">
        <f t="shared" si="26"/>
        <v>12904</v>
      </c>
      <c r="BZ89" s="95"/>
      <c r="CA89" s="98">
        <f t="shared" si="27"/>
        <v>58456</v>
      </c>
      <c r="CB89" s="100">
        <v>29914</v>
      </c>
      <c r="CC89" s="100">
        <v>28542</v>
      </c>
      <c r="CD89" s="96"/>
      <c r="CE89" s="123">
        <f t="shared" si="33"/>
        <v>60625</v>
      </c>
      <c r="CF89" s="110">
        <v>31019</v>
      </c>
      <c r="CG89" s="110">
        <v>29606</v>
      </c>
      <c r="CH89" s="110">
        <v>20921</v>
      </c>
      <c r="CI89" s="95"/>
      <c r="CJ89" s="98">
        <f t="shared" si="31"/>
        <v>60343</v>
      </c>
      <c r="CK89" s="100">
        <v>30870</v>
      </c>
      <c r="CL89" s="100">
        <v>29473</v>
      </c>
      <c r="CM89" s="100">
        <v>60625</v>
      </c>
      <c r="CN89" s="97"/>
      <c r="CO89" s="102" t="s">
        <v>106</v>
      </c>
      <c r="CP89" s="123">
        <f t="shared" si="29"/>
        <v>61456</v>
      </c>
      <c r="CQ89" s="110">
        <v>31337</v>
      </c>
      <c r="CR89" s="110">
        <v>30119</v>
      </c>
      <c r="CS89" s="110">
        <v>22058</v>
      </c>
      <c r="CT89" s="95"/>
      <c r="CU89" s="98">
        <f t="shared" si="30"/>
        <v>61165</v>
      </c>
      <c r="CV89" s="106">
        <v>31094</v>
      </c>
      <c r="CW89" s="106">
        <v>30071</v>
      </c>
    </row>
    <row r="90" spans="2:101" ht="15" customHeight="1" x14ac:dyDescent="0.15">
      <c r="B90" s="32" t="s">
        <v>169</v>
      </c>
      <c r="C90" s="32"/>
      <c r="D90" s="24" t="s">
        <v>122</v>
      </c>
      <c r="E90" s="189">
        <v>27538</v>
      </c>
      <c r="F90" s="82">
        <v>27535</v>
      </c>
      <c r="G90" s="82">
        <v>26157</v>
      </c>
      <c r="H90" s="99">
        <v>26120</v>
      </c>
      <c r="I90" s="99">
        <v>26705</v>
      </c>
      <c r="J90" s="189"/>
      <c r="K90" s="82">
        <v>27319</v>
      </c>
      <c r="L90" s="82">
        <v>27676</v>
      </c>
      <c r="M90" s="82">
        <v>28384</v>
      </c>
      <c r="N90" s="99">
        <v>29300</v>
      </c>
      <c r="O90" s="189">
        <v>29908</v>
      </c>
      <c r="P90" s="82">
        <v>30384</v>
      </c>
      <c r="Q90" s="99">
        <v>30868</v>
      </c>
      <c r="R90" s="99">
        <v>31105</v>
      </c>
      <c r="S90" s="99">
        <v>32003</v>
      </c>
      <c r="T90" s="189">
        <v>32759</v>
      </c>
      <c r="U90" s="99">
        <v>33248</v>
      </c>
      <c r="V90" s="99">
        <v>33964</v>
      </c>
      <c r="W90" s="99">
        <v>34365</v>
      </c>
      <c r="X90" s="100">
        <v>34533</v>
      </c>
      <c r="Y90" s="189">
        <v>34892</v>
      </c>
      <c r="Z90" s="100">
        <v>35366</v>
      </c>
      <c r="AA90" s="100">
        <v>35655</v>
      </c>
      <c r="AB90" s="99">
        <v>35980</v>
      </c>
      <c r="AC90" s="99">
        <v>36202</v>
      </c>
      <c r="AD90" s="189">
        <v>36411</v>
      </c>
      <c r="AE90" s="99">
        <v>36720</v>
      </c>
      <c r="AF90" s="99">
        <v>37253</v>
      </c>
      <c r="AG90" s="100">
        <v>37421</v>
      </c>
      <c r="AH90" s="99">
        <v>37438</v>
      </c>
      <c r="AI90" s="189">
        <v>37893</v>
      </c>
      <c r="AJ90" s="100">
        <v>38178</v>
      </c>
      <c r="AK90" s="100">
        <v>38413</v>
      </c>
      <c r="AL90" s="100">
        <v>38633</v>
      </c>
      <c r="AM90" s="100">
        <v>39314</v>
      </c>
      <c r="AN90" s="189">
        <v>39723</v>
      </c>
      <c r="AO90" s="100">
        <v>39907</v>
      </c>
      <c r="AP90" s="100">
        <v>39898</v>
      </c>
      <c r="AQ90" s="106">
        <v>40376</v>
      </c>
      <c r="AR90" s="106">
        <v>40915</v>
      </c>
      <c r="AS90" s="189">
        <v>41280</v>
      </c>
      <c r="AT90" s="106">
        <v>41693</v>
      </c>
      <c r="AU90" s="106">
        <v>42183</v>
      </c>
      <c r="AV90" s="106">
        <v>42711</v>
      </c>
      <c r="AW90" s="106">
        <v>43270</v>
      </c>
      <c r="AX90" s="189">
        <v>43761</v>
      </c>
      <c r="AY90" s="106">
        <v>44067</v>
      </c>
      <c r="AZ90" s="106">
        <v>44292</v>
      </c>
      <c r="BA90" s="106">
        <v>44396</v>
      </c>
      <c r="BB90" s="106">
        <v>44384</v>
      </c>
      <c r="BC90" s="189">
        <v>44153</v>
      </c>
      <c r="BD90" s="106">
        <v>43774</v>
      </c>
      <c r="BE90" s="106">
        <v>43626</v>
      </c>
      <c r="BF90" s="106">
        <v>43661</v>
      </c>
      <c r="BG90" s="106">
        <v>43873</v>
      </c>
      <c r="BH90" s="189">
        <v>44046</v>
      </c>
      <c r="BI90" s="106">
        <v>44369</v>
      </c>
      <c r="BJ90" s="106">
        <v>44275</v>
      </c>
      <c r="BK90" s="106">
        <v>44242</v>
      </c>
      <c r="BL90" s="106">
        <v>43987</v>
      </c>
      <c r="BM90" s="189">
        <v>43974</v>
      </c>
      <c r="BN90" s="106">
        <v>43870</v>
      </c>
      <c r="BO90" s="106">
        <v>43725</v>
      </c>
      <c r="BP90" s="106">
        <v>43450</v>
      </c>
      <c r="BQ90" s="92" t="s">
        <v>122</v>
      </c>
      <c r="BR90" s="93"/>
      <c r="BS90" s="100">
        <v>60.71</v>
      </c>
      <c r="BT90" s="100">
        <v>60.71</v>
      </c>
      <c r="BU90" s="100">
        <v>11639</v>
      </c>
      <c r="BV90" s="94"/>
      <c r="BW90" s="130">
        <v>26844</v>
      </c>
      <c r="BX90" s="130">
        <v>13110</v>
      </c>
      <c r="BY90" s="131">
        <f t="shared" si="26"/>
        <v>13734</v>
      </c>
      <c r="BZ90" s="95"/>
      <c r="CA90" s="98">
        <f t="shared" si="27"/>
        <v>38091</v>
      </c>
      <c r="CB90" s="100">
        <v>18759</v>
      </c>
      <c r="CC90" s="100">
        <v>19332</v>
      </c>
      <c r="CD90" s="96"/>
      <c r="CE90" s="123">
        <f t="shared" si="33"/>
        <v>40072</v>
      </c>
      <c r="CF90" s="110">
        <v>19749</v>
      </c>
      <c r="CG90" s="110">
        <v>20323</v>
      </c>
      <c r="CH90" s="110">
        <v>11811</v>
      </c>
      <c r="CI90" s="95"/>
      <c r="CJ90" s="98">
        <f t="shared" si="31"/>
        <v>40025</v>
      </c>
      <c r="CK90" s="100">
        <v>19727</v>
      </c>
      <c r="CL90" s="100">
        <v>20298</v>
      </c>
      <c r="CM90" s="100">
        <v>40072</v>
      </c>
      <c r="CN90" s="97"/>
      <c r="CO90" s="102" t="s">
        <v>107</v>
      </c>
      <c r="CP90" s="123">
        <f t="shared" si="29"/>
        <v>41406</v>
      </c>
      <c r="CQ90" s="110">
        <v>20395</v>
      </c>
      <c r="CR90" s="110">
        <v>21011</v>
      </c>
      <c r="CS90" s="110">
        <v>13137</v>
      </c>
      <c r="CT90" s="95"/>
      <c r="CU90" s="98">
        <f t="shared" si="30"/>
        <v>41283</v>
      </c>
      <c r="CV90" s="106">
        <v>20352</v>
      </c>
      <c r="CW90" s="106">
        <v>20931</v>
      </c>
    </row>
    <row r="91" spans="2:101" ht="15" customHeight="1" x14ac:dyDescent="0.15">
      <c r="B91" s="32" t="s">
        <v>170</v>
      </c>
      <c r="C91" s="32"/>
      <c r="D91" s="24" t="s">
        <v>130</v>
      </c>
      <c r="E91" s="190">
        <f>E154+E155+E156+E157+E158+E159+E160+E161+E171</f>
        <v>129978</v>
      </c>
      <c r="F91" s="136">
        <f t="shared" ref="F91:AW91" si="35">F154+F155+F156+F157+F158+F159+F160+F161+F171</f>
        <v>127998</v>
      </c>
      <c r="G91" s="136">
        <f t="shared" si="35"/>
        <v>124598</v>
      </c>
      <c r="H91" s="136">
        <f t="shared" si="35"/>
        <v>120354</v>
      </c>
      <c r="I91" s="136">
        <f t="shared" si="35"/>
        <v>117929</v>
      </c>
      <c r="J91" s="190"/>
      <c r="K91" s="136">
        <f t="shared" si="35"/>
        <v>114432</v>
      </c>
      <c r="L91" s="136">
        <f t="shared" si="35"/>
        <v>113067</v>
      </c>
      <c r="M91" s="136">
        <f t="shared" si="35"/>
        <v>110714</v>
      </c>
      <c r="N91" s="136">
        <f t="shared" si="35"/>
        <v>108186</v>
      </c>
      <c r="O91" s="190">
        <f t="shared" si="35"/>
        <v>105821</v>
      </c>
      <c r="P91" s="136">
        <f t="shared" si="35"/>
        <v>103830</v>
      </c>
      <c r="Q91" s="136">
        <f t="shared" si="35"/>
        <v>102419</v>
      </c>
      <c r="R91" s="136">
        <f t="shared" si="35"/>
        <v>101574</v>
      </c>
      <c r="S91" s="136">
        <f t="shared" si="35"/>
        <v>100942</v>
      </c>
      <c r="T91" s="190">
        <f t="shared" si="35"/>
        <v>100374</v>
      </c>
      <c r="U91" s="136">
        <f t="shared" si="35"/>
        <v>100433</v>
      </c>
      <c r="V91" s="136">
        <f t="shared" si="35"/>
        <v>100200</v>
      </c>
      <c r="W91" s="136">
        <f t="shared" si="35"/>
        <v>100178</v>
      </c>
      <c r="X91" s="136">
        <f t="shared" si="35"/>
        <v>100398</v>
      </c>
      <c r="Y91" s="190">
        <f t="shared" si="35"/>
        <v>100534</v>
      </c>
      <c r="Z91" s="136">
        <f t="shared" si="35"/>
        <v>100594</v>
      </c>
      <c r="AA91" s="136">
        <f t="shared" si="35"/>
        <v>100592</v>
      </c>
      <c r="AB91" s="136">
        <f t="shared" si="35"/>
        <v>100575</v>
      </c>
      <c r="AC91" s="136">
        <f t="shared" si="35"/>
        <v>100656</v>
      </c>
      <c r="AD91" s="190">
        <f t="shared" si="35"/>
        <v>100796</v>
      </c>
      <c r="AE91" s="136">
        <f t="shared" si="35"/>
        <v>100848</v>
      </c>
      <c r="AF91" s="136">
        <f t="shared" si="35"/>
        <v>100768</v>
      </c>
      <c r="AG91" s="136">
        <f t="shared" si="35"/>
        <v>100532</v>
      </c>
      <c r="AH91" s="136">
        <f t="shared" si="35"/>
        <v>100058</v>
      </c>
      <c r="AI91" s="190">
        <f t="shared" si="35"/>
        <v>99840</v>
      </c>
      <c r="AJ91" s="136">
        <f t="shared" si="35"/>
        <v>99538</v>
      </c>
      <c r="AK91" s="136">
        <f t="shared" si="35"/>
        <v>99214</v>
      </c>
      <c r="AL91" s="136">
        <f t="shared" si="35"/>
        <v>98792</v>
      </c>
      <c r="AM91" s="136">
        <f t="shared" si="35"/>
        <v>98420</v>
      </c>
      <c r="AN91" s="190">
        <f t="shared" si="35"/>
        <v>98225</v>
      </c>
      <c r="AO91" s="136">
        <f t="shared" si="35"/>
        <v>97638</v>
      </c>
      <c r="AP91" s="136">
        <f t="shared" si="35"/>
        <v>97120</v>
      </c>
      <c r="AQ91" s="136">
        <f t="shared" si="35"/>
        <v>96461</v>
      </c>
      <c r="AR91" s="136">
        <f t="shared" si="35"/>
        <v>95801</v>
      </c>
      <c r="AS91" s="190">
        <f t="shared" si="35"/>
        <v>95254</v>
      </c>
      <c r="AT91" s="136">
        <f t="shared" si="35"/>
        <v>94454</v>
      </c>
      <c r="AU91" s="136">
        <f t="shared" si="35"/>
        <v>93729</v>
      </c>
      <c r="AV91" s="136">
        <f t="shared" si="35"/>
        <v>92875</v>
      </c>
      <c r="AW91" s="136">
        <f t="shared" si="35"/>
        <v>92122</v>
      </c>
      <c r="AX91" s="190">
        <v>91195</v>
      </c>
      <c r="AY91" s="106">
        <v>90160</v>
      </c>
      <c r="AZ91" s="106">
        <v>88962</v>
      </c>
      <c r="BA91" s="106">
        <v>87744</v>
      </c>
      <c r="BB91" s="106">
        <v>86833</v>
      </c>
      <c r="BC91" s="190">
        <v>85786</v>
      </c>
      <c r="BD91" s="106">
        <v>85795</v>
      </c>
      <c r="BE91" s="106">
        <v>85037</v>
      </c>
      <c r="BF91" s="106">
        <v>84283</v>
      </c>
      <c r="BG91" s="106">
        <v>83461</v>
      </c>
      <c r="BH91" s="190">
        <v>82720</v>
      </c>
      <c r="BI91" s="106">
        <v>82230</v>
      </c>
      <c r="BJ91" s="106">
        <v>81280</v>
      </c>
      <c r="BK91" s="106">
        <v>80031</v>
      </c>
      <c r="BL91" s="106">
        <v>78843</v>
      </c>
      <c r="BM91" s="190">
        <v>77533</v>
      </c>
      <c r="BN91" s="106">
        <v>76479</v>
      </c>
      <c r="BO91" s="106">
        <v>75120</v>
      </c>
      <c r="BP91" s="106">
        <v>73646</v>
      </c>
      <c r="BQ91" s="92" t="s">
        <v>138</v>
      </c>
      <c r="BR91" s="93"/>
      <c r="BS91" s="136">
        <f>BS154+BS155+BS156+BS157+BS158+BS159+BS160+BS161+BS171</f>
        <v>536.87</v>
      </c>
      <c r="BT91" s="136">
        <f>BT154+BT155+BT156+BT157+BT158+BT159+BT160+BT161+BT171</f>
        <v>536.87</v>
      </c>
      <c r="BU91" s="136">
        <f>BU154+BU155+BU156+BU157+BU158+BU159+BU160+BU161+BU171</f>
        <v>24788</v>
      </c>
      <c r="BV91" s="94"/>
      <c r="BW91" s="136">
        <f>BW154+BW155+BW156+BW157+BW158+BW159+BW160+BW161+BW171</f>
        <v>111200</v>
      </c>
      <c r="BX91" s="136">
        <f>BX154+BX155+BX156+BX157+BX158+BX159+BX160+BX161+BX171</f>
        <v>53529</v>
      </c>
      <c r="BY91" s="136">
        <f>BY154+BY155+BY156+BY157+BY158+BY159+BY160+BY161+BY171</f>
        <v>57671</v>
      </c>
      <c r="BZ91" s="95"/>
      <c r="CA91" s="100"/>
      <c r="CB91" s="100"/>
      <c r="CC91" s="100"/>
      <c r="CD91" s="96"/>
      <c r="CE91" s="110"/>
      <c r="CF91" s="110"/>
      <c r="CG91" s="110"/>
      <c r="CH91" s="110"/>
      <c r="CI91" s="95"/>
      <c r="CJ91" s="100"/>
      <c r="CK91" s="100"/>
      <c r="CL91" s="100"/>
      <c r="CM91" s="100"/>
      <c r="CN91" s="97"/>
      <c r="CO91" s="102"/>
      <c r="CP91" s="123"/>
      <c r="CQ91" s="110"/>
      <c r="CR91" s="110"/>
      <c r="CS91" s="110"/>
      <c r="CT91" s="95"/>
      <c r="CU91" s="98"/>
      <c r="CV91" s="106"/>
      <c r="CW91" s="106"/>
    </row>
    <row r="92" spans="2:101" ht="15" customHeight="1" x14ac:dyDescent="0.15">
      <c r="B92" s="32" t="s">
        <v>171</v>
      </c>
      <c r="C92" s="32"/>
      <c r="D92" s="35" t="s">
        <v>131</v>
      </c>
      <c r="E92" s="190">
        <f>E144+E145+E146+E147+E148+E149+E150+E151+E152+E153</f>
        <v>137140</v>
      </c>
      <c r="F92" s="136">
        <f t="shared" ref="F92:AV92" si="36">F144+F145+F146+F147+F148+F149+F150+F151+F152+F153</f>
        <v>135418</v>
      </c>
      <c r="G92" s="136">
        <f t="shared" si="36"/>
        <v>131346</v>
      </c>
      <c r="H92" s="136">
        <f t="shared" si="36"/>
        <v>127099</v>
      </c>
      <c r="I92" s="136">
        <f t="shared" si="36"/>
        <v>123580</v>
      </c>
      <c r="J92" s="190"/>
      <c r="K92" s="136">
        <f t="shared" si="36"/>
        <v>119224</v>
      </c>
      <c r="L92" s="136">
        <f t="shared" si="36"/>
        <v>117696</v>
      </c>
      <c r="M92" s="136">
        <f t="shared" si="36"/>
        <v>114722</v>
      </c>
      <c r="N92" s="136">
        <f t="shared" si="36"/>
        <v>112194</v>
      </c>
      <c r="O92" s="190">
        <f t="shared" si="36"/>
        <v>109382</v>
      </c>
      <c r="P92" s="136">
        <f t="shared" si="36"/>
        <v>107043</v>
      </c>
      <c r="Q92" s="136">
        <f t="shared" si="36"/>
        <v>105322</v>
      </c>
      <c r="R92" s="136">
        <f t="shared" si="36"/>
        <v>103177</v>
      </c>
      <c r="S92" s="136">
        <f t="shared" si="36"/>
        <v>102055</v>
      </c>
      <c r="T92" s="190">
        <f t="shared" si="36"/>
        <v>101025</v>
      </c>
      <c r="U92" s="136">
        <f t="shared" si="36"/>
        <v>100680</v>
      </c>
      <c r="V92" s="136">
        <f t="shared" si="36"/>
        <v>99602</v>
      </c>
      <c r="W92" s="136">
        <f t="shared" si="36"/>
        <v>99652</v>
      </c>
      <c r="X92" s="136">
        <f t="shared" si="36"/>
        <v>98824</v>
      </c>
      <c r="Y92" s="190">
        <f t="shared" si="36"/>
        <v>98198</v>
      </c>
      <c r="Z92" s="136">
        <f t="shared" si="36"/>
        <v>97869</v>
      </c>
      <c r="AA92" s="136">
        <f t="shared" si="36"/>
        <v>97585</v>
      </c>
      <c r="AB92" s="136">
        <f t="shared" si="36"/>
        <v>97202</v>
      </c>
      <c r="AC92" s="136">
        <f t="shared" si="36"/>
        <v>96869</v>
      </c>
      <c r="AD92" s="190">
        <f t="shared" si="36"/>
        <v>96602</v>
      </c>
      <c r="AE92" s="136">
        <f t="shared" si="36"/>
        <v>96030</v>
      </c>
      <c r="AF92" s="136">
        <f t="shared" si="36"/>
        <v>95458</v>
      </c>
      <c r="AG92" s="136">
        <f t="shared" si="36"/>
        <v>94843</v>
      </c>
      <c r="AH92" s="136">
        <f t="shared" si="36"/>
        <v>94264</v>
      </c>
      <c r="AI92" s="190">
        <f t="shared" si="36"/>
        <v>93600</v>
      </c>
      <c r="AJ92" s="136">
        <f t="shared" si="36"/>
        <v>93044</v>
      </c>
      <c r="AK92" s="136">
        <f t="shared" si="36"/>
        <v>92299</v>
      </c>
      <c r="AL92" s="136">
        <f t="shared" si="36"/>
        <v>91553</v>
      </c>
      <c r="AM92" s="136">
        <f t="shared" si="36"/>
        <v>90802</v>
      </c>
      <c r="AN92" s="190">
        <f t="shared" si="36"/>
        <v>90066</v>
      </c>
      <c r="AO92" s="136">
        <f t="shared" si="36"/>
        <v>89272</v>
      </c>
      <c r="AP92" s="136">
        <f t="shared" si="36"/>
        <v>88559</v>
      </c>
      <c r="AQ92" s="136">
        <f t="shared" si="36"/>
        <v>87884</v>
      </c>
      <c r="AR92" s="136">
        <f t="shared" si="36"/>
        <v>87250</v>
      </c>
      <c r="AS92" s="190">
        <f t="shared" si="36"/>
        <v>86704</v>
      </c>
      <c r="AT92" s="136">
        <f t="shared" si="36"/>
        <v>85900</v>
      </c>
      <c r="AU92" s="136">
        <f t="shared" si="36"/>
        <v>85051</v>
      </c>
      <c r="AV92" s="136">
        <f t="shared" si="36"/>
        <v>84241</v>
      </c>
      <c r="AW92" s="136">
        <f>AW144+AW145+AW146+AW147+AW148+AW149+AW150+AW151+AW152+AW153</f>
        <v>83296</v>
      </c>
      <c r="AX92" s="190">
        <v>82298</v>
      </c>
      <c r="AY92" s="106">
        <v>81191</v>
      </c>
      <c r="AZ92" s="106">
        <v>80091</v>
      </c>
      <c r="BA92" s="106">
        <v>78932</v>
      </c>
      <c r="BB92" s="106">
        <v>77895</v>
      </c>
      <c r="BC92" s="190">
        <v>76625</v>
      </c>
      <c r="BD92" s="106">
        <v>75924</v>
      </c>
      <c r="BE92" s="106">
        <v>74890</v>
      </c>
      <c r="BF92" s="106">
        <v>73804</v>
      </c>
      <c r="BG92" s="106">
        <v>72663</v>
      </c>
      <c r="BH92" s="190">
        <v>71607</v>
      </c>
      <c r="BI92" s="106">
        <v>70792</v>
      </c>
      <c r="BJ92" s="106">
        <v>69594</v>
      </c>
      <c r="BK92" s="106">
        <v>68550</v>
      </c>
      <c r="BL92" s="106">
        <v>67341</v>
      </c>
      <c r="BM92" s="190">
        <v>66130</v>
      </c>
      <c r="BN92" s="106">
        <v>64848</v>
      </c>
      <c r="BO92" s="106">
        <v>63635</v>
      </c>
      <c r="BP92" s="106">
        <v>62190</v>
      </c>
      <c r="BQ92" s="92" t="s">
        <v>139</v>
      </c>
      <c r="BR92" s="93"/>
      <c r="BS92" s="136">
        <f>BS144+BS145+BS146+BS147+BS148+BS149+BS150+BS151+BS152+BS153</f>
        <v>806.38</v>
      </c>
      <c r="BT92" s="136">
        <f>BT144+BT145+BT146+BT147+BT148+BT149+BT150+BT151+BT152+BT153</f>
        <v>806.38</v>
      </c>
      <c r="BU92" s="136">
        <f>BU144+BU145+BU146+BU147+BU148+BU149+BU150+BU151+BU152+BU153</f>
        <v>23758</v>
      </c>
      <c r="BV92" s="94"/>
      <c r="BW92" s="136">
        <f>BW144+BW145+BW146+BW147+BW148+BW149+BW150+BW151+BW152+BW153</f>
        <v>116129</v>
      </c>
      <c r="BX92" s="136">
        <f>BX144+BX145+BX146+BX147+BX148+BX149+BX150+BX151+BX152+BX153</f>
        <v>55783</v>
      </c>
      <c r="BY92" s="136">
        <f>BY144+BY145+BY146+BY147+BY148+BY149+BY150+BY151+BY152+BY153</f>
        <v>60346</v>
      </c>
      <c r="BZ92" s="95"/>
      <c r="CA92" s="100"/>
      <c r="CB92" s="100"/>
      <c r="CC92" s="100"/>
      <c r="CD92" s="96"/>
      <c r="CE92" s="110"/>
      <c r="CF92" s="110"/>
      <c r="CG92" s="110"/>
      <c r="CH92" s="110"/>
      <c r="CI92" s="95"/>
      <c r="CJ92" s="100"/>
      <c r="CK92" s="100"/>
      <c r="CL92" s="100"/>
      <c r="CM92" s="100"/>
      <c r="CN92" s="97"/>
      <c r="CO92" s="102"/>
      <c r="CP92" s="123"/>
      <c r="CQ92" s="110"/>
      <c r="CR92" s="110"/>
      <c r="CS92" s="110"/>
      <c r="CT92" s="95"/>
      <c r="CU92" s="98"/>
      <c r="CV92" s="106"/>
      <c r="CW92" s="106"/>
    </row>
    <row r="93" spans="2:101" ht="15" customHeight="1" x14ac:dyDescent="0.15">
      <c r="B93" s="32" t="s">
        <v>172</v>
      </c>
      <c r="C93" s="32"/>
      <c r="D93" s="24" t="s">
        <v>121</v>
      </c>
      <c r="E93" s="190">
        <f>E167+E163</f>
        <v>34766</v>
      </c>
      <c r="F93" s="136">
        <f t="shared" ref="F93:AW93" si="37">F167+F163</f>
        <v>35420</v>
      </c>
      <c r="G93" s="136">
        <f t="shared" si="37"/>
        <v>35270</v>
      </c>
      <c r="H93" s="136">
        <f t="shared" si="37"/>
        <v>34733</v>
      </c>
      <c r="I93" s="136">
        <f t="shared" si="37"/>
        <v>34282</v>
      </c>
      <c r="J93" s="190"/>
      <c r="K93" s="136">
        <f t="shared" si="37"/>
        <v>33436</v>
      </c>
      <c r="L93" s="136">
        <f t="shared" si="37"/>
        <v>33416</v>
      </c>
      <c r="M93" s="136">
        <f t="shared" si="37"/>
        <v>33302</v>
      </c>
      <c r="N93" s="136">
        <f t="shared" si="37"/>
        <v>32797</v>
      </c>
      <c r="O93" s="190">
        <f t="shared" si="37"/>
        <v>33174</v>
      </c>
      <c r="P93" s="136">
        <f t="shared" si="37"/>
        <v>33257</v>
      </c>
      <c r="Q93" s="136">
        <f t="shared" si="37"/>
        <v>33441</v>
      </c>
      <c r="R93" s="136">
        <f t="shared" si="37"/>
        <v>33599</v>
      </c>
      <c r="S93" s="136">
        <f t="shared" si="37"/>
        <v>33783</v>
      </c>
      <c r="T93" s="190">
        <f t="shared" si="37"/>
        <v>34367</v>
      </c>
      <c r="U93" s="136">
        <f t="shared" si="37"/>
        <v>35169</v>
      </c>
      <c r="V93" s="136">
        <f t="shared" si="37"/>
        <v>35769</v>
      </c>
      <c r="W93" s="136">
        <f t="shared" si="37"/>
        <v>36143</v>
      </c>
      <c r="X93" s="136">
        <f t="shared" si="37"/>
        <v>36735</v>
      </c>
      <c r="Y93" s="190">
        <f t="shared" si="37"/>
        <v>37444</v>
      </c>
      <c r="Z93" s="136">
        <f t="shared" si="37"/>
        <v>38024</v>
      </c>
      <c r="AA93" s="136">
        <f t="shared" si="37"/>
        <v>38659</v>
      </c>
      <c r="AB93" s="136">
        <f t="shared" si="37"/>
        <v>39153</v>
      </c>
      <c r="AC93" s="136">
        <f t="shared" si="37"/>
        <v>39550</v>
      </c>
      <c r="AD93" s="190">
        <f t="shared" si="37"/>
        <v>39812</v>
      </c>
      <c r="AE93" s="136">
        <f t="shared" si="37"/>
        <v>40134</v>
      </c>
      <c r="AF93" s="136">
        <f t="shared" si="37"/>
        <v>40437</v>
      </c>
      <c r="AG93" s="136">
        <f t="shared" si="37"/>
        <v>40437</v>
      </c>
      <c r="AH93" s="136">
        <f t="shared" si="37"/>
        <v>40826</v>
      </c>
      <c r="AI93" s="190">
        <f t="shared" si="37"/>
        <v>41048</v>
      </c>
      <c r="AJ93" s="136">
        <f t="shared" si="37"/>
        <v>41269</v>
      </c>
      <c r="AK93" s="136">
        <f t="shared" si="37"/>
        <v>41733</v>
      </c>
      <c r="AL93" s="136">
        <f t="shared" si="37"/>
        <v>42082</v>
      </c>
      <c r="AM93" s="136">
        <f t="shared" si="37"/>
        <v>42714</v>
      </c>
      <c r="AN93" s="190">
        <f t="shared" si="37"/>
        <v>43194</v>
      </c>
      <c r="AO93" s="136">
        <f t="shared" si="37"/>
        <v>43294</v>
      </c>
      <c r="AP93" s="136">
        <f t="shared" si="37"/>
        <v>43588</v>
      </c>
      <c r="AQ93" s="136">
        <f t="shared" si="37"/>
        <v>43652</v>
      </c>
      <c r="AR93" s="136">
        <f t="shared" si="37"/>
        <v>43706</v>
      </c>
      <c r="AS93" s="190">
        <f t="shared" si="37"/>
        <v>43710</v>
      </c>
      <c r="AT93" s="136">
        <f t="shared" si="37"/>
        <v>43421</v>
      </c>
      <c r="AU93" s="136">
        <f t="shared" si="37"/>
        <v>43569</v>
      </c>
      <c r="AV93" s="136">
        <f t="shared" si="37"/>
        <v>43632</v>
      </c>
      <c r="AW93" s="136">
        <f t="shared" si="37"/>
        <v>43781</v>
      </c>
      <c r="AX93" s="190">
        <v>43810</v>
      </c>
      <c r="AY93" s="106">
        <v>43771</v>
      </c>
      <c r="AZ93" s="106">
        <v>43814</v>
      </c>
      <c r="BA93" s="106">
        <v>43720</v>
      </c>
      <c r="BB93" s="106">
        <v>43497</v>
      </c>
      <c r="BC93" s="190">
        <v>43156</v>
      </c>
      <c r="BD93" s="106">
        <v>40762</v>
      </c>
      <c r="BE93" s="106">
        <v>40384</v>
      </c>
      <c r="BF93" s="106">
        <v>40243</v>
      </c>
      <c r="BG93" s="106">
        <v>40074</v>
      </c>
      <c r="BH93" s="190">
        <v>40084</v>
      </c>
      <c r="BI93" s="106">
        <v>40279</v>
      </c>
      <c r="BJ93" s="106">
        <v>40268</v>
      </c>
      <c r="BK93" s="106">
        <v>40161</v>
      </c>
      <c r="BL93" s="106">
        <v>39816</v>
      </c>
      <c r="BM93" s="190">
        <v>39581</v>
      </c>
      <c r="BN93" s="106">
        <v>39392</v>
      </c>
      <c r="BO93" s="106">
        <v>38987</v>
      </c>
      <c r="BP93" s="106">
        <v>38449</v>
      </c>
      <c r="BQ93" s="92" t="s">
        <v>121</v>
      </c>
      <c r="BR93" s="93"/>
      <c r="BS93" s="136">
        <f>BS167+BS163</f>
        <v>101.85</v>
      </c>
      <c r="BT93" s="136">
        <f>BT167+BT163</f>
        <v>101.84</v>
      </c>
      <c r="BU93" s="136">
        <f>BU167+BU163</f>
        <v>12360</v>
      </c>
      <c r="BV93" s="94"/>
      <c r="BW93" s="136">
        <f>BW167+BW163</f>
        <v>32056</v>
      </c>
      <c r="BX93" s="136">
        <f>BX167+BX163</f>
        <v>15960</v>
      </c>
      <c r="BY93" s="136">
        <f>BY167+BY163</f>
        <v>16096</v>
      </c>
      <c r="BZ93" s="95"/>
      <c r="CA93" s="100"/>
      <c r="CB93" s="100"/>
      <c r="CC93" s="100"/>
      <c r="CD93" s="96"/>
      <c r="CE93" s="110"/>
      <c r="CF93" s="110"/>
      <c r="CG93" s="110"/>
      <c r="CH93" s="110"/>
      <c r="CI93" s="95"/>
      <c r="CJ93" s="100"/>
      <c r="CK93" s="100"/>
      <c r="CL93" s="100"/>
      <c r="CM93" s="100"/>
      <c r="CN93" s="97"/>
      <c r="CO93" s="102"/>
      <c r="CP93" s="123"/>
      <c r="CQ93" s="110"/>
      <c r="CR93" s="110"/>
      <c r="CS93" s="110"/>
      <c r="CT93" s="95"/>
      <c r="CU93" s="98"/>
      <c r="CV93" s="106"/>
      <c r="CW93" s="106"/>
    </row>
    <row r="94" spans="2:101" ht="15" customHeight="1" x14ac:dyDescent="0.15">
      <c r="B94" s="32" t="s">
        <v>162</v>
      </c>
      <c r="C94" s="32"/>
      <c r="D94" s="35" t="s">
        <v>114</v>
      </c>
      <c r="E94" s="182">
        <f>E131+E136+E137+E138+E139+E140+E141</f>
        <v>148422</v>
      </c>
      <c r="F94" s="98">
        <f t="shared" ref="F94:AX94" si="38">F131+F136+F137+F138+F139+F140+F141</f>
        <v>146494</v>
      </c>
      <c r="G94" s="98">
        <f t="shared" si="38"/>
        <v>143563</v>
      </c>
      <c r="H94" s="98">
        <f t="shared" si="38"/>
        <v>138001</v>
      </c>
      <c r="I94" s="98">
        <f t="shared" si="38"/>
        <v>136609</v>
      </c>
      <c r="J94" s="182"/>
      <c r="K94" s="98">
        <f t="shared" si="38"/>
        <v>134656</v>
      </c>
      <c r="L94" s="98">
        <f t="shared" si="38"/>
        <v>133841</v>
      </c>
      <c r="M94" s="98">
        <f t="shared" si="38"/>
        <v>133060</v>
      </c>
      <c r="N94" s="98">
        <f t="shared" si="38"/>
        <v>130796</v>
      </c>
      <c r="O94" s="182">
        <f t="shared" si="38"/>
        <v>129027</v>
      </c>
      <c r="P94" s="98">
        <f t="shared" si="38"/>
        <v>127870</v>
      </c>
      <c r="Q94" s="98">
        <f t="shared" si="38"/>
        <v>127150</v>
      </c>
      <c r="R94" s="98">
        <f t="shared" si="38"/>
        <v>127156</v>
      </c>
      <c r="S94" s="98">
        <f t="shared" si="38"/>
        <v>127857</v>
      </c>
      <c r="T94" s="182">
        <f t="shared" si="38"/>
        <v>128507</v>
      </c>
      <c r="U94" s="98">
        <f t="shared" si="38"/>
        <v>128885</v>
      </c>
      <c r="V94" s="98">
        <f t="shared" si="38"/>
        <v>129917</v>
      </c>
      <c r="W94" s="98">
        <f t="shared" si="38"/>
        <v>130704</v>
      </c>
      <c r="X94" s="98">
        <f t="shared" si="38"/>
        <v>131399</v>
      </c>
      <c r="Y94" s="182">
        <f t="shared" si="38"/>
        <v>132111</v>
      </c>
      <c r="Z94" s="98">
        <f t="shared" si="38"/>
        <v>132378</v>
      </c>
      <c r="AA94" s="98">
        <f t="shared" si="38"/>
        <v>132950</v>
      </c>
      <c r="AB94" s="98">
        <f t="shared" si="38"/>
        <v>133324</v>
      </c>
      <c r="AC94" s="98">
        <f t="shared" si="38"/>
        <v>133936</v>
      </c>
      <c r="AD94" s="182">
        <f t="shared" si="38"/>
        <v>134561</v>
      </c>
      <c r="AE94" s="98">
        <f t="shared" si="38"/>
        <v>134968</v>
      </c>
      <c r="AF94" s="98">
        <f t="shared" si="38"/>
        <v>135384</v>
      </c>
      <c r="AG94" s="98">
        <f t="shared" si="38"/>
        <v>135695</v>
      </c>
      <c r="AH94" s="98">
        <f t="shared" si="38"/>
        <v>136134</v>
      </c>
      <c r="AI94" s="182">
        <f t="shared" si="38"/>
        <v>136453</v>
      </c>
      <c r="AJ94" s="98">
        <f t="shared" si="38"/>
        <v>136778</v>
      </c>
      <c r="AK94" s="98">
        <f t="shared" si="38"/>
        <v>137546</v>
      </c>
      <c r="AL94" s="98">
        <f t="shared" si="38"/>
        <v>137896</v>
      </c>
      <c r="AM94" s="98">
        <f t="shared" si="38"/>
        <v>138360</v>
      </c>
      <c r="AN94" s="182">
        <f t="shared" si="38"/>
        <v>138819</v>
      </c>
      <c r="AO94" s="98">
        <f t="shared" si="38"/>
        <v>138977</v>
      </c>
      <c r="AP94" s="98">
        <f t="shared" si="38"/>
        <v>139313</v>
      </c>
      <c r="AQ94" s="98">
        <f t="shared" si="38"/>
        <v>139777</v>
      </c>
      <c r="AR94" s="98">
        <f t="shared" si="38"/>
        <v>140328</v>
      </c>
      <c r="AS94" s="182">
        <f t="shared" si="38"/>
        <v>140153</v>
      </c>
      <c r="AT94" s="98">
        <f t="shared" si="38"/>
        <v>140122</v>
      </c>
      <c r="AU94" s="98">
        <f t="shared" si="38"/>
        <v>140006</v>
      </c>
      <c r="AV94" s="98">
        <f t="shared" si="38"/>
        <v>139640</v>
      </c>
      <c r="AW94" s="98">
        <f t="shared" si="38"/>
        <v>139378</v>
      </c>
      <c r="AX94" s="182">
        <f t="shared" si="38"/>
        <v>139118</v>
      </c>
      <c r="AY94" s="106">
        <v>138352</v>
      </c>
      <c r="AZ94" s="106">
        <v>137809</v>
      </c>
      <c r="BA94" s="106">
        <v>136849</v>
      </c>
      <c r="BB94" s="106">
        <v>136328</v>
      </c>
      <c r="BC94" s="182">
        <v>135806</v>
      </c>
      <c r="BD94" s="106">
        <v>136063</v>
      </c>
      <c r="BE94" s="106">
        <v>135489</v>
      </c>
      <c r="BF94" s="106">
        <v>135049</v>
      </c>
      <c r="BG94" s="106">
        <v>134306</v>
      </c>
      <c r="BH94" s="182">
        <v>133479</v>
      </c>
      <c r="BI94" s="106">
        <v>133332</v>
      </c>
      <c r="BJ94" s="106">
        <v>132487</v>
      </c>
      <c r="BK94" s="106">
        <v>131185</v>
      </c>
      <c r="BL94" s="106">
        <v>129750</v>
      </c>
      <c r="BM94" s="182">
        <v>128503</v>
      </c>
      <c r="BN94" s="106">
        <v>127176</v>
      </c>
      <c r="BO94" s="106">
        <v>125843</v>
      </c>
      <c r="BP94" s="106">
        <v>124138</v>
      </c>
      <c r="BQ94" s="92" t="s">
        <v>114</v>
      </c>
      <c r="BR94" s="93"/>
      <c r="BS94" s="98">
        <f>BS131+BS136+BS137+BS138+BS139+BS140+BS141</f>
        <v>795.14</v>
      </c>
      <c r="BT94" s="98">
        <f>BT131+BT136+BT137+BT138+BT139+BT140+BT141</f>
        <v>795.14</v>
      </c>
      <c r="BU94" s="98">
        <f>BU131+BU136+BU137+BU138+BU139+BU140+BU141</f>
        <v>39391</v>
      </c>
      <c r="BV94" s="94"/>
      <c r="BW94" s="98">
        <f>BW131+BW136+BW137+BW138+BW139+BW140+BW141</f>
        <v>131061</v>
      </c>
      <c r="BX94" s="98">
        <f>BX131+BX136+BX137+BX138+BX139+BX140+BX141</f>
        <v>62639</v>
      </c>
      <c r="BY94" s="98">
        <f>BY131+BY136+BY137+BY138+BY139+BY140+BY141</f>
        <v>68422</v>
      </c>
      <c r="BZ94" s="95"/>
      <c r="CA94" s="100"/>
      <c r="CB94" s="100"/>
      <c r="CC94" s="100"/>
      <c r="CD94" s="96"/>
      <c r="CE94" s="110"/>
      <c r="CF94" s="110"/>
      <c r="CG94" s="110"/>
      <c r="CH94" s="110"/>
      <c r="CI94" s="95"/>
      <c r="CJ94" s="100"/>
      <c r="CK94" s="100"/>
      <c r="CL94" s="100"/>
      <c r="CM94" s="100"/>
      <c r="CN94" s="97"/>
      <c r="CO94" s="102"/>
      <c r="CP94" s="123"/>
      <c r="CQ94" s="110"/>
      <c r="CR94" s="110"/>
      <c r="CS94" s="110"/>
      <c r="CT94" s="95"/>
      <c r="CU94" s="98"/>
      <c r="CV94" s="106"/>
      <c r="CW94" s="106"/>
    </row>
    <row r="95" spans="2:101" ht="15" customHeight="1" x14ac:dyDescent="0.15">
      <c r="B95" s="36"/>
      <c r="C95" s="36"/>
      <c r="D95" s="24" t="s">
        <v>248</v>
      </c>
      <c r="E95" s="188"/>
      <c r="F95" s="130"/>
      <c r="G95" s="130"/>
      <c r="H95" s="100"/>
      <c r="I95" s="100"/>
      <c r="J95" s="188"/>
      <c r="K95" s="130"/>
      <c r="L95" s="130"/>
      <c r="M95" s="130"/>
      <c r="N95" s="99"/>
      <c r="O95" s="188"/>
      <c r="P95" s="130"/>
      <c r="Q95" s="99"/>
      <c r="R95" s="99"/>
      <c r="S95" s="99"/>
      <c r="T95" s="188"/>
      <c r="U95" s="99"/>
      <c r="V95" s="99"/>
      <c r="W95" s="99"/>
      <c r="X95" s="100"/>
      <c r="Y95" s="188"/>
      <c r="Z95" s="100"/>
      <c r="AA95" s="100"/>
      <c r="AB95" s="99"/>
      <c r="AC95" s="99"/>
      <c r="AD95" s="188"/>
      <c r="AE95" s="99"/>
      <c r="AF95" s="99"/>
      <c r="AG95" s="100"/>
      <c r="AH95" s="99"/>
      <c r="AI95" s="188"/>
      <c r="AJ95" s="100"/>
      <c r="AK95" s="100"/>
      <c r="AL95" s="100"/>
      <c r="AM95" s="100"/>
      <c r="AN95" s="188"/>
      <c r="AO95" s="100"/>
      <c r="AP95" s="100"/>
      <c r="AQ95" s="106"/>
      <c r="AR95" s="106"/>
      <c r="AS95" s="188"/>
      <c r="AT95" s="106"/>
      <c r="AU95" s="106"/>
      <c r="AV95" s="106"/>
      <c r="AW95" s="106"/>
      <c r="AX95" s="188"/>
      <c r="AY95" s="106"/>
      <c r="AZ95" s="106"/>
      <c r="BA95" s="106"/>
      <c r="BB95" s="106"/>
      <c r="BC95" s="188"/>
      <c r="BD95" s="106"/>
      <c r="BE95" s="106"/>
      <c r="BF95" s="106"/>
      <c r="BG95" s="106"/>
      <c r="BH95" s="188"/>
      <c r="BI95" s="106"/>
      <c r="BJ95" s="106">
        <v>52580</v>
      </c>
      <c r="BK95" s="106">
        <v>52559</v>
      </c>
      <c r="BL95" s="106">
        <v>52537</v>
      </c>
      <c r="BM95" s="188">
        <v>52483</v>
      </c>
      <c r="BN95" s="106">
        <v>52401</v>
      </c>
      <c r="BO95" s="106">
        <v>52315</v>
      </c>
      <c r="BP95" s="106">
        <v>52268</v>
      </c>
      <c r="BQ95" s="92"/>
      <c r="BR95" s="93"/>
      <c r="BS95" s="100"/>
      <c r="BT95" s="100"/>
      <c r="BU95" s="100"/>
      <c r="BV95" s="94"/>
      <c r="BW95" s="130"/>
      <c r="BX95" s="130"/>
      <c r="BY95" s="130"/>
      <c r="BZ95" s="95"/>
      <c r="CA95" s="100"/>
      <c r="CB95" s="100"/>
      <c r="CC95" s="100"/>
      <c r="CD95" s="96"/>
      <c r="CE95" s="110"/>
      <c r="CF95" s="110"/>
      <c r="CG95" s="110"/>
      <c r="CH95" s="110"/>
      <c r="CI95" s="95"/>
      <c r="CJ95" s="100"/>
      <c r="CK95" s="100"/>
      <c r="CL95" s="100"/>
      <c r="CM95" s="100"/>
      <c r="CN95" s="97"/>
      <c r="CO95" s="102"/>
      <c r="CP95" s="123"/>
      <c r="CQ95" s="110"/>
      <c r="CR95" s="110"/>
      <c r="CS95" s="110"/>
      <c r="CT95" s="95"/>
      <c r="CU95" s="98"/>
      <c r="CV95" s="106"/>
      <c r="CW95" s="106"/>
    </row>
    <row r="96" spans="2:101" ht="15" customHeight="1" x14ac:dyDescent="0.15">
      <c r="B96" s="32" t="s">
        <v>173</v>
      </c>
      <c r="C96" s="32"/>
      <c r="D96" s="24" t="s">
        <v>14</v>
      </c>
      <c r="E96" s="182">
        <v>16741</v>
      </c>
      <c r="F96" s="100">
        <v>16612</v>
      </c>
      <c r="G96" s="100">
        <v>16491</v>
      </c>
      <c r="H96" s="100">
        <v>16133</v>
      </c>
      <c r="I96" s="100">
        <v>15843</v>
      </c>
      <c r="J96" s="182"/>
      <c r="K96" s="100">
        <v>15584</v>
      </c>
      <c r="L96" s="100">
        <v>15418</v>
      </c>
      <c r="M96" s="100">
        <v>15162</v>
      </c>
      <c r="N96" s="99">
        <v>14807</v>
      </c>
      <c r="O96" s="182">
        <v>14604</v>
      </c>
      <c r="P96" s="100">
        <v>14546</v>
      </c>
      <c r="Q96" s="100">
        <v>14383</v>
      </c>
      <c r="R96" s="99">
        <v>14366</v>
      </c>
      <c r="S96" s="99">
        <v>14333</v>
      </c>
      <c r="T96" s="182">
        <v>14299</v>
      </c>
      <c r="U96" s="99">
        <v>14215</v>
      </c>
      <c r="V96" s="99">
        <v>14232</v>
      </c>
      <c r="W96" s="99">
        <v>14215</v>
      </c>
      <c r="X96" s="100">
        <v>14162</v>
      </c>
      <c r="Y96" s="182">
        <v>14158</v>
      </c>
      <c r="Z96" s="100">
        <v>14197</v>
      </c>
      <c r="AA96" s="100">
        <v>14163</v>
      </c>
      <c r="AB96" s="99">
        <v>14254</v>
      </c>
      <c r="AC96" s="99">
        <v>14374</v>
      </c>
      <c r="AD96" s="182">
        <v>14441</v>
      </c>
      <c r="AE96" s="99">
        <v>14387</v>
      </c>
      <c r="AF96" s="99">
        <v>14364</v>
      </c>
      <c r="AG96" s="100">
        <v>14404</v>
      </c>
      <c r="AH96" s="99">
        <v>14399</v>
      </c>
      <c r="AI96" s="182">
        <v>14380</v>
      </c>
      <c r="AJ96" s="100">
        <v>14242</v>
      </c>
      <c r="AK96" s="100">
        <v>14264</v>
      </c>
      <c r="AL96" s="100">
        <v>14338</v>
      </c>
      <c r="AM96" s="100">
        <v>14313</v>
      </c>
      <c r="AN96" s="182">
        <v>14240</v>
      </c>
      <c r="AO96" s="100">
        <v>14282</v>
      </c>
      <c r="AP96" s="100">
        <v>14242</v>
      </c>
      <c r="AQ96" s="106">
        <v>14165</v>
      </c>
      <c r="AR96" s="106">
        <v>14130</v>
      </c>
      <c r="AS96" s="182">
        <v>14041</v>
      </c>
      <c r="AT96" s="106">
        <v>13926</v>
      </c>
      <c r="AU96" s="106">
        <v>13880</v>
      </c>
      <c r="AV96" s="106">
        <v>13829</v>
      </c>
      <c r="AW96" s="106">
        <v>13863</v>
      </c>
      <c r="AX96" s="182">
        <v>13706</v>
      </c>
      <c r="AY96" s="106">
        <v>13643</v>
      </c>
      <c r="AZ96" s="106">
        <v>13512</v>
      </c>
      <c r="BA96" s="106">
        <v>13440</v>
      </c>
      <c r="BB96" s="106">
        <v>13274</v>
      </c>
      <c r="BC96" s="182">
        <v>13161</v>
      </c>
      <c r="BD96" s="106">
        <v>13096</v>
      </c>
      <c r="BE96" s="106">
        <v>12973</v>
      </c>
      <c r="BF96" s="106">
        <v>12852</v>
      </c>
      <c r="BG96" s="106">
        <v>12742</v>
      </c>
      <c r="BH96" s="182">
        <v>12588</v>
      </c>
      <c r="BI96" s="106">
        <v>12511</v>
      </c>
      <c r="BJ96" s="106">
        <v>12353</v>
      </c>
      <c r="BK96" s="106">
        <v>12154</v>
      </c>
      <c r="BL96" s="106">
        <v>11894</v>
      </c>
      <c r="BM96" s="182">
        <v>11719</v>
      </c>
      <c r="BN96" s="106">
        <v>11512</v>
      </c>
      <c r="BO96" s="106">
        <v>11344</v>
      </c>
      <c r="BP96" s="106">
        <v>11108</v>
      </c>
      <c r="BQ96" s="92" t="s">
        <v>14</v>
      </c>
      <c r="BR96" s="93"/>
      <c r="BS96" s="100">
        <v>153.47</v>
      </c>
      <c r="BT96" s="100">
        <v>153.47</v>
      </c>
      <c r="BU96" s="100">
        <v>3645</v>
      </c>
      <c r="BV96" s="94"/>
      <c r="BW96" s="100">
        <v>15002</v>
      </c>
      <c r="BX96" s="101">
        <v>7202</v>
      </c>
      <c r="BY96" s="137">
        <f t="shared" si="26"/>
        <v>7800</v>
      </c>
      <c r="BZ96" s="95"/>
      <c r="CA96" s="98">
        <f t="shared" ref="CA96:CA111" si="39">CB96+CC96</f>
        <v>14074</v>
      </c>
      <c r="CB96" s="100">
        <v>6873</v>
      </c>
      <c r="CC96" s="100">
        <v>7201</v>
      </c>
      <c r="CD96" s="96"/>
      <c r="CE96" s="123">
        <f t="shared" ref="CE96:CE111" si="40">SUM(CF96:CG96)</f>
        <v>13915</v>
      </c>
      <c r="CF96" s="110">
        <v>6771</v>
      </c>
      <c r="CG96" s="110">
        <v>7144</v>
      </c>
      <c r="CH96" s="110">
        <v>3554</v>
      </c>
      <c r="CI96" s="95"/>
      <c r="CJ96" s="98">
        <f t="shared" ref="CJ96:CJ111" si="41">CK96+CL96</f>
        <v>13899</v>
      </c>
      <c r="CK96" s="100">
        <v>6769</v>
      </c>
      <c r="CL96" s="100">
        <v>7130</v>
      </c>
      <c r="CM96" s="100">
        <v>13915</v>
      </c>
      <c r="CN96" s="97"/>
      <c r="CO96" s="102" t="s">
        <v>14</v>
      </c>
      <c r="CP96" s="123">
        <f t="shared" ref="CP96:CP111" si="42">SUM(CQ96:CR96)</f>
        <v>13545</v>
      </c>
      <c r="CQ96" s="110">
        <v>6577</v>
      </c>
      <c r="CR96" s="110">
        <v>6968</v>
      </c>
      <c r="CS96" s="110">
        <v>3651</v>
      </c>
      <c r="CT96" s="95"/>
      <c r="CU96" s="98">
        <f t="shared" ref="CU96:CU111" si="43">CV96+CW96</f>
        <v>13805</v>
      </c>
      <c r="CV96" s="106">
        <v>6743</v>
      </c>
      <c r="CW96" s="106">
        <v>7062</v>
      </c>
    </row>
    <row r="97" spans="2:101" ht="15" customHeight="1" x14ac:dyDescent="0.15">
      <c r="B97" s="32" t="s">
        <v>174</v>
      </c>
      <c r="C97" s="32"/>
      <c r="D97" s="24" t="s">
        <v>15</v>
      </c>
      <c r="E97" s="182">
        <v>5504</v>
      </c>
      <c r="F97" s="100">
        <v>5443</v>
      </c>
      <c r="G97" s="100">
        <v>5349</v>
      </c>
      <c r="H97" s="100">
        <v>5011</v>
      </c>
      <c r="I97" s="100">
        <v>4747</v>
      </c>
      <c r="J97" s="182"/>
      <c r="K97" s="100">
        <v>4565</v>
      </c>
      <c r="L97" s="100">
        <v>4455</v>
      </c>
      <c r="M97" s="100">
        <v>4357</v>
      </c>
      <c r="N97" s="99">
        <v>4187</v>
      </c>
      <c r="O97" s="182">
        <v>3977</v>
      </c>
      <c r="P97" s="100">
        <v>3864</v>
      </c>
      <c r="Q97" s="100">
        <v>3765</v>
      </c>
      <c r="R97" s="99">
        <v>3675</v>
      </c>
      <c r="S97" s="99">
        <v>3592</v>
      </c>
      <c r="T97" s="182">
        <v>3536</v>
      </c>
      <c r="U97" s="99">
        <v>3447</v>
      </c>
      <c r="V97" s="99">
        <v>3339</v>
      </c>
      <c r="W97" s="99">
        <v>3282</v>
      </c>
      <c r="X97" s="100">
        <v>3242</v>
      </c>
      <c r="Y97" s="182">
        <v>3153</v>
      </c>
      <c r="Z97" s="100">
        <v>2735</v>
      </c>
      <c r="AA97" s="100">
        <v>2534</v>
      </c>
      <c r="AB97" s="99">
        <v>2474</v>
      </c>
      <c r="AC97" s="99">
        <v>2442</v>
      </c>
      <c r="AD97" s="182">
        <v>2427</v>
      </c>
      <c r="AE97" s="99">
        <v>2415</v>
      </c>
      <c r="AF97" s="99">
        <v>2401</v>
      </c>
      <c r="AG97" s="100">
        <v>2369</v>
      </c>
      <c r="AH97" s="99">
        <v>2287</v>
      </c>
      <c r="AI97" s="182">
        <v>2270</v>
      </c>
      <c r="AJ97" s="100">
        <v>2316</v>
      </c>
      <c r="AK97" s="100">
        <v>2316</v>
      </c>
      <c r="AL97" s="100">
        <v>2315</v>
      </c>
      <c r="AM97" s="100">
        <v>2256</v>
      </c>
      <c r="AN97" s="182">
        <v>2230</v>
      </c>
      <c r="AO97" s="100">
        <v>2230</v>
      </c>
      <c r="AP97" s="100">
        <v>2199</v>
      </c>
      <c r="AQ97" s="106">
        <v>2143</v>
      </c>
      <c r="AR97" s="106">
        <v>2124</v>
      </c>
      <c r="AS97" s="182">
        <v>2090</v>
      </c>
      <c r="AT97" s="106">
        <v>2059</v>
      </c>
      <c r="AU97" s="106">
        <v>2036</v>
      </c>
      <c r="AV97" s="106">
        <v>2002</v>
      </c>
      <c r="AW97" s="106">
        <v>1961</v>
      </c>
      <c r="AX97" s="182">
        <v>1946</v>
      </c>
      <c r="AY97" s="106">
        <v>1915</v>
      </c>
      <c r="AZ97" s="106">
        <v>1893</v>
      </c>
      <c r="BA97" s="106">
        <v>1849</v>
      </c>
      <c r="BB97" s="106">
        <v>1790</v>
      </c>
      <c r="BC97" s="182">
        <v>1730</v>
      </c>
      <c r="BD97" s="106">
        <v>1703</v>
      </c>
      <c r="BE97" s="106">
        <v>1658</v>
      </c>
      <c r="BF97" s="106">
        <v>1622</v>
      </c>
      <c r="BG97" s="106">
        <v>1578</v>
      </c>
      <c r="BH97" s="182">
        <v>1521</v>
      </c>
      <c r="BI97" s="106">
        <v>1518</v>
      </c>
      <c r="BJ97" s="106">
        <v>1459</v>
      </c>
      <c r="BK97" s="106">
        <v>1406</v>
      </c>
      <c r="BL97" s="106">
        <v>1383</v>
      </c>
      <c r="BM97" s="182">
        <v>1324</v>
      </c>
      <c r="BN97" s="106">
        <v>1290</v>
      </c>
      <c r="BO97" s="106">
        <v>1279</v>
      </c>
      <c r="BP97" s="106">
        <v>1234</v>
      </c>
      <c r="BQ97" s="92" t="s">
        <v>15</v>
      </c>
      <c r="BR97" s="93"/>
      <c r="BS97" s="100">
        <v>263</v>
      </c>
      <c r="BT97" s="100">
        <v>263</v>
      </c>
      <c r="BU97" s="100">
        <v>770</v>
      </c>
      <c r="BV97" s="94"/>
      <c r="BW97" s="100">
        <v>4476</v>
      </c>
      <c r="BX97" s="101">
        <v>2212</v>
      </c>
      <c r="BY97" s="137">
        <f t="shared" si="26"/>
        <v>2264</v>
      </c>
      <c r="BZ97" s="95"/>
      <c r="CA97" s="98">
        <f t="shared" si="39"/>
        <v>2208</v>
      </c>
      <c r="CB97" s="100">
        <v>1092</v>
      </c>
      <c r="CC97" s="100">
        <v>1116</v>
      </c>
      <c r="CD97" s="96"/>
      <c r="CE97" s="123">
        <f t="shared" si="40"/>
        <v>2174</v>
      </c>
      <c r="CF97" s="110">
        <v>1067</v>
      </c>
      <c r="CG97" s="110">
        <v>1107</v>
      </c>
      <c r="CH97" s="110">
        <v>683</v>
      </c>
      <c r="CI97" s="95"/>
      <c r="CJ97" s="98">
        <f t="shared" si="41"/>
        <v>2172</v>
      </c>
      <c r="CK97" s="100">
        <v>1067</v>
      </c>
      <c r="CL97" s="100">
        <v>1105</v>
      </c>
      <c r="CM97" s="100">
        <v>2174</v>
      </c>
      <c r="CN97" s="97"/>
      <c r="CO97" s="102" t="s">
        <v>15</v>
      </c>
      <c r="CP97" s="123">
        <f t="shared" si="42"/>
        <v>2034</v>
      </c>
      <c r="CQ97" s="110">
        <v>990</v>
      </c>
      <c r="CR97" s="110">
        <v>1044</v>
      </c>
      <c r="CS97" s="110">
        <v>656</v>
      </c>
      <c r="CT97" s="95"/>
      <c r="CU97" s="98">
        <f t="shared" si="43"/>
        <v>2073</v>
      </c>
      <c r="CV97" s="106">
        <v>1008</v>
      </c>
      <c r="CW97" s="106">
        <v>1065</v>
      </c>
    </row>
    <row r="98" spans="2:101" ht="15" customHeight="1" x14ac:dyDescent="0.15">
      <c r="B98" s="32" t="s">
        <v>175</v>
      </c>
      <c r="C98" s="32"/>
      <c r="D98" s="24" t="s">
        <v>16</v>
      </c>
      <c r="E98" s="182">
        <v>16219</v>
      </c>
      <c r="F98" s="100">
        <v>15829</v>
      </c>
      <c r="G98" s="100">
        <v>15901</v>
      </c>
      <c r="H98" s="100">
        <v>15988</v>
      </c>
      <c r="I98" s="100">
        <v>16143</v>
      </c>
      <c r="J98" s="182"/>
      <c r="K98" s="100">
        <v>16238</v>
      </c>
      <c r="L98" s="100">
        <v>16228</v>
      </c>
      <c r="M98" s="100">
        <v>16184</v>
      </c>
      <c r="N98" s="99">
        <v>16016</v>
      </c>
      <c r="O98" s="182">
        <v>16198</v>
      </c>
      <c r="P98" s="100">
        <v>16422</v>
      </c>
      <c r="Q98" s="100">
        <v>16647</v>
      </c>
      <c r="R98" s="99">
        <v>16997</v>
      </c>
      <c r="S98" s="99">
        <v>17314</v>
      </c>
      <c r="T98" s="182">
        <v>17631</v>
      </c>
      <c r="U98" s="99">
        <v>18071</v>
      </c>
      <c r="V98" s="99">
        <v>18629</v>
      </c>
      <c r="W98" s="99">
        <v>18966</v>
      </c>
      <c r="X98" s="100">
        <v>19184</v>
      </c>
      <c r="Y98" s="182">
        <v>19485</v>
      </c>
      <c r="Z98" s="100">
        <v>19703</v>
      </c>
      <c r="AA98" s="100">
        <v>20084</v>
      </c>
      <c r="AB98" s="99">
        <v>20230</v>
      </c>
      <c r="AC98" s="99">
        <v>20448</v>
      </c>
      <c r="AD98" s="182">
        <v>20455</v>
      </c>
      <c r="AE98" s="99">
        <v>20487</v>
      </c>
      <c r="AF98" s="99">
        <v>20710</v>
      </c>
      <c r="AG98" s="100">
        <v>20820</v>
      </c>
      <c r="AH98" s="99">
        <v>20906</v>
      </c>
      <c r="AI98" s="182">
        <v>21043</v>
      </c>
      <c r="AJ98" s="100">
        <v>21228</v>
      </c>
      <c r="AK98" s="100">
        <v>21513</v>
      </c>
      <c r="AL98" s="100">
        <v>21737</v>
      </c>
      <c r="AM98" s="100">
        <v>21980</v>
      </c>
      <c r="AN98" s="182">
        <v>22010</v>
      </c>
      <c r="AO98" s="100">
        <v>22264</v>
      </c>
      <c r="AP98" s="100">
        <v>22399</v>
      </c>
      <c r="AQ98" s="106">
        <v>22518</v>
      </c>
      <c r="AR98" s="106">
        <v>22690</v>
      </c>
      <c r="AS98" s="182">
        <v>22875</v>
      </c>
      <c r="AT98" s="106">
        <v>22997</v>
      </c>
      <c r="AU98" s="106">
        <v>23158</v>
      </c>
      <c r="AV98" s="106">
        <v>23234</v>
      </c>
      <c r="AW98" s="106">
        <v>23259</v>
      </c>
      <c r="AX98" s="182">
        <v>23331</v>
      </c>
      <c r="AY98" s="106">
        <v>23454</v>
      </c>
      <c r="AZ98" s="106">
        <v>23643</v>
      </c>
      <c r="BA98" s="106">
        <v>23544</v>
      </c>
      <c r="BB98" s="106">
        <v>23471</v>
      </c>
      <c r="BC98" s="182">
        <v>23423</v>
      </c>
      <c r="BD98" s="106">
        <v>23615</v>
      </c>
      <c r="BE98" s="106">
        <v>23643</v>
      </c>
      <c r="BF98" s="106">
        <v>23636</v>
      </c>
      <c r="BG98" s="106">
        <v>23712</v>
      </c>
      <c r="BH98" s="182">
        <v>23650</v>
      </c>
      <c r="BI98" s="106">
        <v>23649</v>
      </c>
      <c r="BJ98" s="106">
        <v>23660</v>
      </c>
      <c r="BK98" s="106">
        <v>23654</v>
      </c>
      <c r="BL98" s="106">
        <v>23667</v>
      </c>
      <c r="BM98" s="182">
        <v>23598</v>
      </c>
      <c r="BN98" s="106">
        <v>23636</v>
      </c>
      <c r="BO98" s="106">
        <v>23592</v>
      </c>
      <c r="BP98" s="106">
        <v>23560</v>
      </c>
      <c r="BQ98" s="92" t="s">
        <v>16</v>
      </c>
      <c r="BR98" s="93"/>
      <c r="BS98" s="100">
        <v>25.03</v>
      </c>
      <c r="BT98" s="100">
        <v>25.03</v>
      </c>
      <c r="BU98" s="100">
        <v>6696</v>
      </c>
      <c r="BV98" s="94"/>
      <c r="BW98" s="100">
        <v>15565</v>
      </c>
      <c r="BX98" s="101">
        <v>7534</v>
      </c>
      <c r="BY98" s="137">
        <f t="shared" si="26"/>
        <v>8031</v>
      </c>
      <c r="BZ98" s="95"/>
      <c r="CA98" s="98">
        <f t="shared" si="39"/>
        <v>20901</v>
      </c>
      <c r="CB98" s="100">
        <v>10217</v>
      </c>
      <c r="CC98" s="100">
        <v>10684</v>
      </c>
      <c r="CD98" s="96"/>
      <c r="CE98" s="123">
        <f t="shared" si="40"/>
        <v>21995</v>
      </c>
      <c r="CF98" s="110">
        <v>10788</v>
      </c>
      <c r="CG98" s="110">
        <v>11207</v>
      </c>
      <c r="CH98" s="110">
        <v>6828</v>
      </c>
      <c r="CI98" s="95"/>
      <c r="CJ98" s="98">
        <f t="shared" si="41"/>
        <v>21964</v>
      </c>
      <c r="CK98" s="100">
        <v>10775</v>
      </c>
      <c r="CL98" s="100">
        <v>11189</v>
      </c>
      <c r="CM98" s="100">
        <v>21995</v>
      </c>
      <c r="CN98" s="97"/>
      <c r="CO98" s="102" t="s">
        <v>16</v>
      </c>
      <c r="CP98" s="123">
        <f t="shared" si="42"/>
        <v>22767</v>
      </c>
      <c r="CQ98" s="110">
        <v>11126</v>
      </c>
      <c r="CR98" s="110">
        <v>11641</v>
      </c>
      <c r="CS98" s="110">
        <v>7555</v>
      </c>
      <c r="CT98" s="95"/>
      <c r="CU98" s="98">
        <f t="shared" si="43"/>
        <v>22683</v>
      </c>
      <c r="CV98" s="106">
        <v>11140</v>
      </c>
      <c r="CW98" s="106">
        <v>11543</v>
      </c>
    </row>
    <row r="99" spans="2:101" ht="15" customHeight="1" x14ac:dyDescent="0.15">
      <c r="B99" s="32" t="s">
        <v>176</v>
      </c>
      <c r="C99" s="32"/>
      <c r="D99" s="24" t="s">
        <v>17</v>
      </c>
      <c r="E99" s="182">
        <v>16884</v>
      </c>
      <c r="F99" s="100">
        <v>15363</v>
      </c>
      <c r="G99" s="100">
        <v>15171</v>
      </c>
      <c r="H99" s="100">
        <v>14937</v>
      </c>
      <c r="I99" s="100">
        <v>14697</v>
      </c>
      <c r="J99" s="182"/>
      <c r="K99" s="100">
        <v>14503</v>
      </c>
      <c r="L99" s="100">
        <v>14476</v>
      </c>
      <c r="M99" s="100">
        <v>14215</v>
      </c>
      <c r="N99" s="99">
        <v>13950</v>
      </c>
      <c r="O99" s="182">
        <v>13801</v>
      </c>
      <c r="P99" s="100">
        <v>13716</v>
      </c>
      <c r="Q99" s="100">
        <v>13730</v>
      </c>
      <c r="R99" s="99">
        <v>13543</v>
      </c>
      <c r="S99" s="99">
        <v>13477</v>
      </c>
      <c r="T99" s="182">
        <v>13506</v>
      </c>
      <c r="U99" s="99">
        <v>13643</v>
      </c>
      <c r="V99" s="99">
        <v>13631</v>
      </c>
      <c r="W99" s="99">
        <v>13649</v>
      </c>
      <c r="X99" s="100">
        <v>13605</v>
      </c>
      <c r="Y99" s="182">
        <v>13534</v>
      </c>
      <c r="Z99" s="100">
        <v>13603</v>
      </c>
      <c r="AA99" s="100">
        <v>13542</v>
      </c>
      <c r="AB99" s="99">
        <v>13579</v>
      </c>
      <c r="AC99" s="99">
        <v>13674</v>
      </c>
      <c r="AD99" s="182">
        <v>13869</v>
      </c>
      <c r="AE99" s="99">
        <v>13822</v>
      </c>
      <c r="AF99" s="99">
        <v>13821</v>
      </c>
      <c r="AG99" s="100">
        <v>13795</v>
      </c>
      <c r="AH99" s="99">
        <v>13765</v>
      </c>
      <c r="AI99" s="182">
        <v>13710</v>
      </c>
      <c r="AJ99" s="100">
        <v>13644</v>
      </c>
      <c r="AK99" s="100">
        <v>13530</v>
      </c>
      <c r="AL99" s="100">
        <v>13547</v>
      </c>
      <c r="AM99" s="100">
        <v>13569</v>
      </c>
      <c r="AN99" s="182">
        <v>13638</v>
      </c>
      <c r="AO99" s="100">
        <v>13603</v>
      </c>
      <c r="AP99" s="100">
        <v>13587</v>
      </c>
      <c r="AQ99" s="106">
        <v>13517</v>
      </c>
      <c r="AR99" s="106">
        <v>13431</v>
      </c>
      <c r="AS99" s="182">
        <v>13376</v>
      </c>
      <c r="AT99" s="106">
        <v>13320</v>
      </c>
      <c r="AU99" s="106">
        <v>13199</v>
      </c>
      <c r="AV99" s="106">
        <v>13175</v>
      </c>
      <c r="AW99" s="106">
        <v>13031</v>
      </c>
      <c r="AX99" s="182">
        <v>12940</v>
      </c>
      <c r="AY99" s="106">
        <v>12797</v>
      </c>
      <c r="AZ99" s="106">
        <v>12645</v>
      </c>
      <c r="BA99" s="106">
        <v>12472</v>
      </c>
      <c r="BB99" s="106">
        <v>12355</v>
      </c>
      <c r="BC99" s="182">
        <v>12145</v>
      </c>
      <c r="BD99" s="106">
        <v>12043</v>
      </c>
      <c r="BE99" s="106">
        <v>11884</v>
      </c>
      <c r="BF99" s="106">
        <v>11717</v>
      </c>
      <c r="BG99" s="106">
        <v>11641</v>
      </c>
      <c r="BH99" s="182">
        <v>11521</v>
      </c>
      <c r="BI99" s="106">
        <v>11448</v>
      </c>
      <c r="BJ99" s="106">
        <v>11264</v>
      </c>
      <c r="BK99" s="106">
        <v>11134</v>
      </c>
      <c r="BL99" s="106">
        <v>10919</v>
      </c>
      <c r="BM99" s="182">
        <v>10634</v>
      </c>
      <c r="BN99" s="106">
        <v>10451</v>
      </c>
      <c r="BO99" s="106">
        <v>10293</v>
      </c>
      <c r="BP99" s="106">
        <v>10068</v>
      </c>
      <c r="BQ99" s="92" t="s">
        <v>17</v>
      </c>
      <c r="BR99" s="93"/>
      <c r="BS99" s="100">
        <v>78.39</v>
      </c>
      <c r="BT99" s="100">
        <v>78.39</v>
      </c>
      <c r="BU99" s="100">
        <v>3439</v>
      </c>
      <c r="BV99" s="94"/>
      <c r="BW99" s="100">
        <v>14048</v>
      </c>
      <c r="BX99" s="101">
        <v>6890</v>
      </c>
      <c r="BY99" s="137">
        <f t="shared" si="26"/>
        <v>7158</v>
      </c>
      <c r="BZ99" s="95"/>
      <c r="CA99" s="98">
        <f t="shared" si="39"/>
        <v>13632</v>
      </c>
      <c r="CB99" s="100">
        <v>6762</v>
      </c>
      <c r="CC99" s="100">
        <v>6870</v>
      </c>
      <c r="CD99" s="96"/>
      <c r="CE99" s="123">
        <f t="shared" si="40"/>
        <v>13539</v>
      </c>
      <c r="CF99" s="110">
        <v>6681</v>
      </c>
      <c r="CG99" s="110">
        <v>6858</v>
      </c>
      <c r="CH99" s="110">
        <v>3506</v>
      </c>
      <c r="CI99" s="95"/>
      <c r="CJ99" s="98">
        <f t="shared" si="41"/>
        <v>13514</v>
      </c>
      <c r="CK99" s="100">
        <v>6661</v>
      </c>
      <c r="CL99" s="100">
        <v>6853</v>
      </c>
      <c r="CM99" s="100">
        <v>13539</v>
      </c>
      <c r="CN99" s="97"/>
      <c r="CO99" s="102" t="s">
        <v>17</v>
      </c>
      <c r="CP99" s="123">
        <f t="shared" si="42"/>
        <v>13166</v>
      </c>
      <c r="CQ99" s="110">
        <v>6511</v>
      </c>
      <c r="CR99" s="110">
        <v>6655</v>
      </c>
      <c r="CS99" s="110">
        <v>3490</v>
      </c>
      <c r="CT99" s="95"/>
      <c r="CU99" s="98">
        <f t="shared" si="43"/>
        <v>13329</v>
      </c>
      <c r="CV99" s="106">
        <v>6579</v>
      </c>
      <c r="CW99" s="106">
        <v>6750</v>
      </c>
    </row>
    <row r="100" spans="2:101" ht="15" customHeight="1" x14ac:dyDescent="0.15">
      <c r="B100" s="32" t="s">
        <v>177</v>
      </c>
      <c r="C100" s="32"/>
      <c r="D100" s="24" t="s">
        <v>18</v>
      </c>
      <c r="E100" s="182">
        <v>24761</v>
      </c>
      <c r="F100" s="100">
        <v>24564</v>
      </c>
      <c r="G100" s="100">
        <v>24226</v>
      </c>
      <c r="H100" s="100">
        <v>24522</v>
      </c>
      <c r="I100" s="100">
        <v>24342</v>
      </c>
      <c r="J100" s="182"/>
      <c r="K100" s="100">
        <v>24704</v>
      </c>
      <c r="L100" s="100">
        <v>24681</v>
      </c>
      <c r="M100" s="100">
        <v>25940</v>
      </c>
      <c r="N100" s="99">
        <v>26441</v>
      </c>
      <c r="O100" s="182">
        <v>26995</v>
      </c>
      <c r="P100" s="100">
        <v>27489</v>
      </c>
      <c r="Q100" s="100">
        <v>27996</v>
      </c>
      <c r="R100" s="99">
        <v>28496</v>
      </c>
      <c r="S100" s="99">
        <v>29109</v>
      </c>
      <c r="T100" s="182">
        <v>29774</v>
      </c>
      <c r="U100" s="99">
        <v>30058</v>
      </c>
      <c r="V100" s="99">
        <v>30341</v>
      </c>
      <c r="W100" s="99">
        <v>31126</v>
      </c>
      <c r="X100" s="100">
        <v>31715</v>
      </c>
      <c r="Y100" s="182">
        <v>32255</v>
      </c>
      <c r="Z100" s="100">
        <v>33172</v>
      </c>
      <c r="AA100" s="100">
        <v>34078</v>
      </c>
      <c r="AB100" s="99">
        <v>34589</v>
      </c>
      <c r="AC100" s="99">
        <v>34931</v>
      </c>
      <c r="AD100" s="182">
        <v>35283</v>
      </c>
      <c r="AE100" s="99">
        <v>35664</v>
      </c>
      <c r="AF100" s="99">
        <v>36013</v>
      </c>
      <c r="AG100" s="100">
        <v>36398</v>
      </c>
      <c r="AH100" s="99">
        <v>36969</v>
      </c>
      <c r="AI100" s="182">
        <v>37224</v>
      </c>
      <c r="AJ100" s="100">
        <v>37484</v>
      </c>
      <c r="AK100" s="100">
        <v>37842</v>
      </c>
      <c r="AL100" s="100">
        <v>38255</v>
      </c>
      <c r="AM100" s="100">
        <v>38372</v>
      </c>
      <c r="AN100" s="182">
        <v>38544</v>
      </c>
      <c r="AO100" s="100">
        <v>38609</v>
      </c>
      <c r="AP100" s="100">
        <v>38638</v>
      </c>
      <c r="AQ100" s="106">
        <v>38795</v>
      </c>
      <c r="AR100" s="106">
        <v>39076</v>
      </c>
      <c r="AS100" s="182">
        <v>39216</v>
      </c>
      <c r="AT100" s="106">
        <v>39354</v>
      </c>
      <c r="AU100" s="106">
        <v>39490</v>
      </c>
      <c r="AV100" s="106">
        <v>39455</v>
      </c>
      <c r="AW100" s="106">
        <v>39569</v>
      </c>
      <c r="AX100" s="182">
        <v>39416</v>
      </c>
      <c r="AY100" s="106">
        <v>39381</v>
      </c>
      <c r="AZ100" s="106">
        <v>39149</v>
      </c>
      <c r="BA100" s="106">
        <v>38948</v>
      </c>
      <c r="BB100" s="106">
        <v>38725</v>
      </c>
      <c r="BC100" s="182">
        <v>38437</v>
      </c>
      <c r="BD100" s="106">
        <v>38527</v>
      </c>
      <c r="BE100" s="106">
        <v>38513</v>
      </c>
      <c r="BF100" s="106">
        <v>38491</v>
      </c>
      <c r="BG100" s="106">
        <v>38297</v>
      </c>
      <c r="BH100" s="182">
        <v>38246</v>
      </c>
      <c r="BI100" s="106">
        <v>38337</v>
      </c>
      <c r="BJ100" s="106">
        <v>38007</v>
      </c>
      <c r="BK100" s="106">
        <v>37980</v>
      </c>
      <c r="BL100" s="106">
        <v>37687</v>
      </c>
      <c r="BM100" s="182">
        <v>37597</v>
      </c>
      <c r="BN100" s="106">
        <v>37409</v>
      </c>
      <c r="BO100" s="106">
        <v>37013</v>
      </c>
      <c r="BP100" s="106">
        <v>36863</v>
      </c>
      <c r="BQ100" s="92" t="s">
        <v>18</v>
      </c>
      <c r="BR100" s="93"/>
      <c r="BS100" s="100">
        <v>53.98</v>
      </c>
      <c r="BT100" s="100">
        <v>53.98</v>
      </c>
      <c r="BU100" s="100">
        <v>12205</v>
      </c>
      <c r="BV100" s="94"/>
      <c r="BW100" s="100">
        <v>24567</v>
      </c>
      <c r="BX100" s="101">
        <v>12182</v>
      </c>
      <c r="BY100" s="137">
        <f t="shared" si="26"/>
        <v>12385</v>
      </c>
      <c r="BZ100" s="95"/>
      <c r="CA100" s="98">
        <f t="shared" si="39"/>
        <v>37315</v>
      </c>
      <c r="CB100" s="100">
        <v>18828</v>
      </c>
      <c r="CC100" s="100">
        <v>18487</v>
      </c>
      <c r="CD100" s="96"/>
      <c r="CE100" s="123">
        <f t="shared" si="40"/>
        <v>38749</v>
      </c>
      <c r="CF100" s="110">
        <v>19530</v>
      </c>
      <c r="CG100" s="110">
        <v>19219</v>
      </c>
      <c r="CH100" s="110">
        <v>12196</v>
      </c>
      <c r="CI100" s="95"/>
      <c r="CJ100" s="98">
        <f t="shared" si="41"/>
        <v>38676</v>
      </c>
      <c r="CK100" s="100">
        <v>19495</v>
      </c>
      <c r="CL100" s="100">
        <v>19181</v>
      </c>
      <c r="CM100" s="100">
        <v>38749</v>
      </c>
      <c r="CN100" s="97"/>
      <c r="CO100" s="102" t="s">
        <v>18</v>
      </c>
      <c r="CP100" s="123">
        <f t="shared" si="42"/>
        <v>39485</v>
      </c>
      <c r="CQ100" s="110">
        <v>19843</v>
      </c>
      <c r="CR100" s="110">
        <v>19642</v>
      </c>
      <c r="CS100" s="110">
        <v>13249</v>
      </c>
      <c r="CT100" s="95"/>
      <c r="CU100" s="98">
        <f t="shared" si="43"/>
        <v>39278</v>
      </c>
      <c r="CV100" s="106">
        <v>19706</v>
      </c>
      <c r="CW100" s="106">
        <v>19572</v>
      </c>
    </row>
    <row r="101" spans="2:101" ht="15" customHeight="1" x14ac:dyDescent="0.15">
      <c r="B101" s="32" t="s">
        <v>178</v>
      </c>
      <c r="C101" s="32"/>
      <c r="D101" s="24" t="s">
        <v>19</v>
      </c>
      <c r="E101" s="182">
        <v>13574</v>
      </c>
      <c r="F101" s="100">
        <v>13486</v>
      </c>
      <c r="G101" s="100">
        <v>13387</v>
      </c>
      <c r="H101" s="100">
        <v>12615</v>
      </c>
      <c r="I101" s="100">
        <v>12502</v>
      </c>
      <c r="J101" s="182"/>
      <c r="K101" s="100">
        <v>12256</v>
      </c>
      <c r="L101" s="100">
        <v>12106</v>
      </c>
      <c r="M101" s="100">
        <v>11182</v>
      </c>
      <c r="N101" s="99">
        <v>10955</v>
      </c>
      <c r="O101" s="182">
        <v>10763</v>
      </c>
      <c r="P101" s="100">
        <v>10736</v>
      </c>
      <c r="Q101" s="100">
        <v>10669</v>
      </c>
      <c r="R101" s="99">
        <v>10797</v>
      </c>
      <c r="S101" s="99">
        <v>10907</v>
      </c>
      <c r="T101" s="182">
        <v>10856</v>
      </c>
      <c r="U101" s="99">
        <v>10840</v>
      </c>
      <c r="V101" s="99">
        <v>10826</v>
      </c>
      <c r="W101" s="99">
        <v>10781</v>
      </c>
      <c r="X101" s="100">
        <v>10844</v>
      </c>
      <c r="Y101" s="182">
        <v>10864</v>
      </c>
      <c r="Z101" s="100">
        <v>10994</v>
      </c>
      <c r="AA101" s="100">
        <v>11029</v>
      </c>
      <c r="AB101" s="99">
        <v>11076</v>
      </c>
      <c r="AC101" s="99">
        <v>11132</v>
      </c>
      <c r="AD101" s="182">
        <v>11181</v>
      </c>
      <c r="AE101" s="99">
        <v>11256</v>
      </c>
      <c r="AF101" s="99">
        <v>11192</v>
      </c>
      <c r="AG101" s="100">
        <v>11177</v>
      </c>
      <c r="AH101" s="99">
        <v>11057</v>
      </c>
      <c r="AI101" s="182">
        <v>11056</v>
      </c>
      <c r="AJ101" s="100">
        <v>11099</v>
      </c>
      <c r="AK101" s="100">
        <v>11136</v>
      </c>
      <c r="AL101" s="100">
        <v>11103</v>
      </c>
      <c r="AM101" s="100">
        <v>11122</v>
      </c>
      <c r="AN101" s="182">
        <v>11133</v>
      </c>
      <c r="AO101" s="100">
        <v>11193</v>
      </c>
      <c r="AP101" s="100">
        <v>11227</v>
      </c>
      <c r="AQ101" s="106">
        <v>11262</v>
      </c>
      <c r="AR101" s="106">
        <v>11284</v>
      </c>
      <c r="AS101" s="182">
        <v>11236</v>
      </c>
      <c r="AT101" s="106">
        <v>11188</v>
      </c>
      <c r="AU101" s="106">
        <v>11047</v>
      </c>
      <c r="AV101" s="106">
        <v>10937</v>
      </c>
      <c r="AW101" s="106">
        <v>10866</v>
      </c>
      <c r="AX101" s="182">
        <v>10816</v>
      </c>
      <c r="AY101" s="106">
        <v>10615</v>
      </c>
      <c r="AZ101" s="106">
        <v>10495</v>
      </c>
      <c r="BA101" s="106">
        <v>10392</v>
      </c>
      <c r="BB101" s="106">
        <v>10196</v>
      </c>
      <c r="BC101" s="182">
        <v>10073</v>
      </c>
      <c r="BD101" s="106">
        <v>9929</v>
      </c>
      <c r="BE101" s="106">
        <v>9765</v>
      </c>
      <c r="BF101" s="106">
        <v>9600</v>
      </c>
      <c r="BG101" s="106">
        <v>9420</v>
      </c>
      <c r="BH101" s="182">
        <v>9269</v>
      </c>
      <c r="BI101" s="106">
        <v>9124</v>
      </c>
      <c r="BJ101" s="106">
        <v>8940</v>
      </c>
      <c r="BK101" s="106">
        <v>8837</v>
      </c>
      <c r="BL101" s="106">
        <v>8711</v>
      </c>
      <c r="BM101" s="182">
        <v>8594</v>
      </c>
      <c r="BN101" s="106">
        <v>8462</v>
      </c>
      <c r="BO101" s="106">
        <v>8311</v>
      </c>
      <c r="BP101" s="106">
        <v>8156</v>
      </c>
      <c r="BQ101" s="92" t="s">
        <v>19</v>
      </c>
      <c r="BR101" s="93"/>
      <c r="BS101" s="100">
        <v>270.8</v>
      </c>
      <c r="BT101" s="100">
        <v>270.8</v>
      </c>
      <c r="BU101" s="100">
        <v>2863</v>
      </c>
      <c r="BV101" s="94"/>
      <c r="BW101" s="100">
        <v>12033</v>
      </c>
      <c r="BX101" s="101">
        <v>5865</v>
      </c>
      <c r="BY101" s="137">
        <f t="shared" si="26"/>
        <v>6168</v>
      </c>
      <c r="BZ101" s="95"/>
      <c r="CA101" s="98">
        <f t="shared" si="39"/>
        <v>10797</v>
      </c>
      <c r="CB101" s="100">
        <v>5301</v>
      </c>
      <c r="CC101" s="100">
        <v>5496</v>
      </c>
      <c r="CD101" s="96"/>
      <c r="CE101" s="123">
        <f t="shared" si="40"/>
        <v>10829</v>
      </c>
      <c r="CF101" s="110">
        <v>5339</v>
      </c>
      <c r="CG101" s="110">
        <v>5490</v>
      </c>
      <c r="CH101" s="110">
        <v>2697</v>
      </c>
      <c r="CI101" s="95"/>
      <c r="CJ101" s="98">
        <f t="shared" si="41"/>
        <v>10818</v>
      </c>
      <c r="CK101" s="100">
        <v>5335</v>
      </c>
      <c r="CL101" s="100">
        <v>5483</v>
      </c>
      <c r="CM101" s="100">
        <v>10829</v>
      </c>
      <c r="CN101" s="97"/>
      <c r="CO101" s="102" t="s">
        <v>19</v>
      </c>
      <c r="CP101" s="123">
        <f t="shared" si="42"/>
        <v>10872</v>
      </c>
      <c r="CQ101" s="110">
        <v>5304</v>
      </c>
      <c r="CR101" s="110">
        <v>5568</v>
      </c>
      <c r="CS101" s="110">
        <v>2807</v>
      </c>
      <c r="CT101" s="95"/>
      <c r="CU101" s="98">
        <f t="shared" si="43"/>
        <v>10985</v>
      </c>
      <c r="CV101" s="106">
        <v>5403</v>
      </c>
      <c r="CW101" s="106">
        <v>5582</v>
      </c>
    </row>
    <row r="102" spans="2:101" ht="15" customHeight="1" x14ac:dyDescent="0.15">
      <c r="B102" s="32" t="s">
        <v>179</v>
      </c>
      <c r="C102" s="32"/>
      <c r="D102" s="24" t="s">
        <v>20</v>
      </c>
      <c r="E102" s="182">
        <v>28968</v>
      </c>
      <c r="F102" s="100">
        <v>28772</v>
      </c>
      <c r="G102" s="100">
        <v>28254</v>
      </c>
      <c r="H102" s="100">
        <v>27591</v>
      </c>
      <c r="I102" s="100">
        <v>25556</v>
      </c>
      <c r="J102" s="182"/>
      <c r="K102" s="100">
        <v>24100</v>
      </c>
      <c r="L102" s="100">
        <v>23656</v>
      </c>
      <c r="M102" s="100">
        <v>23240</v>
      </c>
      <c r="N102" s="99">
        <v>22910</v>
      </c>
      <c r="O102" s="182">
        <v>22727</v>
      </c>
      <c r="P102" s="100">
        <v>22287</v>
      </c>
      <c r="Q102" s="100">
        <v>22000</v>
      </c>
      <c r="R102" s="99">
        <v>21799</v>
      </c>
      <c r="S102" s="99">
        <v>21720</v>
      </c>
      <c r="T102" s="182">
        <v>21588</v>
      </c>
      <c r="U102" s="99">
        <v>21480</v>
      </c>
      <c r="V102" s="99">
        <v>21381</v>
      </c>
      <c r="W102" s="99">
        <v>21408</v>
      </c>
      <c r="X102" s="100">
        <v>21287</v>
      </c>
      <c r="Y102" s="182">
        <v>21225</v>
      </c>
      <c r="Z102" s="100">
        <v>21195</v>
      </c>
      <c r="AA102" s="100">
        <v>21060</v>
      </c>
      <c r="AB102" s="99">
        <v>20978</v>
      </c>
      <c r="AC102" s="99">
        <v>20871</v>
      </c>
      <c r="AD102" s="182">
        <v>20823</v>
      </c>
      <c r="AE102" s="99">
        <v>20693</v>
      </c>
      <c r="AF102" s="99">
        <v>20546</v>
      </c>
      <c r="AG102" s="100">
        <v>20336</v>
      </c>
      <c r="AH102" s="99">
        <v>20207</v>
      </c>
      <c r="AI102" s="182">
        <v>20103</v>
      </c>
      <c r="AJ102" s="100">
        <v>19941</v>
      </c>
      <c r="AK102" s="100">
        <v>19847</v>
      </c>
      <c r="AL102" s="100">
        <v>19703</v>
      </c>
      <c r="AM102" s="100">
        <v>19577</v>
      </c>
      <c r="AN102" s="182">
        <v>19310</v>
      </c>
      <c r="AO102" s="100">
        <v>19080</v>
      </c>
      <c r="AP102" s="100">
        <v>18897</v>
      </c>
      <c r="AQ102" s="106">
        <v>18715</v>
      </c>
      <c r="AR102" s="106">
        <v>18523</v>
      </c>
      <c r="AS102" s="182">
        <v>18273</v>
      </c>
      <c r="AT102" s="106">
        <v>18051</v>
      </c>
      <c r="AU102" s="106">
        <v>17842</v>
      </c>
      <c r="AV102" s="106">
        <v>17611</v>
      </c>
      <c r="AW102" s="106">
        <v>17470</v>
      </c>
      <c r="AX102" s="182">
        <v>17232</v>
      </c>
      <c r="AY102" s="106">
        <v>16947</v>
      </c>
      <c r="AZ102" s="106">
        <v>16673</v>
      </c>
      <c r="BA102" s="106">
        <v>16370</v>
      </c>
      <c r="BB102" s="106">
        <v>16161</v>
      </c>
      <c r="BC102" s="182">
        <v>15833</v>
      </c>
      <c r="BD102" s="106">
        <v>15608</v>
      </c>
      <c r="BE102" s="106">
        <v>15256</v>
      </c>
      <c r="BF102" s="106">
        <v>15040</v>
      </c>
      <c r="BG102" s="106">
        <v>14754</v>
      </c>
      <c r="BH102" s="182">
        <v>14448</v>
      </c>
      <c r="BI102" s="106">
        <v>14313</v>
      </c>
      <c r="BJ102" s="106">
        <v>13979</v>
      </c>
      <c r="BK102" s="106">
        <v>13704</v>
      </c>
      <c r="BL102" s="106">
        <v>13405</v>
      </c>
      <c r="BM102" s="182">
        <v>13012</v>
      </c>
      <c r="BN102" s="106">
        <v>12621</v>
      </c>
      <c r="BO102" s="106">
        <v>12298</v>
      </c>
      <c r="BP102" s="106">
        <v>11972</v>
      </c>
      <c r="BQ102" s="92" t="s">
        <v>20</v>
      </c>
      <c r="BR102" s="93"/>
      <c r="BS102" s="100">
        <v>273.33999999999997</v>
      </c>
      <c r="BT102" s="100">
        <v>273.33999999999997</v>
      </c>
      <c r="BU102" s="100">
        <v>4960</v>
      </c>
      <c r="BV102" s="94"/>
      <c r="BW102" s="100">
        <v>23907</v>
      </c>
      <c r="BX102" s="101">
        <v>11505</v>
      </c>
      <c r="BY102" s="137">
        <f t="shared" si="26"/>
        <v>12402</v>
      </c>
      <c r="BZ102" s="95"/>
      <c r="CA102" s="98">
        <f t="shared" si="39"/>
        <v>19755</v>
      </c>
      <c r="CB102" s="100">
        <v>9716</v>
      </c>
      <c r="CC102" s="100">
        <v>10039</v>
      </c>
      <c r="CD102" s="96"/>
      <c r="CE102" s="123">
        <f t="shared" si="40"/>
        <v>18941</v>
      </c>
      <c r="CF102" s="110">
        <v>9309</v>
      </c>
      <c r="CG102" s="110">
        <v>9632</v>
      </c>
      <c r="CH102" s="110">
        <v>4773</v>
      </c>
      <c r="CI102" s="95"/>
      <c r="CJ102" s="98">
        <f t="shared" si="41"/>
        <v>18917</v>
      </c>
      <c r="CK102" s="100">
        <v>9307</v>
      </c>
      <c r="CL102" s="100">
        <v>9610</v>
      </c>
      <c r="CM102" s="100">
        <v>18941</v>
      </c>
      <c r="CN102" s="97"/>
      <c r="CO102" s="102" t="s">
        <v>20</v>
      </c>
      <c r="CP102" s="123">
        <f t="shared" si="42"/>
        <v>17838</v>
      </c>
      <c r="CQ102" s="110">
        <v>8780</v>
      </c>
      <c r="CR102" s="110">
        <v>9058</v>
      </c>
      <c r="CS102" s="110">
        <v>4768</v>
      </c>
      <c r="CT102" s="95"/>
      <c r="CU102" s="98">
        <f t="shared" si="43"/>
        <v>18185</v>
      </c>
      <c r="CV102" s="106">
        <v>8947</v>
      </c>
      <c r="CW102" s="106">
        <v>9238</v>
      </c>
    </row>
    <row r="103" spans="2:101" ht="15" customHeight="1" x14ac:dyDescent="0.15">
      <c r="B103" s="32" t="s">
        <v>180</v>
      </c>
      <c r="C103" s="32"/>
      <c r="D103" s="24" t="s">
        <v>21</v>
      </c>
      <c r="E103" s="182">
        <v>28729</v>
      </c>
      <c r="F103" s="100">
        <v>28569</v>
      </c>
      <c r="G103" s="100">
        <v>28183</v>
      </c>
      <c r="H103" s="100">
        <v>27604</v>
      </c>
      <c r="I103" s="100">
        <v>27233</v>
      </c>
      <c r="J103" s="182"/>
      <c r="K103" s="100">
        <v>26112</v>
      </c>
      <c r="L103" s="100">
        <v>26090</v>
      </c>
      <c r="M103" s="100">
        <v>25953</v>
      </c>
      <c r="N103" s="99">
        <v>25755</v>
      </c>
      <c r="O103" s="182">
        <v>25631</v>
      </c>
      <c r="P103" s="100">
        <v>25499</v>
      </c>
      <c r="Q103" s="100">
        <v>25462</v>
      </c>
      <c r="R103" s="99">
        <v>25584</v>
      </c>
      <c r="S103" s="99">
        <v>25848</v>
      </c>
      <c r="T103" s="182">
        <v>26087</v>
      </c>
      <c r="U103" s="99">
        <v>26579</v>
      </c>
      <c r="V103" s="99">
        <v>26962</v>
      </c>
      <c r="W103" s="99">
        <v>27346</v>
      </c>
      <c r="X103" s="100">
        <v>27864</v>
      </c>
      <c r="Y103" s="182">
        <v>28214</v>
      </c>
      <c r="Z103" s="100">
        <v>28653</v>
      </c>
      <c r="AA103" s="100">
        <v>28934</v>
      </c>
      <c r="AB103" s="99">
        <v>29220</v>
      </c>
      <c r="AC103" s="99">
        <v>29421</v>
      </c>
      <c r="AD103" s="182">
        <v>29559</v>
      </c>
      <c r="AE103" s="99">
        <v>29723</v>
      </c>
      <c r="AF103" s="99">
        <v>29975</v>
      </c>
      <c r="AG103" s="100">
        <v>30164</v>
      </c>
      <c r="AH103" s="99">
        <v>30364</v>
      </c>
      <c r="AI103" s="182">
        <v>30746</v>
      </c>
      <c r="AJ103" s="100">
        <v>31275</v>
      </c>
      <c r="AK103" s="100">
        <v>31781</v>
      </c>
      <c r="AL103" s="100">
        <v>32351</v>
      </c>
      <c r="AM103" s="100">
        <v>32982</v>
      </c>
      <c r="AN103" s="182">
        <v>33550</v>
      </c>
      <c r="AO103" s="100">
        <v>34086</v>
      </c>
      <c r="AP103" s="100">
        <v>34676</v>
      </c>
      <c r="AQ103" s="106">
        <v>35066</v>
      </c>
      <c r="AR103" s="106">
        <v>35407</v>
      </c>
      <c r="AS103" s="182">
        <v>35567</v>
      </c>
      <c r="AT103" s="106">
        <v>35594</v>
      </c>
      <c r="AU103" s="106">
        <v>35626</v>
      </c>
      <c r="AV103" s="106">
        <v>35798</v>
      </c>
      <c r="AW103" s="106">
        <v>35919</v>
      </c>
      <c r="AX103" s="182">
        <v>35928</v>
      </c>
      <c r="AY103" s="106">
        <v>35998</v>
      </c>
      <c r="AZ103" s="106">
        <v>35975</v>
      </c>
      <c r="BA103" s="106">
        <v>35767</v>
      </c>
      <c r="BB103" s="106">
        <v>35697</v>
      </c>
      <c r="BC103" s="182">
        <v>35618</v>
      </c>
      <c r="BD103" s="106">
        <v>34371</v>
      </c>
      <c r="BE103" s="106">
        <v>33976</v>
      </c>
      <c r="BF103" s="106">
        <v>33911</v>
      </c>
      <c r="BG103" s="106">
        <v>34002</v>
      </c>
      <c r="BH103" s="182">
        <v>34070</v>
      </c>
      <c r="BI103" s="106">
        <v>34120</v>
      </c>
      <c r="BJ103" s="106">
        <v>33834</v>
      </c>
      <c r="BK103" s="106">
        <v>33663</v>
      </c>
      <c r="BL103" s="106">
        <v>33529</v>
      </c>
      <c r="BM103" s="182">
        <v>33462</v>
      </c>
      <c r="BN103" s="106">
        <v>33442</v>
      </c>
      <c r="BO103" s="106">
        <v>33348</v>
      </c>
      <c r="BP103" s="106">
        <v>33079</v>
      </c>
      <c r="BQ103" s="92" t="s">
        <v>21</v>
      </c>
      <c r="BR103" s="93"/>
      <c r="BS103" s="100">
        <v>73.209999999999994</v>
      </c>
      <c r="BT103" s="100">
        <v>73.209999999999994</v>
      </c>
      <c r="BU103" s="100">
        <v>8514</v>
      </c>
      <c r="BV103" s="94"/>
      <c r="BW103" s="100">
        <v>26019</v>
      </c>
      <c r="BX103" s="101">
        <v>12612</v>
      </c>
      <c r="BY103" s="137">
        <f t="shared" si="26"/>
        <v>13407</v>
      </c>
      <c r="BZ103" s="95"/>
      <c r="CA103" s="98">
        <f t="shared" si="39"/>
        <v>30301</v>
      </c>
      <c r="CB103" s="100">
        <v>14714</v>
      </c>
      <c r="CC103" s="100">
        <v>15587</v>
      </c>
      <c r="CD103" s="96"/>
      <c r="CE103" s="123">
        <f t="shared" si="40"/>
        <v>33034</v>
      </c>
      <c r="CF103" s="110">
        <v>16003</v>
      </c>
      <c r="CG103" s="110">
        <v>17031</v>
      </c>
      <c r="CH103" s="110">
        <v>8633</v>
      </c>
      <c r="CI103" s="95"/>
      <c r="CJ103" s="98">
        <f t="shared" si="41"/>
        <v>32990</v>
      </c>
      <c r="CK103" s="100">
        <v>15988</v>
      </c>
      <c r="CL103" s="100">
        <v>17002</v>
      </c>
      <c r="CM103" s="100">
        <v>33034</v>
      </c>
      <c r="CN103" s="97"/>
      <c r="CO103" s="102" t="s">
        <v>21</v>
      </c>
      <c r="CP103" s="123">
        <f t="shared" si="42"/>
        <v>34769</v>
      </c>
      <c r="CQ103" s="110">
        <v>16841</v>
      </c>
      <c r="CR103" s="110">
        <v>17928</v>
      </c>
      <c r="CS103" s="110">
        <v>9745</v>
      </c>
      <c r="CT103" s="95"/>
      <c r="CU103" s="98">
        <f t="shared" si="43"/>
        <v>34891</v>
      </c>
      <c r="CV103" s="106">
        <v>16924</v>
      </c>
      <c r="CW103" s="106">
        <v>17967</v>
      </c>
    </row>
    <row r="104" spans="2:101" ht="15" customHeight="1" x14ac:dyDescent="0.15">
      <c r="B104" s="32" t="s">
        <v>181</v>
      </c>
      <c r="C104" s="32"/>
      <c r="D104" s="24" t="s">
        <v>22</v>
      </c>
      <c r="E104" s="182">
        <v>16402</v>
      </c>
      <c r="F104" s="100">
        <v>16146</v>
      </c>
      <c r="G104" s="100">
        <v>15998</v>
      </c>
      <c r="H104" s="100">
        <v>15566</v>
      </c>
      <c r="I104" s="100">
        <v>15389</v>
      </c>
      <c r="J104" s="182"/>
      <c r="K104" s="100">
        <v>14878</v>
      </c>
      <c r="L104" s="100">
        <v>14882</v>
      </c>
      <c r="M104" s="100">
        <v>14899</v>
      </c>
      <c r="N104" s="99">
        <v>14926</v>
      </c>
      <c r="O104" s="182">
        <v>14900</v>
      </c>
      <c r="P104" s="100">
        <v>15087</v>
      </c>
      <c r="Q104" s="100">
        <v>15096</v>
      </c>
      <c r="R104" s="99">
        <v>15233</v>
      </c>
      <c r="S104" s="99">
        <v>15475</v>
      </c>
      <c r="T104" s="182">
        <v>15826</v>
      </c>
      <c r="U104" s="99">
        <v>16249</v>
      </c>
      <c r="V104" s="99">
        <v>16680</v>
      </c>
      <c r="W104" s="99">
        <v>17076</v>
      </c>
      <c r="X104" s="100">
        <v>17341</v>
      </c>
      <c r="Y104" s="182">
        <v>17520</v>
      </c>
      <c r="Z104" s="100">
        <v>17653</v>
      </c>
      <c r="AA104" s="100">
        <v>17819</v>
      </c>
      <c r="AB104" s="99">
        <v>17876</v>
      </c>
      <c r="AC104" s="99">
        <v>18118</v>
      </c>
      <c r="AD104" s="182">
        <v>18214</v>
      </c>
      <c r="AE104" s="99">
        <v>18269</v>
      </c>
      <c r="AF104" s="99">
        <v>18316</v>
      </c>
      <c r="AG104" s="100">
        <v>18365</v>
      </c>
      <c r="AH104" s="99">
        <v>18410</v>
      </c>
      <c r="AI104" s="182">
        <v>18364</v>
      </c>
      <c r="AJ104" s="100">
        <v>18372</v>
      </c>
      <c r="AK104" s="100">
        <v>18537</v>
      </c>
      <c r="AL104" s="100">
        <v>18784</v>
      </c>
      <c r="AM104" s="100">
        <v>18825</v>
      </c>
      <c r="AN104" s="182">
        <v>18875</v>
      </c>
      <c r="AO104" s="100">
        <v>18938</v>
      </c>
      <c r="AP104" s="100">
        <v>19029</v>
      </c>
      <c r="AQ104" s="106">
        <v>18903</v>
      </c>
      <c r="AR104" s="106">
        <v>18743</v>
      </c>
      <c r="AS104" s="182">
        <v>18644</v>
      </c>
      <c r="AT104" s="106">
        <v>18452</v>
      </c>
      <c r="AU104" s="106">
        <v>18335</v>
      </c>
      <c r="AV104" s="106">
        <v>18158</v>
      </c>
      <c r="AW104" s="106">
        <v>17952</v>
      </c>
      <c r="AX104" s="182">
        <v>17794</v>
      </c>
      <c r="AY104" s="106">
        <v>17581</v>
      </c>
      <c r="AZ104" s="106">
        <v>17274</v>
      </c>
      <c r="BA104" s="106">
        <v>17136</v>
      </c>
      <c r="BB104" s="106">
        <v>17009</v>
      </c>
      <c r="BC104" s="182">
        <v>16735</v>
      </c>
      <c r="BD104" s="106">
        <v>14629</v>
      </c>
      <c r="BE104" s="106">
        <v>13889</v>
      </c>
      <c r="BF104" s="106">
        <v>13292</v>
      </c>
      <c r="BG104" s="106">
        <v>12895</v>
      </c>
      <c r="BH104" s="182">
        <v>12599</v>
      </c>
      <c r="BI104" s="106">
        <v>12509</v>
      </c>
      <c r="BJ104" s="106">
        <v>12446</v>
      </c>
      <c r="BK104" s="106">
        <v>12290</v>
      </c>
      <c r="BL104" s="106">
        <v>12221</v>
      </c>
      <c r="BM104" s="182">
        <v>12074</v>
      </c>
      <c r="BN104" s="106">
        <v>11956</v>
      </c>
      <c r="BO104" s="106">
        <v>11777</v>
      </c>
      <c r="BP104" s="106">
        <v>11606</v>
      </c>
      <c r="BQ104" s="92" t="s">
        <v>22</v>
      </c>
      <c r="BR104" s="93"/>
      <c r="BS104" s="100">
        <v>64.48</v>
      </c>
      <c r="BT104" s="100">
        <v>64.48</v>
      </c>
      <c r="BU104" s="100">
        <v>5031</v>
      </c>
      <c r="BV104" s="94"/>
      <c r="BW104" s="100">
        <v>15204</v>
      </c>
      <c r="BX104" s="101">
        <v>7335</v>
      </c>
      <c r="BY104" s="137">
        <f t="shared" si="26"/>
        <v>7869</v>
      </c>
      <c r="BZ104" s="95"/>
      <c r="CA104" s="98">
        <f t="shared" si="39"/>
        <v>18268</v>
      </c>
      <c r="CB104" s="100">
        <v>8911</v>
      </c>
      <c r="CC104" s="100">
        <v>9357</v>
      </c>
      <c r="CD104" s="96"/>
      <c r="CE104" s="123">
        <f t="shared" si="40"/>
        <v>18815</v>
      </c>
      <c r="CF104" s="110">
        <v>9150</v>
      </c>
      <c r="CG104" s="110">
        <v>9665</v>
      </c>
      <c r="CH104" s="110">
        <v>4918</v>
      </c>
      <c r="CI104" s="95"/>
      <c r="CJ104" s="98">
        <f t="shared" si="41"/>
        <v>18789</v>
      </c>
      <c r="CK104" s="100">
        <v>9136</v>
      </c>
      <c r="CL104" s="100">
        <v>9653</v>
      </c>
      <c r="CM104" s="100">
        <v>18815</v>
      </c>
      <c r="CN104" s="97"/>
      <c r="CO104" s="102" t="s">
        <v>22</v>
      </c>
      <c r="CP104" s="123">
        <f t="shared" si="42"/>
        <v>18537</v>
      </c>
      <c r="CQ104" s="110">
        <v>9005</v>
      </c>
      <c r="CR104" s="110">
        <v>9532</v>
      </c>
      <c r="CS104" s="110">
        <v>5163</v>
      </c>
      <c r="CT104" s="95"/>
      <c r="CU104" s="98">
        <f t="shared" si="43"/>
        <v>18686</v>
      </c>
      <c r="CV104" s="106">
        <v>9089</v>
      </c>
      <c r="CW104" s="106">
        <v>9597</v>
      </c>
    </row>
    <row r="105" spans="2:101" ht="15" customHeight="1" x14ac:dyDescent="0.15">
      <c r="B105" s="32" t="s">
        <v>182</v>
      </c>
      <c r="C105" s="32"/>
      <c r="D105" s="24" t="s">
        <v>23</v>
      </c>
      <c r="E105" s="182">
        <v>15491</v>
      </c>
      <c r="F105" s="100">
        <v>15549</v>
      </c>
      <c r="G105" s="100">
        <v>15571</v>
      </c>
      <c r="H105" s="100">
        <v>15051</v>
      </c>
      <c r="I105" s="100">
        <v>15136</v>
      </c>
      <c r="J105" s="182"/>
      <c r="K105" s="100">
        <v>15368</v>
      </c>
      <c r="L105" s="100">
        <v>15531</v>
      </c>
      <c r="M105" s="100">
        <v>15731</v>
      </c>
      <c r="N105" s="99">
        <v>15866</v>
      </c>
      <c r="O105" s="182">
        <v>16105</v>
      </c>
      <c r="P105" s="100">
        <v>16197</v>
      </c>
      <c r="Q105" s="100">
        <v>16369</v>
      </c>
      <c r="R105" s="99">
        <v>16517</v>
      </c>
      <c r="S105" s="99">
        <v>16565</v>
      </c>
      <c r="T105" s="182">
        <v>16729</v>
      </c>
      <c r="U105" s="99">
        <v>16814</v>
      </c>
      <c r="V105" s="99">
        <v>17053</v>
      </c>
      <c r="W105" s="99">
        <v>17103</v>
      </c>
      <c r="X105" s="100">
        <v>17277</v>
      </c>
      <c r="Y105" s="182">
        <v>17378</v>
      </c>
      <c r="Z105" s="100">
        <v>17403</v>
      </c>
      <c r="AA105" s="100">
        <v>17357</v>
      </c>
      <c r="AB105" s="99">
        <v>17509</v>
      </c>
      <c r="AC105" s="99">
        <v>17692</v>
      </c>
      <c r="AD105" s="182">
        <v>17702</v>
      </c>
      <c r="AE105" s="99">
        <v>17714</v>
      </c>
      <c r="AF105" s="99">
        <v>17637</v>
      </c>
      <c r="AG105" s="100">
        <v>17614</v>
      </c>
      <c r="AH105" s="99">
        <v>17554</v>
      </c>
      <c r="AI105" s="182">
        <v>17488</v>
      </c>
      <c r="AJ105" s="100">
        <v>17464</v>
      </c>
      <c r="AK105" s="100">
        <v>17417</v>
      </c>
      <c r="AL105" s="100">
        <v>17466</v>
      </c>
      <c r="AM105" s="100">
        <v>17437</v>
      </c>
      <c r="AN105" s="182">
        <v>17464</v>
      </c>
      <c r="AO105" s="100">
        <v>17519</v>
      </c>
      <c r="AP105" s="100">
        <v>17439</v>
      </c>
      <c r="AQ105" s="106">
        <v>17403</v>
      </c>
      <c r="AR105" s="106">
        <v>17292</v>
      </c>
      <c r="AS105" s="182">
        <v>17251</v>
      </c>
      <c r="AT105" s="106">
        <v>17118</v>
      </c>
      <c r="AU105" s="106">
        <v>16962</v>
      </c>
      <c r="AV105" s="106">
        <v>16798</v>
      </c>
      <c r="AW105" s="106">
        <v>16643</v>
      </c>
      <c r="AX105" s="182">
        <v>16509</v>
      </c>
      <c r="AY105" s="106">
        <v>16304</v>
      </c>
      <c r="AZ105" s="106">
        <v>16030</v>
      </c>
      <c r="BA105" s="106">
        <v>15763</v>
      </c>
      <c r="BB105" s="106">
        <v>15659</v>
      </c>
      <c r="BC105" s="182">
        <v>15396</v>
      </c>
      <c r="BD105" s="106">
        <v>15365</v>
      </c>
      <c r="BE105" s="106">
        <v>15220</v>
      </c>
      <c r="BF105" s="106">
        <v>15066</v>
      </c>
      <c r="BG105" s="106">
        <v>14926</v>
      </c>
      <c r="BH105" s="182">
        <v>14845</v>
      </c>
      <c r="BI105" s="106">
        <v>14712</v>
      </c>
      <c r="BJ105" s="106">
        <v>14536</v>
      </c>
      <c r="BK105" s="106">
        <v>14230</v>
      </c>
      <c r="BL105" s="106">
        <v>13940</v>
      </c>
      <c r="BM105" s="182">
        <v>13729</v>
      </c>
      <c r="BN105" s="106">
        <v>13547</v>
      </c>
      <c r="BO105" s="106">
        <v>13361</v>
      </c>
      <c r="BP105" s="106">
        <v>13124</v>
      </c>
      <c r="BQ105" s="92" t="s">
        <v>23</v>
      </c>
      <c r="BR105" s="93"/>
      <c r="BS105" s="100">
        <v>54</v>
      </c>
      <c r="BT105" s="100">
        <v>54</v>
      </c>
      <c r="BU105" s="100">
        <v>5040</v>
      </c>
      <c r="BV105" s="94"/>
      <c r="BW105" s="100">
        <v>15115</v>
      </c>
      <c r="BX105" s="101">
        <v>7275</v>
      </c>
      <c r="BY105" s="137">
        <f t="shared" si="26"/>
        <v>7840</v>
      </c>
      <c r="BZ105" s="95"/>
      <c r="CA105" s="98">
        <f t="shared" si="39"/>
        <v>17431</v>
      </c>
      <c r="CB105" s="100">
        <v>8387</v>
      </c>
      <c r="CC105" s="100">
        <v>9044</v>
      </c>
      <c r="CD105" s="96"/>
      <c r="CE105" s="123">
        <f t="shared" si="40"/>
        <v>17344</v>
      </c>
      <c r="CF105" s="110">
        <v>8339</v>
      </c>
      <c r="CG105" s="110">
        <v>9005</v>
      </c>
      <c r="CH105" s="110">
        <v>5096</v>
      </c>
      <c r="CI105" s="95"/>
      <c r="CJ105" s="98">
        <f t="shared" si="41"/>
        <v>17320</v>
      </c>
      <c r="CK105" s="100">
        <v>8333</v>
      </c>
      <c r="CL105" s="100">
        <v>8987</v>
      </c>
      <c r="CM105" s="100">
        <v>17344</v>
      </c>
      <c r="CN105" s="97"/>
      <c r="CO105" s="102" t="s">
        <v>23</v>
      </c>
      <c r="CP105" s="123">
        <f t="shared" si="42"/>
        <v>17060</v>
      </c>
      <c r="CQ105" s="110">
        <v>8224</v>
      </c>
      <c r="CR105" s="110">
        <v>8836</v>
      </c>
      <c r="CS105" s="110">
        <v>5287</v>
      </c>
      <c r="CT105" s="95"/>
      <c r="CU105" s="98">
        <f t="shared" si="43"/>
        <v>17163</v>
      </c>
      <c r="CV105" s="106">
        <v>8201</v>
      </c>
      <c r="CW105" s="106">
        <v>8962</v>
      </c>
    </row>
    <row r="106" spans="2:101" ht="15" customHeight="1" x14ac:dyDescent="0.15">
      <c r="B106" s="32" t="s">
        <v>183</v>
      </c>
      <c r="C106" s="32"/>
      <c r="D106" s="24" t="s">
        <v>24</v>
      </c>
      <c r="E106" s="182">
        <v>13353</v>
      </c>
      <c r="F106" s="100">
        <v>13483</v>
      </c>
      <c r="G106" s="100">
        <v>13457</v>
      </c>
      <c r="H106" s="100">
        <v>13175</v>
      </c>
      <c r="I106" s="100">
        <v>13310</v>
      </c>
      <c r="J106" s="182"/>
      <c r="K106" s="100">
        <v>13458</v>
      </c>
      <c r="L106" s="100">
        <v>13512</v>
      </c>
      <c r="M106" s="100">
        <v>13885</v>
      </c>
      <c r="N106" s="99">
        <v>14042</v>
      </c>
      <c r="O106" s="182">
        <v>14170</v>
      </c>
      <c r="P106" s="100">
        <v>14387</v>
      </c>
      <c r="Q106" s="100">
        <v>14546</v>
      </c>
      <c r="R106" s="99">
        <v>14715</v>
      </c>
      <c r="S106" s="99">
        <v>15917</v>
      </c>
      <c r="T106" s="182">
        <v>16175</v>
      </c>
      <c r="U106" s="99">
        <v>16256</v>
      </c>
      <c r="V106" s="99">
        <v>16478</v>
      </c>
      <c r="W106" s="99">
        <v>16601</v>
      </c>
      <c r="X106" s="100">
        <v>16511</v>
      </c>
      <c r="Y106" s="182">
        <v>16550</v>
      </c>
      <c r="Z106" s="100">
        <v>16744</v>
      </c>
      <c r="AA106" s="100">
        <v>17101</v>
      </c>
      <c r="AB106" s="99">
        <v>17573</v>
      </c>
      <c r="AC106" s="99">
        <v>17857</v>
      </c>
      <c r="AD106" s="182">
        <v>18207</v>
      </c>
      <c r="AE106" s="99">
        <v>18505</v>
      </c>
      <c r="AF106" s="99">
        <v>18648</v>
      </c>
      <c r="AG106" s="100">
        <v>19036</v>
      </c>
      <c r="AH106" s="99">
        <v>19377</v>
      </c>
      <c r="AI106" s="182">
        <v>19715</v>
      </c>
      <c r="AJ106" s="100">
        <v>19900</v>
      </c>
      <c r="AK106" s="100">
        <v>20286</v>
      </c>
      <c r="AL106" s="100">
        <v>20480</v>
      </c>
      <c r="AM106" s="100">
        <v>20763</v>
      </c>
      <c r="AN106" s="182">
        <v>20889</v>
      </c>
      <c r="AO106" s="100">
        <v>21168</v>
      </c>
      <c r="AP106" s="100">
        <v>21357</v>
      </c>
      <c r="AQ106" s="106">
        <v>21519</v>
      </c>
      <c r="AR106" s="106">
        <v>21502</v>
      </c>
      <c r="AS106" s="182">
        <v>21567</v>
      </c>
      <c r="AT106" s="106">
        <v>21554</v>
      </c>
      <c r="AU106" s="106">
        <v>21489</v>
      </c>
      <c r="AV106" s="106">
        <v>21630</v>
      </c>
      <c r="AW106" s="106">
        <v>21666</v>
      </c>
      <c r="AX106" s="182">
        <v>21562</v>
      </c>
      <c r="AY106" s="106">
        <v>21282</v>
      </c>
      <c r="AZ106" s="106">
        <v>21295</v>
      </c>
      <c r="BA106" s="106">
        <v>21161</v>
      </c>
      <c r="BB106" s="106">
        <v>21073</v>
      </c>
      <c r="BC106" s="182">
        <v>20897</v>
      </c>
      <c r="BD106" s="106">
        <v>20338</v>
      </c>
      <c r="BE106" s="106">
        <v>19966</v>
      </c>
      <c r="BF106" s="106">
        <v>19746</v>
      </c>
      <c r="BG106" s="106">
        <v>19444</v>
      </c>
      <c r="BH106" s="182">
        <v>19223</v>
      </c>
      <c r="BI106" s="106">
        <v>19199</v>
      </c>
      <c r="BJ106" s="106">
        <v>19025</v>
      </c>
      <c r="BK106" s="106">
        <v>18842</v>
      </c>
      <c r="BL106" s="106">
        <v>18735</v>
      </c>
      <c r="BM106" s="182">
        <v>18510</v>
      </c>
      <c r="BN106" s="106">
        <v>18279</v>
      </c>
      <c r="BO106" s="106">
        <v>18055</v>
      </c>
      <c r="BP106" s="106">
        <v>17800</v>
      </c>
      <c r="BQ106" s="92" t="s">
        <v>24</v>
      </c>
      <c r="BR106" s="93"/>
      <c r="BS106" s="100">
        <v>13.27</v>
      </c>
      <c r="BT106" s="100">
        <v>13.27</v>
      </c>
      <c r="BU106" s="100">
        <v>5804</v>
      </c>
      <c r="BV106" s="94"/>
      <c r="BW106" s="100">
        <v>13322</v>
      </c>
      <c r="BX106" s="101">
        <v>6671</v>
      </c>
      <c r="BY106" s="137">
        <f t="shared" si="26"/>
        <v>6651</v>
      </c>
      <c r="BZ106" s="95"/>
      <c r="CA106" s="98">
        <f t="shared" si="39"/>
        <v>19523</v>
      </c>
      <c r="CB106" s="100">
        <v>9730</v>
      </c>
      <c r="CC106" s="100">
        <v>9793</v>
      </c>
      <c r="CD106" s="96"/>
      <c r="CE106" s="123">
        <f t="shared" si="40"/>
        <v>20668</v>
      </c>
      <c r="CF106" s="110">
        <v>10325</v>
      </c>
      <c r="CG106" s="110">
        <v>10343</v>
      </c>
      <c r="CH106" s="110">
        <v>5846</v>
      </c>
      <c r="CI106" s="95"/>
      <c r="CJ106" s="98">
        <f t="shared" si="41"/>
        <v>20588</v>
      </c>
      <c r="CK106" s="100">
        <v>10286</v>
      </c>
      <c r="CL106" s="100">
        <v>10302</v>
      </c>
      <c r="CM106" s="100">
        <v>20668</v>
      </c>
      <c r="CN106" s="97"/>
      <c r="CO106" s="102" t="s">
        <v>24</v>
      </c>
      <c r="CP106" s="123">
        <f t="shared" si="42"/>
        <v>21134</v>
      </c>
      <c r="CQ106" s="110">
        <v>10574</v>
      </c>
      <c r="CR106" s="110">
        <v>10560</v>
      </c>
      <c r="CS106" s="110">
        <v>6131</v>
      </c>
      <c r="CT106" s="95"/>
      <c r="CU106" s="98">
        <f t="shared" si="43"/>
        <v>21254</v>
      </c>
      <c r="CV106" s="106">
        <v>10651</v>
      </c>
      <c r="CW106" s="106">
        <v>10603</v>
      </c>
    </row>
    <row r="107" spans="2:101" ht="15" customHeight="1" x14ac:dyDescent="0.15">
      <c r="B107" s="32" t="s">
        <v>184</v>
      </c>
      <c r="C107" s="32"/>
      <c r="D107" s="24" t="s">
        <v>25</v>
      </c>
      <c r="E107" s="182">
        <v>7875</v>
      </c>
      <c r="F107" s="100">
        <v>7870</v>
      </c>
      <c r="G107" s="100">
        <v>7826</v>
      </c>
      <c r="H107" s="100">
        <v>7860</v>
      </c>
      <c r="I107" s="100">
        <v>7821</v>
      </c>
      <c r="J107" s="182"/>
      <c r="K107" s="100">
        <v>7710</v>
      </c>
      <c r="L107" s="100">
        <v>7708</v>
      </c>
      <c r="M107" s="100">
        <v>7938</v>
      </c>
      <c r="N107" s="99">
        <v>8056</v>
      </c>
      <c r="O107" s="182">
        <v>8127</v>
      </c>
      <c r="P107" s="100">
        <v>8230</v>
      </c>
      <c r="Q107" s="100">
        <v>8357</v>
      </c>
      <c r="R107" s="99">
        <v>8584</v>
      </c>
      <c r="S107" s="99">
        <v>9127</v>
      </c>
      <c r="T107" s="182">
        <v>9720</v>
      </c>
      <c r="U107" s="99">
        <v>10201</v>
      </c>
      <c r="V107" s="99">
        <v>10642</v>
      </c>
      <c r="W107" s="99">
        <v>10874</v>
      </c>
      <c r="X107" s="100">
        <v>11112</v>
      </c>
      <c r="Y107" s="182">
        <v>11209</v>
      </c>
      <c r="Z107" s="100">
        <v>11317</v>
      </c>
      <c r="AA107" s="100">
        <v>11417</v>
      </c>
      <c r="AB107" s="99">
        <v>11671</v>
      </c>
      <c r="AC107" s="99">
        <v>11817</v>
      </c>
      <c r="AD107" s="182">
        <v>12040</v>
      </c>
      <c r="AE107" s="99">
        <v>12380</v>
      </c>
      <c r="AF107" s="99">
        <v>12619</v>
      </c>
      <c r="AG107" s="100">
        <v>13094</v>
      </c>
      <c r="AH107" s="99">
        <v>14335</v>
      </c>
      <c r="AI107" s="182">
        <v>16587</v>
      </c>
      <c r="AJ107" s="100">
        <v>18199</v>
      </c>
      <c r="AK107" s="100">
        <v>20020</v>
      </c>
      <c r="AL107" s="100">
        <v>22330</v>
      </c>
      <c r="AM107" s="100">
        <v>24279</v>
      </c>
      <c r="AN107" s="182">
        <v>25512</v>
      </c>
      <c r="AO107" s="100">
        <v>26562</v>
      </c>
      <c r="AP107" s="100">
        <v>27880</v>
      </c>
      <c r="AQ107" s="106">
        <v>28694</v>
      </c>
      <c r="AR107" s="106">
        <v>29353</v>
      </c>
      <c r="AS107" s="182">
        <v>30188</v>
      </c>
      <c r="AT107" s="106">
        <v>30863</v>
      </c>
      <c r="AU107" s="106">
        <v>31397</v>
      </c>
      <c r="AV107" s="106">
        <v>32014</v>
      </c>
      <c r="AW107" s="106">
        <v>32376</v>
      </c>
      <c r="AX107" s="182">
        <v>32704</v>
      </c>
      <c r="AY107" s="106">
        <v>33035</v>
      </c>
      <c r="AZ107" s="106">
        <v>33285</v>
      </c>
      <c r="BA107" s="106">
        <v>33473</v>
      </c>
      <c r="BB107" s="106">
        <v>33982</v>
      </c>
      <c r="BC107" s="182">
        <v>34734</v>
      </c>
      <c r="BD107" s="106">
        <v>35327</v>
      </c>
      <c r="BE107" s="106">
        <v>35443</v>
      </c>
      <c r="BF107" s="106">
        <v>35813</v>
      </c>
      <c r="BG107" s="106">
        <v>36194</v>
      </c>
      <c r="BH107" s="182">
        <v>36286</v>
      </c>
      <c r="BI107" s="106">
        <v>36324</v>
      </c>
      <c r="BJ107" s="106">
        <v>36243</v>
      </c>
      <c r="BK107" s="106">
        <v>36157</v>
      </c>
      <c r="BL107" s="106">
        <v>36163</v>
      </c>
      <c r="BM107" s="182">
        <v>36012</v>
      </c>
      <c r="BN107" s="106">
        <v>36067</v>
      </c>
      <c r="BO107" s="106">
        <v>35998</v>
      </c>
      <c r="BP107" s="106">
        <v>35898</v>
      </c>
      <c r="BQ107" s="92" t="s">
        <v>25</v>
      </c>
      <c r="BR107" s="93"/>
      <c r="BS107" s="100">
        <v>44.75</v>
      </c>
      <c r="BT107" s="100">
        <v>44.75</v>
      </c>
      <c r="BU107" s="100">
        <v>6729</v>
      </c>
      <c r="BV107" s="94"/>
      <c r="BW107" s="100">
        <v>7934</v>
      </c>
      <c r="BX107" s="101">
        <v>3902</v>
      </c>
      <c r="BY107" s="137">
        <f t="shared" si="26"/>
        <v>4032</v>
      </c>
      <c r="BZ107" s="95"/>
      <c r="CA107" s="98">
        <f t="shared" si="39"/>
        <v>16321</v>
      </c>
      <c r="CB107" s="100">
        <v>7999</v>
      </c>
      <c r="CC107" s="100">
        <v>8322</v>
      </c>
      <c r="CD107" s="96"/>
      <c r="CE107" s="123">
        <f t="shared" si="40"/>
        <v>25135</v>
      </c>
      <c r="CF107" s="110">
        <v>12276</v>
      </c>
      <c r="CG107" s="110">
        <v>12859</v>
      </c>
      <c r="CH107" s="110">
        <v>6944</v>
      </c>
      <c r="CI107" s="95"/>
      <c r="CJ107" s="98">
        <f t="shared" si="41"/>
        <v>25084</v>
      </c>
      <c r="CK107" s="100">
        <v>12257</v>
      </c>
      <c r="CL107" s="100">
        <v>12827</v>
      </c>
      <c r="CM107" s="100">
        <v>25135</v>
      </c>
      <c r="CN107" s="97"/>
      <c r="CO107" s="102" t="s">
        <v>25</v>
      </c>
      <c r="CP107" s="123">
        <f t="shared" si="42"/>
        <v>29844</v>
      </c>
      <c r="CQ107" s="110">
        <v>14547</v>
      </c>
      <c r="CR107" s="110">
        <v>15297</v>
      </c>
      <c r="CS107" s="110">
        <v>8612</v>
      </c>
      <c r="CT107" s="95"/>
      <c r="CU107" s="98">
        <f t="shared" si="43"/>
        <v>28992</v>
      </c>
      <c r="CV107" s="106">
        <v>14167</v>
      </c>
      <c r="CW107" s="106">
        <v>14825</v>
      </c>
    </row>
    <row r="108" spans="2:101" ht="15" customHeight="1" x14ac:dyDescent="0.15">
      <c r="B108" s="32" t="s">
        <v>188</v>
      </c>
      <c r="C108" s="32"/>
      <c r="D108" s="24" t="s">
        <v>26</v>
      </c>
      <c r="E108" s="182">
        <v>21518</v>
      </c>
      <c r="F108" s="100">
        <v>21312</v>
      </c>
      <c r="G108" s="100">
        <v>20982</v>
      </c>
      <c r="H108" s="100">
        <v>20450</v>
      </c>
      <c r="I108" s="100">
        <v>19734</v>
      </c>
      <c r="J108" s="182"/>
      <c r="K108" s="100">
        <v>19029</v>
      </c>
      <c r="L108" s="100">
        <v>18857</v>
      </c>
      <c r="M108" s="100">
        <v>18828</v>
      </c>
      <c r="N108" s="99">
        <v>18838</v>
      </c>
      <c r="O108" s="182">
        <v>18736</v>
      </c>
      <c r="P108" s="100">
        <v>18453</v>
      </c>
      <c r="Q108" s="100">
        <v>18520</v>
      </c>
      <c r="R108" s="99">
        <v>18574</v>
      </c>
      <c r="S108" s="99">
        <v>18402</v>
      </c>
      <c r="T108" s="182">
        <v>18573</v>
      </c>
      <c r="U108" s="99">
        <v>18488</v>
      </c>
      <c r="V108" s="99">
        <v>18489</v>
      </c>
      <c r="W108" s="99">
        <v>18463</v>
      </c>
      <c r="X108" s="100">
        <v>18677</v>
      </c>
      <c r="Y108" s="182">
        <v>18616</v>
      </c>
      <c r="Z108" s="100">
        <v>18708</v>
      </c>
      <c r="AA108" s="100">
        <v>18833</v>
      </c>
      <c r="AB108" s="99">
        <v>18900</v>
      </c>
      <c r="AC108" s="99">
        <v>18843</v>
      </c>
      <c r="AD108" s="182">
        <v>18752</v>
      </c>
      <c r="AE108" s="99">
        <v>18691</v>
      </c>
      <c r="AF108" s="99">
        <v>18659</v>
      </c>
      <c r="AG108" s="100">
        <v>18548</v>
      </c>
      <c r="AH108" s="99">
        <v>18428</v>
      </c>
      <c r="AI108" s="182">
        <v>18878</v>
      </c>
      <c r="AJ108" s="100">
        <v>19793</v>
      </c>
      <c r="AK108" s="100">
        <v>20287</v>
      </c>
      <c r="AL108" s="100">
        <v>21147</v>
      </c>
      <c r="AM108" s="100">
        <v>22123</v>
      </c>
      <c r="AN108" s="182">
        <v>22644</v>
      </c>
      <c r="AO108" s="100">
        <v>23159</v>
      </c>
      <c r="AP108" s="100">
        <v>23616</v>
      </c>
      <c r="AQ108" s="106">
        <v>23988</v>
      </c>
      <c r="AR108" s="106">
        <v>24137</v>
      </c>
      <c r="AS108" s="182">
        <v>24256</v>
      </c>
      <c r="AT108" s="106">
        <v>24267</v>
      </c>
      <c r="AU108" s="106">
        <v>24294</v>
      </c>
      <c r="AV108" s="106">
        <v>24222</v>
      </c>
      <c r="AW108" s="106">
        <v>24209</v>
      </c>
      <c r="AX108" s="182">
        <v>24033</v>
      </c>
      <c r="AY108" s="106">
        <v>23980</v>
      </c>
      <c r="AZ108" s="106">
        <v>24115</v>
      </c>
      <c r="BA108" s="106">
        <v>24546</v>
      </c>
      <c r="BB108" s="106">
        <v>24709</v>
      </c>
      <c r="BC108" s="182">
        <v>25316</v>
      </c>
      <c r="BD108" s="106">
        <v>25873</v>
      </c>
      <c r="BE108" s="106">
        <v>26357</v>
      </c>
      <c r="BF108" s="106">
        <v>26952</v>
      </c>
      <c r="BG108" s="106">
        <v>27526</v>
      </c>
      <c r="BH108" s="182">
        <v>28044</v>
      </c>
      <c r="BI108" s="106">
        <v>28563</v>
      </c>
      <c r="BJ108" s="106">
        <v>28742</v>
      </c>
      <c r="BK108" s="106">
        <v>28498</v>
      </c>
      <c r="BL108" s="106">
        <v>28563</v>
      </c>
      <c r="BM108" s="182">
        <v>28291</v>
      </c>
      <c r="BN108" s="106">
        <v>28252</v>
      </c>
      <c r="BO108" s="106">
        <v>28288</v>
      </c>
      <c r="BP108" s="106">
        <v>28022</v>
      </c>
      <c r="BQ108" s="92" t="s">
        <v>26</v>
      </c>
      <c r="BR108" s="93"/>
      <c r="BS108" s="100">
        <v>225.59</v>
      </c>
      <c r="BT108" s="100">
        <v>225.59</v>
      </c>
      <c r="BU108" s="100">
        <v>6621</v>
      </c>
      <c r="BV108" s="94"/>
      <c r="BW108" s="100">
        <v>18823</v>
      </c>
      <c r="BX108" s="101">
        <v>9300</v>
      </c>
      <c r="BY108" s="137">
        <f t="shared" si="26"/>
        <v>9523</v>
      </c>
      <c r="BZ108" s="95"/>
      <c r="CA108" s="98">
        <f t="shared" si="39"/>
        <v>18814</v>
      </c>
      <c r="CB108" s="100">
        <v>9635</v>
      </c>
      <c r="CC108" s="100">
        <v>9179</v>
      </c>
      <c r="CD108" s="96"/>
      <c r="CE108" s="123">
        <f t="shared" si="40"/>
        <v>22856</v>
      </c>
      <c r="CF108" s="110">
        <v>11656</v>
      </c>
      <c r="CG108" s="110">
        <v>11200</v>
      </c>
      <c r="CH108" s="110">
        <v>6169</v>
      </c>
      <c r="CI108" s="95"/>
      <c r="CJ108" s="98">
        <f t="shared" si="41"/>
        <v>22792</v>
      </c>
      <c r="CK108" s="100">
        <v>11625</v>
      </c>
      <c r="CL108" s="100">
        <v>11167</v>
      </c>
      <c r="CM108" s="100">
        <v>22856</v>
      </c>
      <c r="CN108" s="97"/>
      <c r="CO108" s="102" t="s">
        <v>26</v>
      </c>
      <c r="CP108" s="123">
        <f t="shared" si="42"/>
        <v>24410</v>
      </c>
      <c r="CQ108" s="110">
        <v>12373</v>
      </c>
      <c r="CR108" s="110">
        <v>12037</v>
      </c>
      <c r="CS108" s="110">
        <v>6972</v>
      </c>
      <c r="CT108" s="95"/>
      <c r="CU108" s="98">
        <f t="shared" si="43"/>
        <v>24501</v>
      </c>
      <c r="CV108" s="106">
        <v>12563</v>
      </c>
      <c r="CW108" s="106">
        <v>11938</v>
      </c>
    </row>
    <row r="109" spans="2:101" ht="15" customHeight="1" x14ac:dyDescent="0.15">
      <c r="B109" s="32" t="s">
        <v>185</v>
      </c>
      <c r="C109" s="32"/>
      <c r="D109" s="24" t="s">
        <v>27</v>
      </c>
      <c r="E109" s="182">
        <v>12959</v>
      </c>
      <c r="F109" s="100">
        <v>12742</v>
      </c>
      <c r="G109" s="100">
        <v>12592</v>
      </c>
      <c r="H109" s="100">
        <v>12295</v>
      </c>
      <c r="I109" s="100">
        <v>11865</v>
      </c>
      <c r="J109" s="182"/>
      <c r="K109" s="100">
        <v>11426</v>
      </c>
      <c r="L109" s="100">
        <v>11324</v>
      </c>
      <c r="M109" s="100">
        <v>11116</v>
      </c>
      <c r="N109" s="99">
        <v>10863</v>
      </c>
      <c r="O109" s="182">
        <v>10706</v>
      </c>
      <c r="P109" s="100">
        <v>10380</v>
      </c>
      <c r="Q109" s="100">
        <v>10223</v>
      </c>
      <c r="R109" s="99">
        <v>10186</v>
      </c>
      <c r="S109" s="99">
        <v>10077</v>
      </c>
      <c r="T109" s="182">
        <v>10158</v>
      </c>
      <c r="U109" s="99">
        <v>10197</v>
      </c>
      <c r="V109" s="99">
        <v>10250</v>
      </c>
      <c r="W109" s="99">
        <v>10288</v>
      </c>
      <c r="X109" s="100">
        <v>10378</v>
      </c>
      <c r="Y109" s="182">
        <v>10402</v>
      </c>
      <c r="Z109" s="100">
        <v>10400</v>
      </c>
      <c r="AA109" s="100">
        <v>10474</v>
      </c>
      <c r="AB109" s="99">
        <v>10531</v>
      </c>
      <c r="AC109" s="99">
        <v>10525</v>
      </c>
      <c r="AD109" s="182">
        <v>10587</v>
      </c>
      <c r="AE109" s="99">
        <v>10600</v>
      </c>
      <c r="AF109" s="99">
        <v>10658</v>
      </c>
      <c r="AG109" s="100">
        <v>10593</v>
      </c>
      <c r="AH109" s="99">
        <v>10571</v>
      </c>
      <c r="AI109" s="182">
        <v>10596</v>
      </c>
      <c r="AJ109" s="100">
        <v>10511</v>
      </c>
      <c r="AK109" s="100">
        <v>10438</v>
      </c>
      <c r="AL109" s="100">
        <v>10406</v>
      </c>
      <c r="AM109" s="100">
        <v>10435</v>
      </c>
      <c r="AN109" s="182">
        <v>10368</v>
      </c>
      <c r="AO109" s="100">
        <v>10315</v>
      </c>
      <c r="AP109" s="100">
        <v>10211</v>
      </c>
      <c r="AQ109" s="106">
        <v>10125</v>
      </c>
      <c r="AR109" s="106">
        <v>10037</v>
      </c>
      <c r="AS109" s="182">
        <v>9969</v>
      </c>
      <c r="AT109" s="106">
        <v>9860</v>
      </c>
      <c r="AU109" s="106">
        <v>9794</v>
      </c>
      <c r="AV109" s="106">
        <v>9775</v>
      </c>
      <c r="AW109" s="106">
        <v>9706</v>
      </c>
      <c r="AX109" s="182">
        <v>9590</v>
      </c>
      <c r="AY109" s="106">
        <v>9478</v>
      </c>
      <c r="AZ109" s="106">
        <v>9378</v>
      </c>
      <c r="BA109" s="106">
        <v>9243</v>
      </c>
      <c r="BB109" s="106">
        <v>9131</v>
      </c>
      <c r="BC109" s="182">
        <v>9048</v>
      </c>
      <c r="BD109" s="106">
        <v>8955</v>
      </c>
      <c r="BE109" s="106">
        <v>8859</v>
      </c>
      <c r="BF109" s="106">
        <v>8722</v>
      </c>
      <c r="BG109" s="106">
        <v>8602</v>
      </c>
      <c r="BH109" s="182">
        <v>8471</v>
      </c>
      <c r="BI109" s="106">
        <v>8391</v>
      </c>
      <c r="BJ109" s="106">
        <v>8254</v>
      </c>
      <c r="BK109" s="106">
        <v>8146</v>
      </c>
      <c r="BL109" s="106">
        <v>8012</v>
      </c>
      <c r="BM109" s="182">
        <v>7954</v>
      </c>
      <c r="BN109" s="106">
        <v>7867</v>
      </c>
      <c r="BO109" s="106">
        <v>7773</v>
      </c>
      <c r="BP109" s="106">
        <v>7615</v>
      </c>
      <c r="BQ109" s="92" t="s">
        <v>27</v>
      </c>
      <c r="BR109" s="93"/>
      <c r="BS109" s="100">
        <v>82.02</v>
      </c>
      <c r="BT109" s="100">
        <v>82.02</v>
      </c>
      <c r="BU109" s="100">
        <v>2320</v>
      </c>
      <c r="BV109" s="94"/>
      <c r="BW109" s="100">
        <v>10883</v>
      </c>
      <c r="BX109" s="101">
        <v>5209</v>
      </c>
      <c r="BY109" s="137">
        <f t="shared" si="26"/>
        <v>5674</v>
      </c>
      <c r="BZ109" s="95"/>
      <c r="CA109" s="98">
        <f t="shared" si="39"/>
        <v>10426</v>
      </c>
      <c r="CB109" s="100">
        <v>5130</v>
      </c>
      <c r="CC109" s="100">
        <v>5296</v>
      </c>
      <c r="CD109" s="96"/>
      <c r="CE109" s="123">
        <f t="shared" si="40"/>
        <v>10220</v>
      </c>
      <c r="CF109" s="110">
        <v>4983</v>
      </c>
      <c r="CG109" s="110">
        <v>5237</v>
      </c>
      <c r="CH109" s="110">
        <v>2245</v>
      </c>
      <c r="CI109" s="95"/>
      <c r="CJ109" s="98">
        <f t="shared" si="41"/>
        <v>10215</v>
      </c>
      <c r="CK109" s="100">
        <v>4980</v>
      </c>
      <c r="CL109" s="100">
        <v>5235</v>
      </c>
      <c r="CM109" s="100">
        <v>10220</v>
      </c>
      <c r="CN109" s="97"/>
      <c r="CO109" s="102" t="s">
        <v>27</v>
      </c>
      <c r="CP109" s="123">
        <f t="shared" si="42"/>
        <v>9767</v>
      </c>
      <c r="CQ109" s="110">
        <v>4707</v>
      </c>
      <c r="CR109" s="110">
        <v>5060</v>
      </c>
      <c r="CS109" s="110">
        <v>2288</v>
      </c>
      <c r="CT109" s="95"/>
      <c r="CU109" s="98">
        <f t="shared" si="43"/>
        <v>9893</v>
      </c>
      <c r="CV109" s="106">
        <v>4795</v>
      </c>
      <c r="CW109" s="106">
        <v>5098</v>
      </c>
    </row>
    <row r="110" spans="2:101" ht="15" customHeight="1" x14ac:dyDescent="0.15">
      <c r="B110" s="32" t="s">
        <v>186</v>
      </c>
      <c r="C110" s="32"/>
      <c r="D110" s="24" t="s">
        <v>28</v>
      </c>
      <c r="E110" s="182">
        <v>5162</v>
      </c>
      <c r="F110" s="100">
        <v>5092</v>
      </c>
      <c r="G110" s="100">
        <v>5047</v>
      </c>
      <c r="H110" s="100">
        <v>5006</v>
      </c>
      <c r="I110" s="100">
        <v>4987</v>
      </c>
      <c r="J110" s="182"/>
      <c r="K110" s="100">
        <v>5000</v>
      </c>
      <c r="L110" s="100">
        <v>5011</v>
      </c>
      <c r="M110" s="100">
        <v>5085</v>
      </c>
      <c r="N110" s="99">
        <v>5090</v>
      </c>
      <c r="O110" s="182">
        <v>5154</v>
      </c>
      <c r="P110" s="100">
        <v>5183</v>
      </c>
      <c r="Q110" s="100">
        <v>5383</v>
      </c>
      <c r="R110" s="99">
        <v>6078</v>
      </c>
      <c r="S110" s="99">
        <v>7045</v>
      </c>
      <c r="T110" s="182">
        <v>8133</v>
      </c>
      <c r="U110" s="99">
        <v>9370</v>
      </c>
      <c r="V110" s="99">
        <v>10646</v>
      </c>
      <c r="W110" s="99">
        <v>11945</v>
      </c>
      <c r="X110" s="100">
        <v>13082</v>
      </c>
      <c r="Y110" s="182">
        <v>14054</v>
      </c>
      <c r="Z110" s="100">
        <v>14843</v>
      </c>
      <c r="AA110" s="100">
        <v>15595</v>
      </c>
      <c r="AB110" s="99">
        <v>16480</v>
      </c>
      <c r="AC110" s="99">
        <v>17289</v>
      </c>
      <c r="AD110" s="182">
        <v>18203</v>
      </c>
      <c r="AE110" s="99">
        <v>19070</v>
      </c>
      <c r="AF110" s="99">
        <v>19811</v>
      </c>
      <c r="AG110" s="100">
        <v>21113</v>
      </c>
      <c r="AH110" s="99">
        <v>22429</v>
      </c>
      <c r="AI110" s="182">
        <v>24913</v>
      </c>
      <c r="AJ110" s="100">
        <v>26281</v>
      </c>
      <c r="AK110" s="100">
        <v>27371</v>
      </c>
      <c r="AL110" s="100">
        <v>28269</v>
      </c>
      <c r="AM110" s="100">
        <v>29694</v>
      </c>
      <c r="AN110" s="182">
        <v>30586</v>
      </c>
      <c r="AO110" s="100">
        <v>31798</v>
      </c>
      <c r="AP110" s="100">
        <v>33168</v>
      </c>
      <c r="AQ110" s="106">
        <v>34448</v>
      </c>
      <c r="AR110" s="106">
        <v>35381</v>
      </c>
      <c r="AS110" s="182">
        <v>36246</v>
      </c>
      <c r="AT110" s="106">
        <v>36879</v>
      </c>
      <c r="AU110" s="106">
        <v>37874</v>
      </c>
      <c r="AV110" s="106">
        <v>39267</v>
      </c>
      <c r="AW110" s="106">
        <v>40701</v>
      </c>
      <c r="AX110" s="182">
        <v>42226</v>
      </c>
      <c r="AY110" s="106">
        <v>43449</v>
      </c>
      <c r="AZ110" s="106">
        <v>44578</v>
      </c>
      <c r="BA110" s="106">
        <v>45602</v>
      </c>
      <c r="BB110" s="106">
        <v>46653</v>
      </c>
      <c r="BC110" s="182">
        <v>47924</v>
      </c>
      <c r="BD110" s="106">
        <v>48841</v>
      </c>
      <c r="BE110" s="106">
        <v>49644</v>
      </c>
      <c r="BF110" s="106">
        <v>50704</v>
      </c>
      <c r="BG110" s="106">
        <v>51459</v>
      </c>
      <c r="BH110" s="182">
        <v>52087</v>
      </c>
      <c r="BI110" s="106">
        <v>52479</v>
      </c>
      <c r="BJ110" s="106"/>
      <c r="BK110" s="106"/>
      <c r="BL110" s="106"/>
      <c r="BM110" s="182"/>
      <c r="BN110" s="106"/>
      <c r="BO110" s="106"/>
      <c r="BP110" s="106"/>
      <c r="BQ110" s="92" t="s">
        <v>28</v>
      </c>
      <c r="BR110" s="93"/>
      <c r="BS110" s="100">
        <v>49.13</v>
      </c>
      <c r="BT110" s="100">
        <v>49.13</v>
      </c>
      <c r="BU110" s="100">
        <v>8451</v>
      </c>
      <c r="BV110" s="94"/>
      <c r="BW110" s="100">
        <v>4825</v>
      </c>
      <c r="BX110" s="101">
        <v>2327</v>
      </c>
      <c r="BY110" s="137">
        <f t="shared" si="26"/>
        <v>2498</v>
      </c>
      <c r="BZ110" s="95"/>
      <c r="CA110" s="98">
        <f t="shared" si="39"/>
        <v>24611</v>
      </c>
      <c r="CB110" s="100">
        <v>12182</v>
      </c>
      <c r="CC110" s="100">
        <v>12429</v>
      </c>
      <c r="CD110" s="96"/>
      <c r="CE110" s="123">
        <f t="shared" si="40"/>
        <v>30224</v>
      </c>
      <c r="CF110" s="110">
        <v>14966</v>
      </c>
      <c r="CG110" s="110">
        <v>15258</v>
      </c>
      <c r="CH110" s="110">
        <v>8657</v>
      </c>
      <c r="CI110" s="95"/>
      <c r="CJ110" s="98">
        <f t="shared" si="41"/>
        <v>30180</v>
      </c>
      <c r="CK110" s="100">
        <v>14945</v>
      </c>
      <c r="CL110" s="100">
        <v>15235</v>
      </c>
      <c r="CM110" s="100">
        <v>30224</v>
      </c>
      <c r="CN110" s="97"/>
      <c r="CO110" s="102" t="s">
        <v>28</v>
      </c>
      <c r="CP110" s="123">
        <f t="shared" si="42"/>
        <v>35906</v>
      </c>
      <c r="CQ110" s="110">
        <v>17700</v>
      </c>
      <c r="CR110" s="110">
        <v>18206</v>
      </c>
      <c r="CS110" s="110">
        <v>10886</v>
      </c>
      <c r="CT110" s="95"/>
      <c r="CU110" s="98">
        <f t="shared" si="43"/>
        <v>35034</v>
      </c>
      <c r="CV110" s="106">
        <v>17362</v>
      </c>
      <c r="CW110" s="106">
        <v>17672</v>
      </c>
    </row>
    <row r="111" spans="2:101" ht="15" customHeight="1" x14ac:dyDescent="0.15">
      <c r="B111" s="32" t="s">
        <v>187</v>
      </c>
      <c r="C111" s="32"/>
      <c r="D111" s="24" t="s">
        <v>29</v>
      </c>
      <c r="E111" s="182">
        <v>7164</v>
      </c>
      <c r="F111" s="100">
        <v>7061</v>
      </c>
      <c r="G111" s="100">
        <v>6205</v>
      </c>
      <c r="H111" s="100">
        <v>6122</v>
      </c>
      <c r="I111" s="100">
        <v>5957</v>
      </c>
      <c r="J111" s="182"/>
      <c r="K111" s="100">
        <v>5676</v>
      </c>
      <c r="L111" s="100">
        <v>5481</v>
      </c>
      <c r="M111" s="100">
        <v>5325</v>
      </c>
      <c r="N111" s="99">
        <v>5275</v>
      </c>
      <c r="O111" s="182">
        <v>5291</v>
      </c>
      <c r="P111" s="100">
        <v>5215</v>
      </c>
      <c r="Q111" s="100">
        <v>5195</v>
      </c>
      <c r="R111" s="99">
        <v>5184</v>
      </c>
      <c r="S111" s="99">
        <v>5125</v>
      </c>
      <c r="T111" s="182">
        <v>5195</v>
      </c>
      <c r="U111" s="99">
        <v>5183</v>
      </c>
      <c r="V111" s="99">
        <v>5171</v>
      </c>
      <c r="W111" s="99">
        <v>5227</v>
      </c>
      <c r="X111" s="100">
        <v>5227</v>
      </c>
      <c r="Y111" s="182">
        <v>5294</v>
      </c>
      <c r="Z111" s="100">
        <v>5378</v>
      </c>
      <c r="AA111" s="100">
        <v>5461</v>
      </c>
      <c r="AB111" s="99">
        <v>5504</v>
      </c>
      <c r="AC111" s="99">
        <v>5537</v>
      </c>
      <c r="AD111" s="182">
        <v>5632</v>
      </c>
      <c r="AE111" s="99">
        <v>5664</v>
      </c>
      <c r="AF111" s="99">
        <v>5705</v>
      </c>
      <c r="AG111" s="100">
        <v>5742</v>
      </c>
      <c r="AH111" s="99">
        <v>5827</v>
      </c>
      <c r="AI111" s="182">
        <v>5922</v>
      </c>
      <c r="AJ111" s="100">
        <v>5973</v>
      </c>
      <c r="AK111" s="100">
        <v>6060</v>
      </c>
      <c r="AL111" s="100">
        <v>6053</v>
      </c>
      <c r="AM111" s="100">
        <v>5992</v>
      </c>
      <c r="AN111" s="182">
        <v>6103</v>
      </c>
      <c r="AO111" s="100">
        <v>6177</v>
      </c>
      <c r="AP111" s="100">
        <v>6096</v>
      </c>
      <c r="AQ111" s="106">
        <v>6136</v>
      </c>
      <c r="AR111" s="106">
        <v>6080</v>
      </c>
      <c r="AS111" s="182">
        <v>6064</v>
      </c>
      <c r="AT111" s="106">
        <v>5979</v>
      </c>
      <c r="AU111" s="106">
        <v>5914</v>
      </c>
      <c r="AV111" s="106">
        <v>5874</v>
      </c>
      <c r="AW111" s="106">
        <v>5774</v>
      </c>
      <c r="AX111" s="182">
        <v>5734</v>
      </c>
      <c r="AY111" s="106">
        <v>5706</v>
      </c>
      <c r="AZ111" s="106">
        <v>5650</v>
      </c>
      <c r="BA111" s="106">
        <v>5596</v>
      </c>
      <c r="BB111" s="106">
        <v>5498</v>
      </c>
      <c r="BC111" s="182">
        <v>5466</v>
      </c>
      <c r="BD111" s="106">
        <v>5534</v>
      </c>
      <c r="BE111" s="106">
        <v>5525</v>
      </c>
      <c r="BF111" s="106">
        <v>5612</v>
      </c>
      <c r="BG111" s="106">
        <v>5696</v>
      </c>
      <c r="BH111" s="182">
        <v>5767</v>
      </c>
      <c r="BI111" s="106">
        <v>5871</v>
      </c>
      <c r="BJ111" s="106">
        <v>5871</v>
      </c>
      <c r="BK111" s="106">
        <v>5952</v>
      </c>
      <c r="BL111" s="106">
        <v>5995</v>
      </c>
      <c r="BM111" s="182">
        <v>5900</v>
      </c>
      <c r="BN111" s="106">
        <v>5804</v>
      </c>
      <c r="BO111" s="106">
        <v>5706</v>
      </c>
      <c r="BP111" s="106">
        <v>5587</v>
      </c>
      <c r="BQ111" s="92" t="s">
        <v>29</v>
      </c>
      <c r="BR111" s="93"/>
      <c r="BS111" s="100">
        <v>60.19</v>
      </c>
      <c r="BT111" s="100">
        <v>60.19</v>
      </c>
      <c r="BU111" s="100">
        <v>1546</v>
      </c>
      <c r="BV111" s="94"/>
      <c r="BW111" s="100">
        <v>5575</v>
      </c>
      <c r="BX111" s="101">
        <v>2754</v>
      </c>
      <c r="BY111" s="137">
        <f t="shared" si="26"/>
        <v>2821</v>
      </c>
      <c r="BZ111" s="95"/>
      <c r="CA111" s="98">
        <f t="shared" si="39"/>
        <v>5885</v>
      </c>
      <c r="CB111" s="100">
        <v>2929</v>
      </c>
      <c r="CC111" s="100">
        <v>2956</v>
      </c>
      <c r="CD111" s="96"/>
      <c r="CE111" s="123">
        <f t="shared" si="40"/>
        <v>6028</v>
      </c>
      <c r="CF111" s="110">
        <v>2990</v>
      </c>
      <c r="CG111" s="110">
        <v>3038</v>
      </c>
      <c r="CH111" s="110">
        <v>1571</v>
      </c>
      <c r="CI111" s="95"/>
      <c r="CJ111" s="98">
        <f t="shared" si="41"/>
        <v>6021</v>
      </c>
      <c r="CK111" s="100">
        <v>2987</v>
      </c>
      <c r="CL111" s="100">
        <v>3034</v>
      </c>
      <c r="CM111" s="100">
        <v>6028</v>
      </c>
      <c r="CN111" s="97"/>
      <c r="CO111" s="102" t="s">
        <v>29</v>
      </c>
      <c r="CP111" s="123">
        <f t="shared" si="42"/>
        <v>5992</v>
      </c>
      <c r="CQ111" s="110">
        <v>2957</v>
      </c>
      <c r="CR111" s="110">
        <v>3035</v>
      </c>
      <c r="CS111" s="110">
        <v>1618</v>
      </c>
      <c r="CT111" s="95"/>
      <c r="CU111" s="98">
        <f t="shared" si="43"/>
        <v>6020</v>
      </c>
      <c r="CV111" s="106">
        <v>2961</v>
      </c>
      <c r="CW111" s="106">
        <v>3059</v>
      </c>
    </row>
    <row r="112" spans="2:101" ht="15" customHeight="1" x14ac:dyDescent="0.15">
      <c r="B112" s="32" t="s">
        <v>190</v>
      </c>
      <c r="C112" s="32"/>
      <c r="D112" s="24" t="s">
        <v>33</v>
      </c>
      <c r="E112" s="182">
        <v>10370</v>
      </c>
      <c r="F112" s="100">
        <v>10317</v>
      </c>
      <c r="G112" s="100">
        <v>10097</v>
      </c>
      <c r="H112" s="100">
        <v>9843</v>
      </c>
      <c r="I112" s="100">
        <v>9583</v>
      </c>
      <c r="J112" s="182"/>
      <c r="K112" s="100">
        <v>9445</v>
      </c>
      <c r="L112" s="100">
        <v>9479</v>
      </c>
      <c r="M112" s="100">
        <v>9267</v>
      </c>
      <c r="N112" s="99">
        <v>9192</v>
      </c>
      <c r="O112" s="182">
        <v>9032</v>
      </c>
      <c r="P112" s="100">
        <v>9002</v>
      </c>
      <c r="Q112" s="100">
        <v>8859</v>
      </c>
      <c r="R112" s="99">
        <v>8866</v>
      </c>
      <c r="S112" s="99">
        <v>8809</v>
      </c>
      <c r="T112" s="182">
        <v>8816</v>
      </c>
      <c r="U112" s="99">
        <v>8754</v>
      </c>
      <c r="V112" s="99">
        <v>8852</v>
      </c>
      <c r="W112" s="99">
        <v>8909</v>
      </c>
      <c r="X112" s="100">
        <v>8925</v>
      </c>
      <c r="Y112" s="182">
        <v>8923</v>
      </c>
      <c r="Z112" s="100">
        <v>8864</v>
      </c>
      <c r="AA112" s="100">
        <v>8820</v>
      </c>
      <c r="AB112" s="99">
        <v>8868</v>
      </c>
      <c r="AC112" s="99">
        <v>8846</v>
      </c>
      <c r="AD112" s="182">
        <v>8899</v>
      </c>
      <c r="AE112" s="99">
        <v>8879</v>
      </c>
      <c r="AF112" s="99">
        <v>8906</v>
      </c>
      <c r="AG112" s="100">
        <v>8852</v>
      </c>
      <c r="AH112" s="99">
        <v>8863</v>
      </c>
      <c r="AI112" s="182">
        <v>8830</v>
      </c>
      <c r="AJ112" s="100">
        <v>8766</v>
      </c>
      <c r="AK112" s="100">
        <v>8681</v>
      </c>
      <c r="AL112" s="100">
        <v>8627</v>
      </c>
      <c r="AM112" s="100">
        <v>8574</v>
      </c>
      <c r="AN112" s="182">
        <v>8566</v>
      </c>
      <c r="AO112" s="100">
        <v>8518</v>
      </c>
      <c r="AP112" s="106">
        <v>8514</v>
      </c>
      <c r="AQ112" s="106">
        <v>8421</v>
      </c>
      <c r="AR112" s="106">
        <v>8387</v>
      </c>
      <c r="AS112" s="182">
        <v>8302</v>
      </c>
      <c r="AT112" s="106">
        <v>8207</v>
      </c>
      <c r="AU112" s="106">
        <v>8173</v>
      </c>
      <c r="AV112" s="106">
        <v>8038</v>
      </c>
      <c r="AW112" s="106">
        <v>7979</v>
      </c>
      <c r="AX112" s="182">
        <v>7911</v>
      </c>
      <c r="AY112" s="106">
        <v>7873</v>
      </c>
      <c r="AZ112" s="106">
        <v>7785</v>
      </c>
      <c r="BA112" s="106">
        <v>7666</v>
      </c>
      <c r="BB112" s="106">
        <v>7583</v>
      </c>
      <c r="BC112" s="182">
        <v>7526</v>
      </c>
      <c r="BD112" s="106">
        <v>7487</v>
      </c>
      <c r="BE112" s="106">
        <v>7406</v>
      </c>
      <c r="BF112" s="106">
        <v>7358</v>
      </c>
      <c r="BG112" s="106">
        <v>7296</v>
      </c>
      <c r="BH112" s="182">
        <v>7237</v>
      </c>
      <c r="BI112" s="106">
        <v>7165</v>
      </c>
      <c r="BJ112" s="106">
        <v>7046</v>
      </c>
      <c r="BK112" s="106">
        <v>6904</v>
      </c>
      <c r="BL112" s="106">
        <v>6799</v>
      </c>
      <c r="BM112" s="182">
        <v>6691</v>
      </c>
      <c r="BN112" s="106">
        <v>6554</v>
      </c>
      <c r="BO112" s="106">
        <v>6402</v>
      </c>
      <c r="BP112" s="106">
        <v>6300</v>
      </c>
      <c r="BQ112" s="92" t="s">
        <v>33</v>
      </c>
      <c r="BR112" s="93"/>
      <c r="BS112" s="100">
        <v>109.23</v>
      </c>
      <c r="BT112" s="100">
        <v>109.23</v>
      </c>
      <c r="BU112" s="100">
        <v>1832</v>
      </c>
      <c r="BV112" s="94"/>
      <c r="BW112" s="100">
        <v>9146</v>
      </c>
      <c r="BX112" s="101">
        <v>4464</v>
      </c>
      <c r="BY112" s="137">
        <f>BW112-BX112</f>
        <v>4682</v>
      </c>
      <c r="BZ112" s="95"/>
      <c r="CA112" s="98">
        <f>CB112+CC112</f>
        <v>8717</v>
      </c>
      <c r="CB112" s="106">
        <v>4280</v>
      </c>
      <c r="CC112" s="100">
        <v>4437</v>
      </c>
      <c r="CD112" s="96"/>
      <c r="CE112" s="123">
        <f>SUM(CF112:CG112)</f>
        <v>8463</v>
      </c>
      <c r="CF112" s="110">
        <v>4175</v>
      </c>
      <c r="CG112" s="110">
        <v>4288</v>
      </c>
      <c r="CH112" s="110">
        <v>1833</v>
      </c>
      <c r="CI112" s="95"/>
      <c r="CJ112" s="98">
        <f>CK112+CL112</f>
        <v>8435</v>
      </c>
      <c r="CK112" s="106">
        <v>4166</v>
      </c>
      <c r="CL112" s="106">
        <v>4269</v>
      </c>
      <c r="CM112" s="106">
        <v>8463</v>
      </c>
      <c r="CN112" s="97"/>
      <c r="CO112" s="102" t="s">
        <v>33</v>
      </c>
      <c r="CP112" s="123">
        <f>SUM(CQ112:CR112)</f>
        <v>8162</v>
      </c>
      <c r="CQ112" s="110">
        <v>4018</v>
      </c>
      <c r="CR112" s="110">
        <v>4144</v>
      </c>
      <c r="CS112" s="110">
        <v>1923</v>
      </c>
      <c r="CT112" s="95"/>
      <c r="CU112" s="98">
        <f>CV112+CW112</f>
        <v>8291</v>
      </c>
      <c r="CV112" s="106">
        <v>4100</v>
      </c>
      <c r="CW112" s="106">
        <v>4191</v>
      </c>
    </row>
    <row r="113" spans="2:101" ht="15" customHeight="1" x14ac:dyDescent="0.15">
      <c r="B113" s="32" t="s">
        <v>189</v>
      </c>
      <c r="C113" s="32"/>
      <c r="D113" s="35" t="s">
        <v>87</v>
      </c>
      <c r="E113" s="182">
        <f t="shared" ref="E113:M113" si="44">E135+E134+E133</f>
        <v>38192</v>
      </c>
      <c r="F113" s="98">
        <f t="shared" si="44"/>
        <v>37981</v>
      </c>
      <c r="G113" s="98">
        <f t="shared" si="44"/>
        <v>36859</v>
      </c>
      <c r="H113" s="98">
        <f t="shared" si="44"/>
        <v>36161</v>
      </c>
      <c r="I113" s="98">
        <f t="shared" si="44"/>
        <v>35437</v>
      </c>
      <c r="J113" s="182"/>
      <c r="K113" s="98">
        <f t="shared" si="44"/>
        <v>34257</v>
      </c>
      <c r="L113" s="98">
        <f t="shared" si="44"/>
        <v>33802</v>
      </c>
      <c r="M113" s="98">
        <f t="shared" si="44"/>
        <v>33449</v>
      </c>
      <c r="N113" s="98">
        <f>N135+N134+N133</f>
        <v>32956</v>
      </c>
      <c r="O113" s="182">
        <f>O135+O134+O133</f>
        <v>32889</v>
      </c>
      <c r="P113" s="98">
        <f>P135+P134+P133</f>
        <v>32607</v>
      </c>
      <c r="Q113" s="98">
        <f>Q135+Q134+Q133</f>
        <v>32261</v>
      </c>
      <c r="R113" s="98">
        <f t="shared" ref="R113:AU113" si="45">R135+R134+R133</f>
        <v>32053</v>
      </c>
      <c r="S113" s="98">
        <f t="shared" si="45"/>
        <v>31951</v>
      </c>
      <c r="T113" s="182">
        <f t="shared" si="45"/>
        <v>31895</v>
      </c>
      <c r="U113" s="98">
        <f t="shared" si="45"/>
        <v>31915</v>
      </c>
      <c r="V113" s="98">
        <f t="shared" si="45"/>
        <v>31893</v>
      </c>
      <c r="W113" s="98">
        <f t="shared" si="45"/>
        <v>31849</v>
      </c>
      <c r="X113" s="98">
        <f t="shared" si="45"/>
        <v>31793</v>
      </c>
      <c r="Y113" s="182">
        <f t="shared" si="45"/>
        <v>31700</v>
      </c>
      <c r="Z113" s="98">
        <f t="shared" si="45"/>
        <v>31536</v>
      </c>
      <c r="AA113" s="98">
        <f t="shared" si="45"/>
        <v>31502</v>
      </c>
      <c r="AB113" s="98">
        <f t="shared" si="45"/>
        <v>31417</v>
      </c>
      <c r="AC113" s="98">
        <f t="shared" si="45"/>
        <v>31408</v>
      </c>
      <c r="AD113" s="182">
        <f t="shared" si="45"/>
        <v>31415</v>
      </c>
      <c r="AE113" s="98">
        <f t="shared" si="45"/>
        <v>31351</v>
      </c>
      <c r="AF113" s="98">
        <f t="shared" si="45"/>
        <v>31298</v>
      </c>
      <c r="AG113" s="98">
        <f t="shared" si="45"/>
        <v>31201</v>
      </c>
      <c r="AH113" s="98">
        <f t="shared" si="45"/>
        <v>31047</v>
      </c>
      <c r="AI113" s="182">
        <f t="shared" si="45"/>
        <v>30828</v>
      </c>
      <c r="AJ113" s="98">
        <f t="shared" si="45"/>
        <v>30678</v>
      </c>
      <c r="AK113" s="98">
        <f t="shared" si="45"/>
        <v>30488</v>
      </c>
      <c r="AL113" s="98">
        <f t="shared" si="45"/>
        <v>30381</v>
      </c>
      <c r="AM113" s="98">
        <f t="shared" si="45"/>
        <v>30208</v>
      </c>
      <c r="AN113" s="182">
        <f t="shared" si="45"/>
        <v>29958</v>
      </c>
      <c r="AO113" s="98">
        <f t="shared" si="45"/>
        <v>29719</v>
      </c>
      <c r="AP113" s="98">
        <f t="shared" si="45"/>
        <v>29547</v>
      </c>
      <c r="AQ113" s="98">
        <f t="shared" si="45"/>
        <v>29299</v>
      </c>
      <c r="AR113" s="98">
        <f t="shared" si="45"/>
        <v>29134</v>
      </c>
      <c r="AS113" s="182">
        <f t="shared" si="45"/>
        <v>28886</v>
      </c>
      <c r="AT113" s="98">
        <f t="shared" si="45"/>
        <v>28672</v>
      </c>
      <c r="AU113" s="98">
        <f t="shared" si="45"/>
        <v>28457</v>
      </c>
      <c r="AV113" s="100">
        <v>28248</v>
      </c>
      <c r="AW113" s="100">
        <v>28072</v>
      </c>
      <c r="AX113" s="182">
        <v>27750</v>
      </c>
      <c r="AY113" s="100">
        <v>27436</v>
      </c>
      <c r="AZ113" s="100">
        <v>27103</v>
      </c>
      <c r="BA113" s="100">
        <v>26808</v>
      </c>
      <c r="BB113" s="100">
        <v>26503</v>
      </c>
      <c r="BC113" s="182">
        <v>26119</v>
      </c>
      <c r="BD113" s="100">
        <v>26000</v>
      </c>
      <c r="BE113" s="106">
        <v>25651</v>
      </c>
      <c r="BF113" s="100">
        <v>25342</v>
      </c>
      <c r="BG113" s="100">
        <v>24973</v>
      </c>
      <c r="BH113" s="182">
        <v>24473</v>
      </c>
      <c r="BI113" s="106">
        <v>24296</v>
      </c>
      <c r="BJ113" s="106">
        <v>23935</v>
      </c>
      <c r="BK113" s="106">
        <v>23483</v>
      </c>
      <c r="BL113" s="106">
        <v>23088</v>
      </c>
      <c r="BM113" s="182">
        <v>22664</v>
      </c>
      <c r="BN113" s="106">
        <v>22208</v>
      </c>
      <c r="BO113" s="106">
        <v>21876</v>
      </c>
      <c r="BP113" s="106">
        <v>21527</v>
      </c>
      <c r="BQ113" s="92" t="s">
        <v>87</v>
      </c>
      <c r="BR113" s="93"/>
      <c r="BS113" s="98">
        <f>SUM(BS133:BS135)</f>
        <v>460.82000000000005</v>
      </c>
      <c r="BT113" s="98">
        <f>SUM(BT133:BT135)</f>
        <v>460.82000000000005</v>
      </c>
      <c r="BU113" s="98">
        <f>SUM(BU133:BU135)</f>
        <v>7586</v>
      </c>
      <c r="BV113" s="138"/>
      <c r="BW113" s="98">
        <f>SUM(BW133:BW135)</f>
        <v>33687</v>
      </c>
      <c r="BX113" s="98">
        <f>SUM(BX133:BX135)</f>
        <v>15970</v>
      </c>
      <c r="BY113" s="98">
        <f>SUM(BY133:BY135)</f>
        <v>17717</v>
      </c>
      <c r="BZ113" s="95"/>
      <c r="CA113" s="98">
        <f>SUM(CA133:CA135)</f>
        <v>30184</v>
      </c>
      <c r="CB113" s="98">
        <f>SUM(CB133:CB135)</f>
        <v>14662</v>
      </c>
      <c r="CC113" s="98">
        <f>SUM(CC133:CC135)</f>
        <v>15522</v>
      </c>
      <c r="CD113" s="96"/>
      <c r="CE113" s="98">
        <f>SUM(CE133:CE135)</f>
        <v>29466</v>
      </c>
      <c r="CF113" s="98">
        <f>SUM(CF133:CF135)</f>
        <v>14366</v>
      </c>
      <c r="CG113" s="98">
        <f>SUM(CG133:CG135)</f>
        <v>15100</v>
      </c>
      <c r="CH113" s="98">
        <f>SUM(CH133:CH135)</f>
        <v>7518</v>
      </c>
      <c r="CI113" s="95"/>
      <c r="CJ113" s="98">
        <f>SUM(CJ133:CJ135)</f>
        <v>29410</v>
      </c>
      <c r="CK113" s="98">
        <f>SUM(CK133:CK135)</f>
        <v>14337</v>
      </c>
      <c r="CL113" s="98">
        <f>SUM(CL133:CL135)</f>
        <v>15073</v>
      </c>
      <c r="CM113" s="98">
        <f>SUM(CM133:CM135)</f>
        <v>29466</v>
      </c>
      <c r="CN113" s="97"/>
      <c r="CO113" s="102"/>
      <c r="CP113" s="98">
        <f>SUM(CP133:CP135)</f>
        <v>28330</v>
      </c>
      <c r="CQ113" s="98">
        <f>SUM(CQ133:CQ135)</f>
        <v>13832</v>
      </c>
      <c r="CR113" s="98">
        <f>SUM(CR133:CR135)</f>
        <v>14498</v>
      </c>
      <c r="CS113" s="98">
        <f>SUM(CS133:CS135)</f>
        <v>7669</v>
      </c>
      <c r="CT113" s="95"/>
      <c r="CU113" s="98">
        <f>SUM(CU133:CU135)</f>
        <v>28651</v>
      </c>
      <c r="CV113" s="98">
        <f>SUM(CV133:CV135)</f>
        <v>13954</v>
      </c>
      <c r="CW113" s="98">
        <f>SUM(CW133:CW135)</f>
        <v>14697</v>
      </c>
    </row>
    <row r="114" spans="2:101" ht="15" customHeight="1" x14ac:dyDescent="0.15">
      <c r="B114" s="32" t="s">
        <v>191</v>
      </c>
      <c r="C114" s="32"/>
      <c r="D114" s="24" t="s">
        <v>39</v>
      </c>
      <c r="E114" s="182">
        <v>25511</v>
      </c>
      <c r="F114" s="100">
        <v>25292</v>
      </c>
      <c r="G114" s="100">
        <v>24860</v>
      </c>
      <c r="H114" s="100">
        <v>24465</v>
      </c>
      <c r="I114" s="100">
        <v>24009</v>
      </c>
      <c r="J114" s="182"/>
      <c r="K114" s="100">
        <v>23024</v>
      </c>
      <c r="L114" s="100">
        <v>22906</v>
      </c>
      <c r="M114" s="100">
        <v>22559</v>
      </c>
      <c r="N114" s="99">
        <v>22436</v>
      </c>
      <c r="O114" s="182">
        <v>22222</v>
      </c>
      <c r="P114" s="100">
        <v>21921</v>
      </c>
      <c r="Q114" s="100">
        <v>20756</v>
      </c>
      <c r="R114" s="99">
        <v>20706</v>
      </c>
      <c r="S114" s="99">
        <v>20775</v>
      </c>
      <c r="T114" s="182">
        <v>20842</v>
      </c>
      <c r="U114" s="99">
        <v>21038</v>
      </c>
      <c r="V114" s="99">
        <v>21069</v>
      </c>
      <c r="W114" s="99">
        <v>21221</v>
      </c>
      <c r="X114" s="100">
        <v>21441</v>
      </c>
      <c r="Y114" s="182">
        <v>21514</v>
      </c>
      <c r="Z114" s="100">
        <v>21606</v>
      </c>
      <c r="AA114" s="100">
        <v>21587</v>
      </c>
      <c r="AB114" s="99">
        <v>21587</v>
      </c>
      <c r="AC114" s="99">
        <v>21571</v>
      </c>
      <c r="AD114" s="182">
        <v>21577</v>
      </c>
      <c r="AE114" s="99">
        <v>21581</v>
      </c>
      <c r="AF114" s="99">
        <v>21507</v>
      </c>
      <c r="AG114" s="100">
        <v>21350</v>
      </c>
      <c r="AH114" s="99">
        <v>21279</v>
      </c>
      <c r="AI114" s="182">
        <v>21181</v>
      </c>
      <c r="AJ114" s="100">
        <v>21092</v>
      </c>
      <c r="AK114" s="100">
        <v>20905</v>
      </c>
      <c r="AL114" s="100">
        <v>20740</v>
      </c>
      <c r="AM114" s="100">
        <v>20637</v>
      </c>
      <c r="AN114" s="182">
        <v>20550</v>
      </c>
      <c r="AO114" s="100">
        <v>20449</v>
      </c>
      <c r="AP114" s="106">
        <v>20169</v>
      </c>
      <c r="AQ114" s="106">
        <v>20015</v>
      </c>
      <c r="AR114" s="106">
        <v>19857</v>
      </c>
      <c r="AS114" s="182">
        <v>19688</v>
      </c>
      <c r="AT114" s="106">
        <v>19588</v>
      </c>
      <c r="AU114" s="106">
        <v>19437</v>
      </c>
      <c r="AV114" s="106">
        <v>19254</v>
      </c>
      <c r="AW114" s="106">
        <v>18988</v>
      </c>
      <c r="AX114" s="182">
        <v>18786</v>
      </c>
      <c r="AY114" s="106">
        <v>18538</v>
      </c>
      <c r="AZ114" s="106">
        <v>18282</v>
      </c>
      <c r="BA114" s="106">
        <v>18150</v>
      </c>
      <c r="BB114" s="106">
        <v>17949</v>
      </c>
      <c r="BC114" s="182">
        <v>17748</v>
      </c>
      <c r="BD114" s="106">
        <v>17742</v>
      </c>
      <c r="BE114" s="106">
        <v>17527</v>
      </c>
      <c r="BF114" s="106">
        <v>17372</v>
      </c>
      <c r="BG114" s="106">
        <v>17161</v>
      </c>
      <c r="BH114" s="182">
        <v>16987</v>
      </c>
      <c r="BI114" s="100">
        <v>16850</v>
      </c>
      <c r="BJ114" s="100">
        <v>16659</v>
      </c>
      <c r="BK114" s="100">
        <v>16360</v>
      </c>
      <c r="BL114" s="100">
        <v>16011</v>
      </c>
      <c r="BM114" s="182">
        <v>15627</v>
      </c>
      <c r="BN114" s="100">
        <v>15298</v>
      </c>
      <c r="BO114" s="100">
        <v>14982</v>
      </c>
      <c r="BP114" s="100">
        <v>14676</v>
      </c>
      <c r="BQ114" s="92" t="s">
        <v>39</v>
      </c>
      <c r="BR114" s="93"/>
      <c r="BS114" s="100">
        <v>82.08</v>
      </c>
      <c r="BT114" s="100">
        <v>82.08</v>
      </c>
      <c r="BU114" s="100">
        <v>5550</v>
      </c>
      <c r="BV114" s="94"/>
      <c r="BW114" s="100">
        <v>21226</v>
      </c>
      <c r="BX114" s="101">
        <v>10249</v>
      </c>
      <c r="BY114" s="137">
        <f>BW114-BX114</f>
        <v>10977</v>
      </c>
      <c r="BZ114" s="95"/>
      <c r="CA114" s="98">
        <f>CB114+CC114</f>
        <v>20871</v>
      </c>
      <c r="CB114" s="106">
        <v>10225</v>
      </c>
      <c r="CC114" s="100">
        <v>10646</v>
      </c>
      <c r="CD114" s="96"/>
      <c r="CE114" s="123">
        <f>SUM(CF114:CG114)</f>
        <v>20170</v>
      </c>
      <c r="CF114" s="110">
        <v>9805</v>
      </c>
      <c r="CG114" s="110">
        <v>10365</v>
      </c>
      <c r="CH114" s="110">
        <v>5467</v>
      </c>
      <c r="CI114" s="95"/>
      <c r="CJ114" s="98">
        <f>CK114+CL114</f>
        <v>20149</v>
      </c>
      <c r="CK114" s="106">
        <v>9796</v>
      </c>
      <c r="CL114" s="106">
        <v>10353</v>
      </c>
      <c r="CM114" s="106">
        <v>20170</v>
      </c>
      <c r="CN114" s="97"/>
      <c r="CO114" s="102" t="s">
        <v>39</v>
      </c>
      <c r="CP114" s="123">
        <f>SUM(CQ114:CR114)</f>
        <v>19313</v>
      </c>
      <c r="CQ114" s="110">
        <v>9363</v>
      </c>
      <c r="CR114" s="110">
        <v>9950</v>
      </c>
      <c r="CS114" s="110">
        <v>5517</v>
      </c>
      <c r="CT114" s="95"/>
      <c r="CU114" s="98">
        <f>CV114+CW114</f>
        <v>19478</v>
      </c>
      <c r="CV114" s="106">
        <v>9438</v>
      </c>
      <c r="CW114" s="106">
        <v>10040</v>
      </c>
    </row>
    <row r="115" spans="2:101" ht="15" customHeight="1" x14ac:dyDescent="0.15">
      <c r="B115" s="32" t="s">
        <v>192</v>
      </c>
      <c r="C115" s="32"/>
      <c r="D115" s="35" t="s">
        <v>113</v>
      </c>
      <c r="E115" s="182">
        <f t="shared" ref="E115:M115" si="46">E143+E142</f>
        <v>29989</v>
      </c>
      <c r="F115" s="98">
        <f t="shared" si="46"/>
        <v>29730</v>
      </c>
      <c r="G115" s="98">
        <f t="shared" si="46"/>
        <v>29005</v>
      </c>
      <c r="H115" s="98">
        <f t="shared" si="46"/>
        <v>28757</v>
      </c>
      <c r="I115" s="98">
        <f t="shared" si="46"/>
        <v>27919</v>
      </c>
      <c r="J115" s="182"/>
      <c r="K115" s="98">
        <f t="shared" si="46"/>
        <v>27738</v>
      </c>
      <c r="L115" s="98">
        <f t="shared" si="46"/>
        <v>27619</v>
      </c>
      <c r="M115" s="98">
        <f t="shared" si="46"/>
        <v>27245</v>
      </c>
      <c r="N115" s="98">
        <f>N143+N142</f>
        <v>27221</v>
      </c>
      <c r="O115" s="182">
        <f>O143+O142</f>
        <v>27156</v>
      </c>
      <c r="P115" s="98">
        <f>P143+P142</f>
        <v>26949</v>
      </c>
      <c r="Q115" s="98">
        <f>Q143+Q142</f>
        <v>26889</v>
      </c>
      <c r="R115" s="98">
        <f t="shared" ref="R115:AX115" si="47">R143+R142</f>
        <v>27006</v>
      </c>
      <c r="S115" s="98">
        <f t="shared" si="47"/>
        <v>27175</v>
      </c>
      <c r="T115" s="182">
        <f t="shared" si="47"/>
        <v>27420</v>
      </c>
      <c r="U115" s="98">
        <f t="shared" si="47"/>
        <v>27802</v>
      </c>
      <c r="V115" s="98">
        <f t="shared" si="47"/>
        <v>28148</v>
      </c>
      <c r="W115" s="98">
        <f t="shared" si="47"/>
        <v>28153</v>
      </c>
      <c r="X115" s="98">
        <f t="shared" si="47"/>
        <v>28357</v>
      </c>
      <c r="Y115" s="182">
        <f t="shared" si="47"/>
        <v>28563</v>
      </c>
      <c r="Z115" s="98">
        <f t="shared" si="47"/>
        <v>28735</v>
      </c>
      <c r="AA115" s="98">
        <f t="shared" si="47"/>
        <v>28985</v>
      </c>
      <c r="AB115" s="98">
        <f t="shared" si="47"/>
        <v>29134</v>
      </c>
      <c r="AC115" s="98">
        <f t="shared" si="47"/>
        <v>29170</v>
      </c>
      <c r="AD115" s="182">
        <f t="shared" si="47"/>
        <v>29220</v>
      </c>
      <c r="AE115" s="98">
        <f t="shared" si="47"/>
        <v>29096</v>
      </c>
      <c r="AF115" s="98">
        <f t="shared" si="47"/>
        <v>29004</v>
      </c>
      <c r="AG115" s="98">
        <f t="shared" si="47"/>
        <v>28916</v>
      </c>
      <c r="AH115" s="98">
        <f t="shared" si="47"/>
        <v>28823</v>
      </c>
      <c r="AI115" s="182">
        <f t="shared" si="47"/>
        <v>28588</v>
      </c>
      <c r="AJ115" s="98">
        <f t="shared" si="47"/>
        <v>28378</v>
      </c>
      <c r="AK115" s="98">
        <f t="shared" si="47"/>
        <v>28328</v>
      </c>
      <c r="AL115" s="98">
        <f t="shared" si="47"/>
        <v>28437</v>
      </c>
      <c r="AM115" s="98">
        <f t="shared" si="47"/>
        <v>28398</v>
      </c>
      <c r="AN115" s="182">
        <f t="shared" si="47"/>
        <v>28429</v>
      </c>
      <c r="AO115" s="98">
        <f t="shared" si="47"/>
        <v>28341</v>
      </c>
      <c r="AP115" s="98">
        <f t="shared" si="47"/>
        <v>28278</v>
      </c>
      <c r="AQ115" s="98">
        <f t="shared" si="47"/>
        <v>28147</v>
      </c>
      <c r="AR115" s="98">
        <f t="shared" si="47"/>
        <v>28024</v>
      </c>
      <c r="AS115" s="182">
        <f t="shared" si="47"/>
        <v>27895</v>
      </c>
      <c r="AT115" s="98">
        <f t="shared" si="47"/>
        <v>27593</v>
      </c>
      <c r="AU115" s="98">
        <f t="shared" si="47"/>
        <v>27361</v>
      </c>
      <c r="AV115" s="98">
        <f t="shared" si="47"/>
        <v>27269</v>
      </c>
      <c r="AW115" s="98">
        <f t="shared" si="47"/>
        <v>27112</v>
      </c>
      <c r="AX115" s="182">
        <f t="shared" si="47"/>
        <v>26835</v>
      </c>
      <c r="AY115" s="106">
        <v>26566</v>
      </c>
      <c r="AZ115" s="106">
        <v>26331</v>
      </c>
      <c r="BA115" s="106">
        <v>25961</v>
      </c>
      <c r="BB115" s="106">
        <v>25811</v>
      </c>
      <c r="BC115" s="182">
        <v>25529</v>
      </c>
      <c r="BD115" s="106">
        <v>25372</v>
      </c>
      <c r="BE115" s="106">
        <v>25175</v>
      </c>
      <c r="BF115" s="106">
        <v>25175</v>
      </c>
      <c r="BG115" s="106">
        <v>25179</v>
      </c>
      <c r="BH115" s="182">
        <v>25134</v>
      </c>
      <c r="BI115" s="106">
        <v>25056</v>
      </c>
      <c r="BJ115" s="106">
        <v>24758</v>
      </c>
      <c r="BK115" s="106">
        <v>24640</v>
      </c>
      <c r="BL115" s="106">
        <v>24466</v>
      </c>
      <c r="BM115" s="182">
        <v>24231</v>
      </c>
      <c r="BN115" s="106">
        <v>23905</v>
      </c>
      <c r="BO115" s="106">
        <v>23571</v>
      </c>
      <c r="BP115" s="106">
        <v>23241</v>
      </c>
      <c r="BQ115" s="92" t="s">
        <v>113</v>
      </c>
      <c r="BR115" s="93"/>
      <c r="BS115" s="98">
        <f>BS143+BS142</f>
        <v>75.06</v>
      </c>
      <c r="BT115" s="98">
        <f>BT143+BT142</f>
        <v>75.06</v>
      </c>
      <c r="BU115" s="98">
        <f>BU143+BU142</f>
        <v>7558</v>
      </c>
      <c r="BV115" s="94"/>
      <c r="BW115" s="98">
        <f>BW143+BW142</f>
        <v>27287</v>
      </c>
      <c r="BX115" s="98">
        <f>BX143+BX142</f>
        <v>13044</v>
      </c>
      <c r="BY115" s="98">
        <f>BY143+BY142</f>
        <v>14243</v>
      </c>
      <c r="BZ115" s="95"/>
      <c r="CA115" s="100"/>
      <c r="CB115" s="106"/>
      <c r="CC115" s="100"/>
      <c r="CD115" s="96"/>
      <c r="CE115" s="110"/>
      <c r="CF115" s="110"/>
      <c r="CG115" s="110"/>
      <c r="CH115" s="110"/>
      <c r="CI115" s="95"/>
      <c r="CJ115" s="100"/>
      <c r="CK115" s="106"/>
      <c r="CL115" s="106"/>
      <c r="CM115" s="106"/>
      <c r="CN115" s="97"/>
      <c r="CO115" s="102"/>
      <c r="CP115" s="110"/>
      <c r="CQ115" s="110"/>
      <c r="CR115" s="110"/>
      <c r="CS115" s="110"/>
      <c r="CT115" s="95"/>
      <c r="CU115" s="98"/>
      <c r="CV115" s="106"/>
      <c r="CW115" s="106"/>
    </row>
    <row r="116" spans="2:101" ht="15" customHeight="1" x14ac:dyDescent="0.15">
      <c r="B116" s="32" t="s">
        <v>193</v>
      </c>
      <c r="C116" s="32"/>
      <c r="D116" s="24" t="s">
        <v>68</v>
      </c>
      <c r="E116" s="182">
        <v>18906</v>
      </c>
      <c r="F116" s="100">
        <v>18947</v>
      </c>
      <c r="G116" s="100">
        <v>19063</v>
      </c>
      <c r="H116" s="100">
        <v>19182</v>
      </c>
      <c r="I116" s="100">
        <v>19314</v>
      </c>
      <c r="J116" s="182"/>
      <c r="K116" s="100">
        <v>19230</v>
      </c>
      <c r="L116" s="100">
        <v>19174</v>
      </c>
      <c r="M116" s="100">
        <v>19107</v>
      </c>
      <c r="N116" s="99">
        <v>18424</v>
      </c>
      <c r="O116" s="182">
        <v>18399</v>
      </c>
      <c r="P116" s="100">
        <v>18047</v>
      </c>
      <c r="Q116" s="100">
        <v>17826</v>
      </c>
      <c r="R116" s="99">
        <v>17706</v>
      </c>
      <c r="S116" s="99">
        <v>17397</v>
      </c>
      <c r="T116" s="182">
        <v>17213</v>
      </c>
      <c r="U116" s="99">
        <v>17003</v>
      </c>
      <c r="V116" s="99">
        <v>16828</v>
      </c>
      <c r="W116" s="99">
        <v>16599</v>
      </c>
      <c r="X116" s="100">
        <v>16465</v>
      </c>
      <c r="Y116" s="182">
        <v>16216</v>
      </c>
      <c r="Z116" s="100">
        <v>16032</v>
      </c>
      <c r="AA116" s="100">
        <v>16120</v>
      </c>
      <c r="AB116" s="99">
        <v>16004</v>
      </c>
      <c r="AC116" s="99">
        <v>15701</v>
      </c>
      <c r="AD116" s="182">
        <v>15551</v>
      </c>
      <c r="AE116" s="99">
        <v>15320</v>
      </c>
      <c r="AF116" s="99">
        <v>15035</v>
      </c>
      <c r="AG116" s="100">
        <v>15035</v>
      </c>
      <c r="AH116" s="99">
        <v>14397</v>
      </c>
      <c r="AI116" s="182">
        <v>14096</v>
      </c>
      <c r="AJ116" s="100">
        <v>13914</v>
      </c>
      <c r="AK116" s="100">
        <v>13728</v>
      </c>
      <c r="AL116" s="100">
        <v>13565</v>
      </c>
      <c r="AM116" s="100">
        <v>13212</v>
      </c>
      <c r="AN116" s="182">
        <v>12984</v>
      </c>
      <c r="AO116" s="100">
        <v>12619</v>
      </c>
      <c r="AP116" s="100">
        <v>12373</v>
      </c>
      <c r="AQ116" s="106">
        <v>12293</v>
      </c>
      <c r="AR116" s="106">
        <v>12158</v>
      </c>
      <c r="AS116" s="182">
        <v>11949</v>
      </c>
      <c r="AT116" s="106">
        <v>11678</v>
      </c>
      <c r="AU116" s="106">
        <v>11529</v>
      </c>
      <c r="AV116" s="106">
        <v>11402</v>
      </c>
      <c r="AW116" s="106">
        <v>11246</v>
      </c>
      <c r="AX116" s="182">
        <v>10981</v>
      </c>
      <c r="AY116" s="106">
        <v>10836</v>
      </c>
      <c r="AZ116" s="106">
        <v>10673</v>
      </c>
      <c r="BA116" s="106">
        <v>10513</v>
      </c>
      <c r="BB116" s="106">
        <v>10369</v>
      </c>
      <c r="BC116" s="182">
        <v>10059</v>
      </c>
      <c r="BD116" s="106">
        <v>8607</v>
      </c>
      <c r="BE116" s="106">
        <v>8075</v>
      </c>
      <c r="BF116" s="106">
        <v>7566</v>
      </c>
      <c r="BG116" s="106">
        <v>7139</v>
      </c>
      <c r="BH116" s="182">
        <v>6823</v>
      </c>
      <c r="BI116" s="106">
        <v>6779</v>
      </c>
      <c r="BJ116" s="106">
        <v>6668</v>
      </c>
      <c r="BK116" s="106">
        <v>6504</v>
      </c>
      <c r="BL116" s="106">
        <v>6418</v>
      </c>
      <c r="BM116" s="182">
        <v>6263</v>
      </c>
      <c r="BN116" s="106">
        <v>6170</v>
      </c>
      <c r="BO116" s="106">
        <v>6006</v>
      </c>
      <c r="BP116" s="106">
        <v>5927</v>
      </c>
      <c r="BQ116" s="92" t="s">
        <v>68</v>
      </c>
      <c r="BR116" s="93"/>
      <c r="BS116" s="100">
        <v>65.69</v>
      </c>
      <c r="BT116" s="100">
        <v>65.680000000000007</v>
      </c>
      <c r="BU116" s="100">
        <v>4076</v>
      </c>
      <c r="BV116" s="94"/>
      <c r="BW116" s="100">
        <v>18080</v>
      </c>
      <c r="BX116" s="101">
        <v>8866</v>
      </c>
      <c r="BY116" s="137">
        <f>BW116-BX116</f>
        <v>9214</v>
      </c>
      <c r="BZ116" s="95"/>
      <c r="CA116" s="98">
        <f>CB116+CC116</f>
        <v>14018</v>
      </c>
      <c r="CB116" s="100">
        <v>6952</v>
      </c>
      <c r="CC116" s="100">
        <v>7066</v>
      </c>
      <c r="CD116" s="96"/>
      <c r="CE116" s="123">
        <f>SUM(CF116:CG116)</f>
        <v>13044</v>
      </c>
      <c r="CF116" s="110">
        <v>6526</v>
      </c>
      <c r="CG116" s="110">
        <v>6518</v>
      </c>
      <c r="CH116" s="110">
        <v>4493</v>
      </c>
      <c r="CI116" s="95"/>
      <c r="CJ116" s="98">
        <f>CK116+CL116</f>
        <v>12941</v>
      </c>
      <c r="CK116" s="100">
        <v>6487</v>
      </c>
      <c r="CL116" s="100">
        <v>6454</v>
      </c>
      <c r="CM116" s="100">
        <v>13044</v>
      </c>
      <c r="CN116" s="97"/>
      <c r="CO116" s="102" t="s">
        <v>68</v>
      </c>
      <c r="CP116" s="123">
        <f>SUM(CQ116:CR116)</f>
        <v>11816</v>
      </c>
      <c r="CQ116" s="110">
        <v>5813</v>
      </c>
      <c r="CR116" s="110">
        <v>6003</v>
      </c>
      <c r="CS116" s="110">
        <v>4297</v>
      </c>
      <c r="CT116" s="95"/>
      <c r="CU116" s="98">
        <f>CV116+CW116</f>
        <v>12209</v>
      </c>
      <c r="CV116" s="106">
        <v>6084</v>
      </c>
      <c r="CW116" s="106">
        <v>6125</v>
      </c>
    </row>
    <row r="117" spans="2:101" ht="15" customHeight="1" x14ac:dyDescent="0.15">
      <c r="B117" s="32" t="s">
        <v>194</v>
      </c>
      <c r="C117" s="32"/>
      <c r="D117" s="24" t="s">
        <v>112</v>
      </c>
      <c r="E117" s="182">
        <f t="shared" ref="E117:AX117" si="48">E174+E170</f>
        <v>27359</v>
      </c>
      <c r="F117" s="98">
        <f t="shared" si="48"/>
        <v>27305</v>
      </c>
      <c r="G117" s="98">
        <f t="shared" si="48"/>
        <v>27079</v>
      </c>
      <c r="H117" s="98">
        <f t="shared" si="48"/>
        <v>26771</v>
      </c>
      <c r="I117" s="98">
        <f t="shared" si="48"/>
        <v>26379</v>
      </c>
      <c r="J117" s="182"/>
      <c r="K117" s="98">
        <f t="shared" si="48"/>
        <v>25740</v>
      </c>
      <c r="L117" s="98">
        <f t="shared" si="48"/>
        <v>25560</v>
      </c>
      <c r="M117" s="98">
        <f t="shared" si="48"/>
        <v>25216</v>
      </c>
      <c r="N117" s="98">
        <f t="shared" si="48"/>
        <v>24831</v>
      </c>
      <c r="O117" s="182">
        <f t="shared" si="48"/>
        <v>24503</v>
      </c>
      <c r="P117" s="98">
        <f t="shared" si="48"/>
        <v>24449</v>
      </c>
      <c r="Q117" s="98">
        <f t="shared" si="48"/>
        <v>24061</v>
      </c>
      <c r="R117" s="98">
        <f t="shared" si="48"/>
        <v>23798</v>
      </c>
      <c r="S117" s="98">
        <f t="shared" si="48"/>
        <v>23541</v>
      </c>
      <c r="T117" s="182">
        <f t="shared" si="48"/>
        <v>23015</v>
      </c>
      <c r="U117" s="98">
        <f t="shared" si="48"/>
        <v>23072</v>
      </c>
      <c r="V117" s="98">
        <f t="shared" si="48"/>
        <v>22908</v>
      </c>
      <c r="W117" s="98">
        <f t="shared" si="48"/>
        <v>22848</v>
      </c>
      <c r="X117" s="98">
        <f t="shared" si="48"/>
        <v>22785</v>
      </c>
      <c r="Y117" s="182">
        <f t="shared" si="48"/>
        <v>22731</v>
      </c>
      <c r="Z117" s="98">
        <f t="shared" si="48"/>
        <v>22588</v>
      </c>
      <c r="AA117" s="98">
        <f t="shared" si="48"/>
        <v>22492</v>
      </c>
      <c r="AB117" s="98">
        <f t="shared" si="48"/>
        <v>22396</v>
      </c>
      <c r="AC117" s="98">
        <f t="shared" si="48"/>
        <v>22308</v>
      </c>
      <c r="AD117" s="182">
        <f t="shared" si="48"/>
        <v>22285</v>
      </c>
      <c r="AE117" s="98">
        <f t="shared" si="48"/>
        <v>22201</v>
      </c>
      <c r="AF117" s="98">
        <f t="shared" si="48"/>
        <v>22056</v>
      </c>
      <c r="AG117" s="98">
        <f t="shared" si="48"/>
        <v>22056</v>
      </c>
      <c r="AH117" s="98">
        <f t="shared" si="48"/>
        <v>21860</v>
      </c>
      <c r="AI117" s="182">
        <f t="shared" si="48"/>
        <v>21732</v>
      </c>
      <c r="AJ117" s="98">
        <f t="shared" si="48"/>
        <v>21470</v>
      </c>
      <c r="AK117" s="98">
        <f t="shared" si="48"/>
        <v>21248</v>
      </c>
      <c r="AL117" s="98">
        <f t="shared" si="48"/>
        <v>21046</v>
      </c>
      <c r="AM117" s="98">
        <f t="shared" si="48"/>
        <v>20891</v>
      </c>
      <c r="AN117" s="182">
        <f t="shared" si="48"/>
        <v>20681</v>
      </c>
      <c r="AO117" s="98">
        <f t="shared" si="48"/>
        <v>20544</v>
      </c>
      <c r="AP117" s="98">
        <f t="shared" si="48"/>
        <v>20394</v>
      </c>
      <c r="AQ117" s="98">
        <f t="shared" si="48"/>
        <v>20269</v>
      </c>
      <c r="AR117" s="98">
        <f t="shared" si="48"/>
        <v>20124</v>
      </c>
      <c r="AS117" s="182">
        <f t="shared" si="48"/>
        <v>20034</v>
      </c>
      <c r="AT117" s="98">
        <f t="shared" si="48"/>
        <v>19804</v>
      </c>
      <c r="AU117" s="98">
        <f t="shared" si="48"/>
        <v>19596</v>
      </c>
      <c r="AV117" s="98">
        <f t="shared" si="48"/>
        <v>19486</v>
      </c>
      <c r="AW117" s="98">
        <f t="shared" si="48"/>
        <v>19262</v>
      </c>
      <c r="AX117" s="182">
        <f t="shared" si="48"/>
        <v>19042</v>
      </c>
      <c r="AY117" s="106">
        <v>18761</v>
      </c>
      <c r="AZ117" s="106">
        <v>18473</v>
      </c>
      <c r="BA117" s="106">
        <v>18164</v>
      </c>
      <c r="BB117" s="106">
        <v>17907</v>
      </c>
      <c r="BC117" s="182">
        <v>17687</v>
      </c>
      <c r="BD117" s="106">
        <v>15601</v>
      </c>
      <c r="BE117" s="106">
        <v>15190</v>
      </c>
      <c r="BF117" s="106">
        <v>14706</v>
      </c>
      <c r="BG117" s="106">
        <v>14167</v>
      </c>
      <c r="BH117" s="182">
        <v>13783</v>
      </c>
      <c r="BI117" s="106">
        <v>13572</v>
      </c>
      <c r="BJ117" s="106">
        <v>13255</v>
      </c>
      <c r="BK117" s="106">
        <v>13048</v>
      </c>
      <c r="BL117" s="106">
        <v>12732</v>
      </c>
      <c r="BM117" s="182">
        <v>12484</v>
      </c>
      <c r="BN117" s="106">
        <v>12259</v>
      </c>
      <c r="BO117" s="106">
        <v>12038</v>
      </c>
      <c r="BP117" s="106">
        <v>11804</v>
      </c>
      <c r="BQ117" s="92" t="s">
        <v>112</v>
      </c>
      <c r="BR117" s="93"/>
      <c r="BS117" s="98">
        <f>BS174+BS170</f>
        <v>163.41999999999999</v>
      </c>
      <c r="BT117" s="98">
        <f>BT174+BT170</f>
        <v>163.41999999999999</v>
      </c>
      <c r="BU117" s="98">
        <f>BU174+BU170</f>
        <v>5300</v>
      </c>
      <c r="BV117" s="94"/>
      <c r="BW117" s="98">
        <f>BW174+BW170</f>
        <v>23625</v>
      </c>
      <c r="BX117" s="98">
        <f>BX174+BX170</f>
        <v>11385</v>
      </c>
      <c r="BY117" s="98">
        <f>BY174+BY170</f>
        <v>12240</v>
      </c>
      <c r="BZ117" s="95"/>
      <c r="CA117" s="100"/>
      <c r="CB117" s="100"/>
      <c r="CC117" s="100"/>
      <c r="CD117" s="96"/>
      <c r="CE117" s="110"/>
      <c r="CF117" s="110"/>
      <c r="CG117" s="110"/>
      <c r="CH117" s="110"/>
      <c r="CI117" s="95"/>
      <c r="CJ117" s="100"/>
      <c r="CK117" s="100"/>
      <c r="CL117" s="100"/>
      <c r="CM117" s="100"/>
      <c r="CN117" s="97"/>
      <c r="CO117" s="102"/>
      <c r="CP117" s="123"/>
      <c r="CQ117" s="110"/>
      <c r="CR117" s="110"/>
      <c r="CS117" s="110"/>
      <c r="CT117" s="95"/>
      <c r="CU117" s="98"/>
      <c r="CV117" s="106"/>
      <c r="CW117" s="106"/>
    </row>
    <row r="118" spans="2:101" ht="15" customHeight="1" x14ac:dyDescent="0.15">
      <c r="B118" s="37"/>
      <c r="C118" s="37"/>
      <c r="D118" s="38"/>
      <c r="E118" s="191"/>
      <c r="F118" s="39"/>
      <c r="G118" s="39"/>
      <c r="H118" s="39"/>
      <c r="I118" s="39"/>
      <c r="J118" s="191"/>
      <c r="K118" s="39"/>
      <c r="L118" s="39"/>
      <c r="M118" s="39"/>
      <c r="N118" s="39"/>
      <c r="O118" s="191"/>
      <c r="P118" s="39"/>
      <c r="Q118" s="39"/>
      <c r="R118" s="39"/>
      <c r="S118" s="39"/>
      <c r="T118" s="191"/>
      <c r="U118" s="39"/>
      <c r="V118" s="39"/>
      <c r="W118" s="39"/>
      <c r="X118" s="39"/>
      <c r="Y118" s="191"/>
      <c r="Z118" s="39"/>
      <c r="AA118" s="39"/>
      <c r="AB118" s="39"/>
      <c r="AC118" s="39"/>
      <c r="AD118" s="191"/>
      <c r="AE118" s="39"/>
      <c r="AF118" s="39"/>
      <c r="AG118" s="39"/>
      <c r="AH118" s="39"/>
      <c r="AI118" s="191"/>
      <c r="AJ118" s="39"/>
      <c r="AK118" s="39"/>
      <c r="AL118" s="39"/>
      <c r="AM118" s="39"/>
      <c r="AN118" s="191"/>
      <c r="AO118" s="39"/>
      <c r="AP118" s="39"/>
      <c r="AQ118" s="39"/>
      <c r="AR118" s="39"/>
      <c r="AS118" s="191"/>
      <c r="AT118" s="39"/>
      <c r="AU118" s="39"/>
      <c r="AV118" s="39"/>
      <c r="AW118" s="40"/>
      <c r="AX118" s="191" t="s">
        <v>142</v>
      </c>
      <c r="AY118" s="41"/>
      <c r="AZ118" s="41"/>
      <c r="BA118" s="41"/>
      <c r="BB118" s="41"/>
      <c r="BC118" s="191"/>
      <c r="BD118" s="42" t="s">
        <v>245</v>
      </c>
      <c r="BE118" s="41"/>
      <c r="BF118" s="41"/>
      <c r="BG118" s="41"/>
      <c r="BH118" s="191"/>
      <c r="BI118" s="41"/>
      <c r="BJ118" s="41"/>
      <c r="BK118" s="41"/>
      <c r="BL118" s="41"/>
      <c r="BM118" s="191"/>
      <c r="BN118" s="41"/>
      <c r="BO118" s="41"/>
      <c r="BP118" s="41"/>
      <c r="BQ118" s="43"/>
      <c r="BS118" s="25"/>
      <c r="BT118" s="25"/>
      <c r="BU118" s="25"/>
      <c r="BV118" s="10"/>
      <c r="BW118" s="25"/>
      <c r="BX118" s="21"/>
      <c r="BY118" s="21"/>
      <c r="BZ118" s="10"/>
      <c r="CA118" s="25"/>
      <c r="CB118" s="25"/>
      <c r="CC118" s="25"/>
      <c r="CD118" s="9"/>
      <c r="CE118" s="22"/>
      <c r="CF118" s="22"/>
      <c r="CG118" s="22"/>
      <c r="CH118" s="22"/>
      <c r="CI118" s="10"/>
      <c r="CJ118" s="25"/>
      <c r="CK118" s="25"/>
      <c r="CL118" s="25"/>
      <c r="CM118" s="25"/>
      <c r="CO118" s="24"/>
      <c r="CP118" s="22"/>
      <c r="CQ118" s="22"/>
      <c r="CR118" s="22"/>
      <c r="CS118" s="22"/>
      <c r="CT118" s="10"/>
      <c r="CU118" s="25"/>
      <c r="CV118" s="28"/>
      <c r="CW118" s="28"/>
    </row>
    <row r="119" spans="2:101" ht="15" customHeight="1" x14ac:dyDescent="0.15">
      <c r="B119" s="31"/>
      <c r="C119" s="31"/>
      <c r="D119" s="44"/>
      <c r="E119" s="192"/>
      <c r="F119" s="31"/>
      <c r="G119" s="31"/>
      <c r="H119" s="31"/>
      <c r="I119" s="31"/>
      <c r="J119" s="192"/>
      <c r="K119" s="31"/>
      <c r="L119" s="31"/>
      <c r="M119" s="31"/>
      <c r="N119" s="31"/>
      <c r="O119" s="192"/>
      <c r="P119" s="31"/>
      <c r="Q119" s="31"/>
      <c r="R119" s="31"/>
      <c r="S119" s="31"/>
      <c r="T119" s="192"/>
      <c r="U119" s="31"/>
      <c r="V119" s="31"/>
      <c r="W119" s="31"/>
      <c r="X119" s="31"/>
      <c r="Y119" s="192"/>
      <c r="Z119" s="31"/>
      <c r="AA119" s="31"/>
      <c r="AB119" s="31"/>
      <c r="AC119" s="31"/>
      <c r="AD119" s="192"/>
      <c r="AE119" s="31"/>
      <c r="AF119" s="31"/>
      <c r="AG119" s="31"/>
      <c r="AH119" s="31"/>
      <c r="AI119" s="192"/>
      <c r="AJ119" s="31"/>
      <c r="AK119" s="31"/>
      <c r="AL119" s="31"/>
      <c r="AM119" s="31"/>
      <c r="AN119" s="192"/>
      <c r="AO119" s="31"/>
      <c r="AP119" s="31"/>
      <c r="AQ119" s="31"/>
      <c r="AR119" s="31"/>
      <c r="AS119" s="192"/>
      <c r="AT119" s="31"/>
      <c r="AU119" s="31"/>
      <c r="AV119" s="31"/>
      <c r="AX119" s="192" t="s">
        <v>149</v>
      </c>
      <c r="AY119" s="31" t="s">
        <v>151</v>
      </c>
      <c r="AZ119" s="45"/>
      <c r="BA119" s="45"/>
      <c r="BB119" s="45"/>
      <c r="BC119" s="192"/>
      <c r="BD119" s="45"/>
      <c r="BE119" s="45"/>
      <c r="BF119" s="45"/>
      <c r="BG119" s="45"/>
      <c r="BH119" s="192"/>
      <c r="BI119" s="45"/>
      <c r="BM119" s="192"/>
      <c r="BS119" s="29"/>
      <c r="BT119" s="29"/>
      <c r="BU119" s="29"/>
      <c r="BW119" s="29"/>
      <c r="BX119" s="30"/>
      <c r="BY119" s="30"/>
      <c r="BZ119" s="2"/>
      <c r="CA119" s="29"/>
      <c r="CB119" s="29"/>
      <c r="CC119" s="29"/>
      <c r="CD119" s="8"/>
      <c r="CE119" s="46"/>
      <c r="CF119" s="46"/>
      <c r="CG119" s="46"/>
      <c r="CH119" s="46"/>
      <c r="CJ119" s="29"/>
      <c r="CK119" s="29"/>
      <c r="CL119" s="29"/>
      <c r="CM119" s="29"/>
      <c r="CO119" s="24"/>
      <c r="CP119" s="46"/>
      <c r="CQ119" s="46"/>
      <c r="CR119" s="46"/>
      <c r="CS119" s="46"/>
      <c r="CU119" s="29"/>
      <c r="CV119" s="23"/>
      <c r="CW119" s="23"/>
    </row>
    <row r="120" spans="2:101" ht="15" customHeight="1" x14ac:dyDescent="0.15">
      <c r="D120" s="44"/>
      <c r="E120" s="192"/>
      <c r="F120" s="31"/>
      <c r="G120" s="31"/>
      <c r="H120" s="31"/>
      <c r="I120" s="31"/>
      <c r="J120" s="192"/>
      <c r="K120" s="31"/>
      <c r="L120" s="31"/>
      <c r="M120" s="31"/>
      <c r="N120" s="31"/>
      <c r="O120" s="192"/>
      <c r="P120" s="31"/>
      <c r="Q120" s="31"/>
      <c r="R120" s="31"/>
      <c r="S120" s="31"/>
      <c r="T120" s="192"/>
      <c r="U120" s="31"/>
      <c r="V120" s="31"/>
      <c r="W120" s="31"/>
      <c r="X120" s="31"/>
      <c r="Y120" s="192"/>
      <c r="Z120" s="31"/>
      <c r="AA120" s="31"/>
      <c r="AB120" s="31"/>
      <c r="AC120" s="31"/>
      <c r="AD120" s="192"/>
      <c r="AE120" s="31"/>
      <c r="AF120" s="31"/>
      <c r="AG120" s="31"/>
      <c r="AH120" s="2" t="s">
        <v>132</v>
      </c>
      <c r="AI120" s="192"/>
      <c r="AJ120" s="31"/>
      <c r="AK120" s="31"/>
      <c r="AL120" s="31"/>
      <c r="AM120" s="31"/>
      <c r="AN120" s="192"/>
      <c r="AO120" s="31"/>
      <c r="AP120" s="31"/>
      <c r="AQ120" s="31"/>
      <c r="AR120" s="31"/>
      <c r="AS120" s="192"/>
      <c r="AT120" s="31"/>
      <c r="AU120" s="31"/>
      <c r="AV120" s="31"/>
      <c r="AX120" s="192" t="s">
        <v>150</v>
      </c>
      <c r="AY120" s="31" t="s">
        <v>111</v>
      </c>
      <c r="AZ120" s="45"/>
      <c r="BA120" s="45"/>
      <c r="BC120" s="192" t="s">
        <v>140</v>
      </c>
      <c r="BD120" s="45"/>
      <c r="BE120" s="45"/>
      <c r="BF120" s="45"/>
      <c r="BG120" s="45"/>
      <c r="BH120" s="192"/>
      <c r="BI120" s="45"/>
      <c r="BJ120" s="45"/>
      <c r="BK120" s="45"/>
      <c r="BL120" s="45"/>
      <c r="BM120" s="192"/>
      <c r="BN120" s="45"/>
      <c r="BO120" s="45"/>
      <c r="BP120" s="45"/>
      <c r="BQ120" s="45"/>
      <c r="BS120" s="29"/>
      <c r="BT120" s="29"/>
      <c r="BU120" s="29"/>
      <c r="BW120" s="29"/>
      <c r="BX120" s="30"/>
      <c r="BY120" s="30"/>
      <c r="BZ120" s="2"/>
      <c r="CA120" s="29"/>
      <c r="CB120" s="29"/>
      <c r="CC120" s="29"/>
      <c r="CD120" s="8"/>
      <c r="CE120" s="46"/>
      <c r="CF120" s="46"/>
      <c r="CG120" s="46"/>
      <c r="CH120" s="46"/>
      <c r="CJ120" s="29"/>
      <c r="CK120" s="29"/>
      <c r="CL120" s="29"/>
      <c r="CM120" s="29"/>
      <c r="CO120" s="24"/>
      <c r="CP120" s="46"/>
      <c r="CQ120" s="46"/>
      <c r="CR120" s="46"/>
      <c r="CS120" s="46"/>
      <c r="CU120" s="29"/>
      <c r="CV120" s="23"/>
      <c r="CW120" s="23"/>
    </row>
    <row r="121" spans="2:101" ht="15" customHeight="1" x14ac:dyDescent="0.15">
      <c r="B121" s="31"/>
      <c r="C121" s="31"/>
      <c r="D121" s="44"/>
      <c r="E121" s="192" t="s">
        <v>243</v>
      </c>
      <c r="F121" s="31"/>
      <c r="G121" s="31"/>
      <c r="H121" s="31"/>
      <c r="I121" s="31"/>
      <c r="J121" s="192"/>
      <c r="K121" s="31"/>
      <c r="L121" s="31" t="s">
        <v>105</v>
      </c>
      <c r="M121" s="31"/>
      <c r="N121" s="31"/>
      <c r="O121" s="192"/>
      <c r="P121" s="31" t="s">
        <v>119</v>
      </c>
      <c r="Q121" s="31"/>
      <c r="R121" s="31"/>
      <c r="S121" s="31"/>
      <c r="T121" s="192"/>
      <c r="U121" s="31"/>
      <c r="V121" s="31"/>
      <c r="W121" s="31"/>
      <c r="X121" s="31"/>
      <c r="Y121" s="192"/>
      <c r="Z121" s="31"/>
      <c r="AA121" s="31"/>
      <c r="AB121" s="31"/>
      <c r="AC121" s="31"/>
      <c r="AD121" s="192"/>
      <c r="AE121" s="31"/>
      <c r="AF121" s="31"/>
      <c r="AG121" s="47" t="s">
        <v>118</v>
      </c>
      <c r="AH121" s="31"/>
      <c r="AI121" s="192"/>
      <c r="AJ121" s="31"/>
      <c r="AK121" s="31"/>
      <c r="AL121" s="31"/>
      <c r="AM121" s="31"/>
      <c r="AN121" s="192"/>
      <c r="AO121" s="31"/>
      <c r="AP121" s="31"/>
      <c r="AQ121" s="31"/>
      <c r="AR121" s="31"/>
      <c r="AS121" s="192"/>
      <c r="AT121" s="31"/>
      <c r="AU121" s="31"/>
      <c r="AV121" s="31"/>
      <c r="AX121" s="192" t="s">
        <v>141</v>
      </c>
      <c r="AY121" s="31" t="s">
        <v>110</v>
      </c>
      <c r="AZ121" s="45"/>
      <c r="BA121" s="45"/>
      <c r="BB121" s="45"/>
      <c r="BC121" s="192"/>
      <c r="BD121" s="45"/>
      <c r="BE121" s="45"/>
      <c r="BF121" s="45"/>
      <c r="BG121" s="45"/>
      <c r="BH121" s="192"/>
      <c r="BI121" s="45"/>
      <c r="BJ121" s="45"/>
      <c r="BK121" s="45"/>
      <c r="BL121" s="45"/>
      <c r="BM121" s="192"/>
      <c r="BN121" s="45"/>
      <c r="BO121" s="45"/>
      <c r="BP121" s="45"/>
      <c r="BQ121" s="45"/>
      <c r="BS121" s="29"/>
      <c r="BT121" s="29"/>
      <c r="BU121" s="29"/>
      <c r="BW121" s="29"/>
      <c r="BX121" s="30"/>
      <c r="BY121" s="30"/>
      <c r="BZ121" s="2"/>
      <c r="CA121" s="29"/>
      <c r="CB121" s="29"/>
      <c r="CC121" s="29"/>
      <c r="CD121" s="8"/>
      <c r="CE121" s="46"/>
      <c r="CF121" s="46"/>
      <c r="CG121" s="46"/>
      <c r="CH121" s="46"/>
      <c r="CJ121" s="29"/>
      <c r="CK121" s="29"/>
      <c r="CL121" s="29"/>
      <c r="CM121" s="29"/>
      <c r="CO121" s="24"/>
      <c r="CP121" s="46"/>
      <c r="CQ121" s="46"/>
      <c r="CR121" s="46"/>
      <c r="CS121" s="46"/>
      <c r="CU121" s="29"/>
      <c r="CV121" s="23"/>
      <c r="CW121" s="23"/>
    </row>
    <row r="122" spans="2:101" ht="15" customHeight="1" x14ac:dyDescent="0.15">
      <c r="B122" s="48" t="s">
        <v>153</v>
      </c>
      <c r="C122" s="48"/>
      <c r="D122" s="49"/>
      <c r="E122" s="193"/>
      <c r="F122" s="50"/>
      <c r="G122" s="50"/>
      <c r="H122" s="50" t="s">
        <v>117</v>
      </c>
      <c r="I122" s="50"/>
      <c r="J122" s="193"/>
      <c r="K122" s="50"/>
      <c r="L122" s="50" t="s">
        <v>115</v>
      </c>
      <c r="M122" s="50"/>
      <c r="N122" s="50"/>
      <c r="O122" s="193"/>
      <c r="P122" s="50" t="s">
        <v>116</v>
      </c>
      <c r="Q122" s="50"/>
      <c r="R122" s="50"/>
      <c r="S122" s="50"/>
      <c r="T122" s="193"/>
      <c r="U122" s="50"/>
      <c r="V122" s="50"/>
      <c r="W122" s="50"/>
      <c r="X122" s="50"/>
      <c r="Y122" s="193"/>
      <c r="Z122" s="50"/>
      <c r="AA122" s="50"/>
      <c r="AB122" s="50"/>
      <c r="AC122" s="50"/>
      <c r="AD122" s="193"/>
      <c r="AE122" s="50"/>
      <c r="AF122" s="51"/>
      <c r="AG122" s="50" t="s">
        <v>145</v>
      </c>
      <c r="AH122" s="50"/>
      <c r="AI122" s="193"/>
      <c r="AJ122" s="50"/>
      <c r="AK122" s="50"/>
      <c r="AL122" s="50"/>
      <c r="AM122" s="50"/>
      <c r="AN122" s="193"/>
      <c r="AO122" s="50"/>
      <c r="AP122" s="50"/>
      <c r="AQ122" s="50"/>
      <c r="AR122" s="50"/>
      <c r="AS122" s="193"/>
      <c r="AT122" s="50"/>
      <c r="AU122" s="50"/>
      <c r="AV122" s="49" t="s">
        <v>152</v>
      </c>
      <c r="AW122" s="50"/>
      <c r="AX122" s="193" t="s">
        <v>109</v>
      </c>
      <c r="AY122" s="52"/>
      <c r="AZ122" s="52"/>
      <c r="BA122" s="52"/>
      <c r="BB122" s="52"/>
      <c r="BC122" s="193"/>
      <c r="BD122" s="52"/>
      <c r="BE122" s="52"/>
      <c r="BF122" s="52"/>
      <c r="BG122" s="52"/>
      <c r="BH122" s="193"/>
      <c r="BI122" s="52"/>
      <c r="BJ122" s="52"/>
      <c r="BK122" s="52"/>
      <c r="BL122" s="52"/>
      <c r="BM122" s="193"/>
      <c r="BN122" s="52"/>
      <c r="BO122" s="52"/>
      <c r="BP122" s="52"/>
      <c r="BQ122" s="26"/>
      <c r="BS122" s="29"/>
      <c r="BT122" s="29"/>
      <c r="BU122" s="29"/>
      <c r="BW122" s="29"/>
      <c r="BX122" s="30"/>
      <c r="BY122" s="30"/>
      <c r="BZ122" s="2"/>
      <c r="CA122" s="29"/>
      <c r="CB122" s="29"/>
      <c r="CC122" s="29"/>
      <c r="CD122" s="8"/>
      <c r="CE122" s="46"/>
      <c r="CF122" s="46"/>
      <c r="CG122" s="46"/>
      <c r="CH122" s="46"/>
      <c r="CJ122" s="29"/>
      <c r="CK122" s="29"/>
      <c r="CL122" s="29"/>
      <c r="CM122" s="29"/>
      <c r="CO122" s="24"/>
      <c r="CP122" s="46"/>
      <c r="CQ122" s="46"/>
      <c r="CR122" s="46"/>
      <c r="CS122" s="46"/>
      <c r="CU122" s="29"/>
      <c r="CV122" s="23"/>
      <c r="CW122" s="23"/>
    </row>
    <row r="123" spans="2:101" s="171" customFormat="1" ht="15" customHeight="1" x14ac:dyDescent="0.2">
      <c r="B123" s="76" t="s">
        <v>242</v>
      </c>
      <c r="C123" s="168" t="s">
        <v>134</v>
      </c>
      <c r="D123" s="168" t="s">
        <v>134</v>
      </c>
      <c r="E123" s="179">
        <v>22190</v>
      </c>
      <c r="F123" s="63">
        <v>22555</v>
      </c>
      <c r="G123" s="63">
        <v>22920</v>
      </c>
      <c r="H123" s="63">
        <v>23285</v>
      </c>
      <c r="I123" s="63">
        <v>23651</v>
      </c>
      <c r="J123" s="179">
        <v>24016</v>
      </c>
      <c r="K123" s="63">
        <v>24381</v>
      </c>
      <c r="L123" s="63">
        <v>24746</v>
      </c>
      <c r="M123" s="63">
        <v>25112</v>
      </c>
      <c r="N123" s="63">
        <v>25477</v>
      </c>
      <c r="O123" s="179">
        <v>25842</v>
      </c>
      <c r="P123" s="63">
        <v>26207</v>
      </c>
      <c r="Q123" s="63">
        <v>26573</v>
      </c>
      <c r="R123" s="63">
        <v>26938</v>
      </c>
      <c r="S123" s="63">
        <v>27303</v>
      </c>
      <c r="T123" s="179">
        <v>27668</v>
      </c>
      <c r="U123" s="63">
        <v>28034</v>
      </c>
      <c r="V123" s="63">
        <v>28399</v>
      </c>
      <c r="W123" s="63">
        <v>28764</v>
      </c>
      <c r="X123" s="63">
        <v>29129</v>
      </c>
      <c r="Y123" s="179">
        <v>29495</v>
      </c>
      <c r="Z123" s="63">
        <v>29860</v>
      </c>
      <c r="AA123" s="63">
        <v>30225</v>
      </c>
      <c r="AB123" s="63">
        <v>30590</v>
      </c>
      <c r="AC123" s="63">
        <v>30956</v>
      </c>
      <c r="AD123" s="179">
        <v>31321</v>
      </c>
      <c r="AE123" s="63">
        <v>31686</v>
      </c>
      <c r="AF123" s="63">
        <v>32051</v>
      </c>
      <c r="AG123" s="63">
        <v>32417</v>
      </c>
      <c r="AH123" s="63">
        <v>32782</v>
      </c>
      <c r="AI123" s="179">
        <v>33147</v>
      </c>
      <c r="AJ123" s="169">
        <v>33512</v>
      </c>
      <c r="AK123" s="169">
        <v>33878</v>
      </c>
      <c r="AL123" s="169">
        <v>34243</v>
      </c>
      <c r="AM123" s="169">
        <v>34608</v>
      </c>
      <c r="AN123" s="179">
        <v>34973</v>
      </c>
      <c r="AO123" s="169">
        <v>35339</v>
      </c>
      <c r="AP123" s="169">
        <v>35704</v>
      </c>
      <c r="AQ123" s="169">
        <v>36069</v>
      </c>
      <c r="AR123" s="169">
        <v>36434</v>
      </c>
      <c r="AS123" s="179">
        <v>36800</v>
      </c>
      <c r="AT123" s="169">
        <v>37165</v>
      </c>
      <c r="AU123" s="169">
        <v>37530</v>
      </c>
      <c r="AV123" s="169">
        <v>37895</v>
      </c>
      <c r="AW123" s="169">
        <v>38261</v>
      </c>
      <c r="AX123" s="179">
        <v>38626</v>
      </c>
      <c r="AY123" s="169">
        <v>38991</v>
      </c>
      <c r="AZ123" s="169">
        <v>39356</v>
      </c>
      <c r="BA123" s="169">
        <v>39722</v>
      </c>
      <c r="BB123" s="169">
        <v>40087</v>
      </c>
      <c r="BC123" s="179">
        <v>40452</v>
      </c>
      <c r="BD123" s="169">
        <v>40817</v>
      </c>
      <c r="BE123" s="169">
        <v>41183</v>
      </c>
      <c r="BF123" s="169">
        <v>41548</v>
      </c>
      <c r="BG123" s="169">
        <v>41913</v>
      </c>
      <c r="BH123" s="179">
        <v>42278</v>
      </c>
      <c r="BI123" s="169">
        <v>42644</v>
      </c>
      <c r="BJ123" s="169">
        <v>43009</v>
      </c>
      <c r="BK123" s="169">
        <v>43374</v>
      </c>
      <c r="BL123" s="169">
        <v>43739</v>
      </c>
      <c r="BM123" s="179">
        <v>44105</v>
      </c>
      <c r="BN123" s="169">
        <v>44470</v>
      </c>
      <c r="BO123" s="169">
        <v>44835</v>
      </c>
      <c r="BP123" s="169">
        <v>45200</v>
      </c>
      <c r="BQ123" s="64" t="s">
        <v>134</v>
      </c>
      <c r="BR123" s="69" t="s">
        <v>0</v>
      </c>
      <c r="BS123" s="170" t="s">
        <v>1</v>
      </c>
      <c r="BT123" s="69" t="s">
        <v>2</v>
      </c>
      <c r="BU123" s="65"/>
      <c r="BV123" s="66">
        <v>24016</v>
      </c>
      <c r="BW123" s="67" t="s">
        <v>85</v>
      </c>
      <c r="BX123" s="67" t="s">
        <v>148</v>
      </c>
      <c r="BY123" s="68"/>
      <c r="BZ123" s="63">
        <v>33147</v>
      </c>
      <c r="CA123" s="69" t="s">
        <v>90</v>
      </c>
      <c r="CB123" s="69" t="s">
        <v>91</v>
      </c>
      <c r="CC123" s="70"/>
      <c r="CD123" s="71">
        <v>34973</v>
      </c>
      <c r="CE123" s="67" t="s">
        <v>85</v>
      </c>
      <c r="CF123" s="67" t="s">
        <v>148</v>
      </c>
      <c r="CG123" s="72"/>
      <c r="CH123" s="73"/>
      <c r="CI123" s="63">
        <v>34973</v>
      </c>
      <c r="CJ123" s="74" t="s">
        <v>92</v>
      </c>
      <c r="CK123" s="74" t="s">
        <v>93</v>
      </c>
      <c r="CL123" s="63">
        <v>34972</v>
      </c>
      <c r="CM123" s="73"/>
      <c r="CN123" s="75" t="s">
        <v>94</v>
      </c>
      <c r="CO123" s="72"/>
      <c r="CP123" s="67" t="s">
        <v>85</v>
      </c>
      <c r="CQ123" s="67" t="s">
        <v>148</v>
      </c>
      <c r="CR123" s="72"/>
      <c r="CS123" s="73"/>
      <c r="CT123" s="63">
        <v>36434</v>
      </c>
      <c r="CU123" s="76" t="s">
        <v>95</v>
      </c>
      <c r="CV123" s="76" t="s">
        <v>96</v>
      </c>
    </row>
    <row r="124" spans="2:101" ht="15" customHeight="1" x14ac:dyDescent="0.15">
      <c r="B124" s="53" t="s">
        <v>195</v>
      </c>
      <c r="C124" s="53"/>
      <c r="D124" s="54" t="s">
        <v>129</v>
      </c>
      <c r="E124" s="189">
        <v>416932</v>
      </c>
      <c r="F124" s="139">
        <v>427264</v>
      </c>
      <c r="G124" s="139">
        <v>440853</v>
      </c>
      <c r="H124" s="139">
        <v>458450</v>
      </c>
      <c r="I124" s="139">
        <v>479578</v>
      </c>
      <c r="J124" s="189"/>
      <c r="K124" s="139">
        <v>500217</v>
      </c>
      <c r="L124" s="139">
        <v>510434</v>
      </c>
      <c r="M124" s="139">
        <v>514541</v>
      </c>
      <c r="N124" s="140">
        <v>519659</v>
      </c>
      <c r="O124" s="189">
        <v>531943</v>
      </c>
      <c r="P124" s="139">
        <v>543681</v>
      </c>
      <c r="Q124" s="139">
        <v>552027</v>
      </c>
      <c r="R124" s="141">
        <v>564404</v>
      </c>
      <c r="S124" s="141">
        <v>575603</v>
      </c>
      <c r="T124" s="189">
        <v>586082</v>
      </c>
      <c r="U124" s="141">
        <v>597139</v>
      </c>
      <c r="V124" s="141">
        <v>618704</v>
      </c>
      <c r="W124" s="141">
        <v>627568</v>
      </c>
      <c r="X124" s="139">
        <v>637552</v>
      </c>
      <c r="Y124" s="189">
        <v>646685</v>
      </c>
      <c r="Z124" s="139">
        <v>654302</v>
      </c>
      <c r="AA124" s="139">
        <v>661870</v>
      </c>
      <c r="AB124" s="141">
        <v>669353</v>
      </c>
      <c r="AC124" s="141">
        <v>675699</v>
      </c>
      <c r="AD124" s="189">
        <v>682729</v>
      </c>
      <c r="AE124" s="141">
        <v>688881</v>
      </c>
      <c r="AF124" s="141">
        <v>861118</v>
      </c>
      <c r="AG124" s="139">
        <v>879901</v>
      </c>
      <c r="AH124" s="142"/>
      <c r="AI124" s="189"/>
      <c r="AJ124" s="143"/>
      <c r="AK124" s="143"/>
      <c r="AL124" s="143"/>
      <c r="AM124" s="143"/>
      <c r="AN124" s="189"/>
      <c r="AO124" s="143"/>
      <c r="AP124" s="143"/>
      <c r="AQ124" s="144"/>
      <c r="AR124" s="144"/>
      <c r="AS124" s="189"/>
      <c r="AT124" s="144"/>
      <c r="AU124" s="144"/>
      <c r="AV124" s="144"/>
      <c r="AW124" s="144"/>
      <c r="AX124" s="189"/>
      <c r="AY124" s="144"/>
      <c r="AZ124" s="144"/>
      <c r="BA124" s="144"/>
      <c r="BB124" s="144"/>
      <c r="BC124" s="189"/>
      <c r="BD124" s="144"/>
      <c r="BE124" s="144"/>
      <c r="BF124" s="144"/>
      <c r="BG124" s="144"/>
      <c r="BH124" s="189"/>
      <c r="BI124" s="144"/>
      <c r="BJ124" s="144"/>
      <c r="BK124" s="144"/>
      <c r="BL124" s="144"/>
      <c r="BM124" s="189"/>
      <c r="BN124" s="144"/>
      <c r="BO124" s="144"/>
      <c r="BP124" s="144"/>
      <c r="BQ124" s="145" t="s">
        <v>4</v>
      </c>
      <c r="BR124" s="146"/>
      <c r="BS124" s="143">
        <v>783.5</v>
      </c>
      <c r="BT124" s="143">
        <f>SUM(BT126:BT130)</f>
        <v>374.79</v>
      </c>
      <c r="BU124" s="143">
        <f>SUM(BU126:BU130)</f>
        <v>190594</v>
      </c>
      <c r="BV124" s="147"/>
      <c r="BW124" s="148">
        <v>480925</v>
      </c>
      <c r="BX124" s="148">
        <v>237963</v>
      </c>
      <c r="BY124" s="148">
        <f>BW124-BX124</f>
        <v>242962</v>
      </c>
      <c r="BZ124" s="149"/>
      <c r="CA124" s="143">
        <f>CB124+CC124</f>
        <v>918398</v>
      </c>
      <c r="CB124" s="143">
        <v>454954</v>
      </c>
      <c r="CC124" s="143">
        <v>463444</v>
      </c>
      <c r="CD124" s="150"/>
      <c r="CE124" s="151">
        <f>SUM(CF124:CG124)</f>
        <v>395013</v>
      </c>
      <c r="CF124" s="151">
        <f>SUM(CF126:CF130)</f>
        <v>195814</v>
      </c>
      <c r="CG124" s="151">
        <f>SUM(CG126:CG130)</f>
        <v>199199</v>
      </c>
      <c r="CH124" s="151">
        <f>SUM(CH126:CH130)</f>
        <v>143433</v>
      </c>
      <c r="CI124" s="149"/>
      <c r="CJ124" s="143">
        <f>SUM(CJ126:CJ130)</f>
        <v>393106</v>
      </c>
      <c r="CK124" s="143">
        <f>SUM(CK126:CK130)</f>
        <v>194855</v>
      </c>
      <c r="CL124" s="143">
        <f>SUM(CL126:CL130)</f>
        <v>198251</v>
      </c>
      <c r="CM124" s="143">
        <f>SUM(CM126:CM130)</f>
        <v>395013</v>
      </c>
      <c r="CN124" s="152"/>
      <c r="CO124" s="153" t="s">
        <v>129</v>
      </c>
      <c r="CP124" s="151">
        <f>SUM(CQ124:CR124)</f>
        <v>421820</v>
      </c>
      <c r="CQ124" s="151">
        <f>SUM(CQ126:CQ130)</f>
        <v>207567</v>
      </c>
      <c r="CR124" s="151">
        <f>SUM(CR126:CR130)</f>
        <v>214253</v>
      </c>
      <c r="CS124" s="151">
        <f>SUM(CS126:CS130)</f>
        <v>161727</v>
      </c>
      <c r="CT124" s="149"/>
      <c r="CU124" s="143">
        <f>CV124+CW124</f>
        <v>418426</v>
      </c>
      <c r="CV124" s="144">
        <f>SUM(CV126:CV130)</f>
        <v>206273</v>
      </c>
      <c r="CW124" s="144">
        <f>SUM(CW126:CW130)</f>
        <v>212153</v>
      </c>
    </row>
    <row r="125" spans="2:101" ht="15" customHeight="1" x14ac:dyDescent="0.15">
      <c r="B125" s="53" t="s">
        <v>197</v>
      </c>
      <c r="C125" s="53"/>
      <c r="D125" s="54" t="s">
        <v>124</v>
      </c>
      <c r="E125" s="189">
        <v>15629</v>
      </c>
      <c r="F125" s="139">
        <v>15253</v>
      </c>
      <c r="G125" s="139">
        <v>15306</v>
      </c>
      <c r="H125" s="139">
        <v>14834</v>
      </c>
      <c r="I125" s="139">
        <v>14969</v>
      </c>
      <c r="J125" s="189"/>
      <c r="K125" s="139">
        <v>15252</v>
      </c>
      <c r="L125" s="139">
        <v>15258</v>
      </c>
      <c r="M125" s="139">
        <v>15699</v>
      </c>
      <c r="N125" s="140">
        <v>16048</v>
      </c>
      <c r="O125" s="189">
        <v>16171</v>
      </c>
      <c r="P125" s="139">
        <v>16472</v>
      </c>
      <c r="Q125" s="139">
        <v>16792</v>
      </c>
      <c r="R125" s="141">
        <v>17378</v>
      </c>
      <c r="S125" s="141">
        <v>18045</v>
      </c>
      <c r="T125" s="189">
        <v>19003</v>
      </c>
      <c r="U125" s="141">
        <v>19953</v>
      </c>
      <c r="V125" s="141">
        <v>20884</v>
      </c>
      <c r="W125" s="141">
        <v>21922</v>
      </c>
      <c r="X125" s="139">
        <v>22811</v>
      </c>
      <c r="Y125" s="189">
        <v>24166</v>
      </c>
      <c r="Z125" s="139">
        <v>25001</v>
      </c>
      <c r="AA125" s="139">
        <v>25705</v>
      </c>
      <c r="AB125" s="141">
        <v>26475</v>
      </c>
      <c r="AC125" s="141">
        <v>26902</v>
      </c>
      <c r="AD125" s="189">
        <v>27609</v>
      </c>
      <c r="AE125" s="141">
        <v>28219</v>
      </c>
      <c r="AF125" s="139"/>
      <c r="AG125" s="139"/>
      <c r="AH125" s="142"/>
      <c r="AI125" s="189"/>
      <c r="AJ125" s="143"/>
      <c r="AK125" s="143"/>
      <c r="AL125" s="143"/>
      <c r="AM125" s="143"/>
      <c r="AN125" s="189"/>
      <c r="AO125" s="143"/>
      <c r="AP125" s="143"/>
      <c r="AQ125" s="144"/>
      <c r="AR125" s="144"/>
      <c r="AS125" s="189"/>
      <c r="AT125" s="144"/>
      <c r="AU125" s="144"/>
      <c r="AV125" s="144"/>
      <c r="AW125" s="144"/>
      <c r="AX125" s="189"/>
      <c r="AY125" s="144"/>
      <c r="AZ125" s="144"/>
      <c r="BA125" s="144"/>
      <c r="BB125" s="144"/>
      <c r="BC125" s="189"/>
      <c r="BD125" s="144"/>
      <c r="BE125" s="144"/>
      <c r="BF125" s="144"/>
      <c r="BG125" s="144"/>
      <c r="BH125" s="189"/>
      <c r="BI125" s="144"/>
      <c r="BJ125" s="144"/>
      <c r="BK125" s="144"/>
      <c r="BL125" s="144"/>
      <c r="BM125" s="189"/>
      <c r="BN125" s="144"/>
      <c r="BO125" s="144"/>
      <c r="BP125" s="144"/>
      <c r="BQ125" s="145" t="s">
        <v>124</v>
      </c>
      <c r="BR125" s="146"/>
      <c r="BS125" s="143"/>
      <c r="BT125" s="143">
        <v>302.27999999999997</v>
      </c>
      <c r="BU125" s="143">
        <v>125642</v>
      </c>
      <c r="BV125" s="147"/>
      <c r="BW125" s="148">
        <v>15272</v>
      </c>
      <c r="BX125" s="148">
        <v>7588</v>
      </c>
      <c r="BY125" s="148">
        <f>BW125-BX125</f>
        <v>7684</v>
      </c>
      <c r="BZ125" s="149"/>
      <c r="CA125" s="143">
        <f>CB125+CC125</f>
        <v>259998</v>
      </c>
      <c r="CB125" s="143">
        <v>127273</v>
      </c>
      <c r="CC125" s="143">
        <v>132725</v>
      </c>
      <c r="CD125" s="150"/>
      <c r="CE125" s="151">
        <f>SUM(CF125:CG125)</f>
        <v>270515</v>
      </c>
      <c r="CF125" s="151">
        <v>132236</v>
      </c>
      <c r="CG125" s="151">
        <v>138279</v>
      </c>
      <c r="CH125" s="151">
        <v>122852</v>
      </c>
      <c r="CI125" s="149"/>
      <c r="CJ125" s="143">
        <f>CK125+CL125</f>
        <v>267294</v>
      </c>
      <c r="CK125" s="143">
        <v>130447</v>
      </c>
      <c r="CL125" s="143">
        <v>136847</v>
      </c>
      <c r="CM125" s="143">
        <v>270515</v>
      </c>
      <c r="CN125" s="152"/>
      <c r="CO125" s="153" t="s">
        <v>101</v>
      </c>
      <c r="CP125" s="151">
        <f>SUM(CQ125:CR125)</f>
        <v>277729</v>
      </c>
      <c r="CQ125" s="151">
        <v>134798</v>
      </c>
      <c r="CR125" s="151">
        <v>142931</v>
      </c>
      <c r="CS125" s="151">
        <v>130650</v>
      </c>
      <c r="CT125" s="149"/>
      <c r="CU125" s="143">
        <f>CV125+CW125</f>
        <v>276609</v>
      </c>
      <c r="CV125" s="144">
        <v>134582</v>
      </c>
      <c r="CW125" s="144">
        <v>142027</v>
      </c>
    </row>
    <row r="126" spans="2:101" ht="15" customHeight="1" x14ac:dyDescent="0.15">
      <c r="B126" s="53" t="s">
        <v>196</v>
      </c>
      <c r="C126" s="53"/>
      <c r="D126" s="54" t="s">
        <v>125</v>
      </c>
      <c r="E126" s="189">
        <v>5285</v>
      </c>
      <c r="F126" s="139">
        <v>5297</v>
      </c>
      <c r="G126" s="139">
        <v>5277</v>
      </c>
      <c r="H126" s="139">
        <v>5209</v>
      </c>
      <c r="I126" s="139">
        <v>5133</v>
      </c>
      <c r="J126" s="189"/>
      <c r="K126" s="139">
        <v>5098</v>
      </c>
      <c r="L126" s="139">
        <v>5162</v>
      </c>
      <c r="M126" s="139">
        <v>5215</v>
      </c>
      <c r="N126" s="140">
        <v>4708</v>
      </c>
      <c r="O126" s="189">
        <v>4631</v>
      </c>
      <c r="P126" s="139">
        <v>4656</v>
      </c>
      <c r="Q126" s="139">
        <v>4682</v>
      </c>
      <c r="R126" s="141">
        <v>4695</v>
      </c>
      <c r="S126" s="141">
        <v>4724</v>
      </c>
      <c r="T126" s="189">
        <v>4684</v>
      </c>
      <c r="U126" s="141">
        <v>4641</v>
      </c>
      <c r="V126" s="141">
        <v>4651</v>
      </c>
      <c r="W126" s="141">
        <v>4698</v>
      </c>
      <c r="X126" s="139">
        <v>4770</v>
      </c>
      <c r="Y126" s="189">
        <v>4828</v>
      </c>
      <c r="Z126" s="139">
        <v>4853</v>
      </c>
      <c r="AA126" s="139">
        <v>4903</v>
      </c>
      <c r="AB126" s="141">
        <v>5012</v>
      </c>
      <c r="AC126" s="141">
        <v>5053</v>
      </c>
      <c r="AD126" s="189">
        <v>5028</v>
      </c>
      <c r="AE126" s="141">
        <v>5072</v>
      </c>
      <c r="AF126" s="141">
        <v>5049</v>
      </c>
      <c r="AG126" s="139"/>
      <c r="AH126" s="142"/>
      <c r="AI126" s="189"/>
      <c r="AJ126" s="143"/>
      <c r="AK126" s="143"/>
      <c r="AL126" s="143"/>
      <c r="AM126" s="143"/>
      <c r="AN126" s="189"/>
      <c r="AO126" s="143"/>
      <c r="AP126" s="143"/>
      <c r="AQ126" s="144"/>
      <c r="AR126" s="144"/>
      <c r="AS126" s="189"/>
      <c r="AT126" s="144"/>
      <c r="AU126" s="144"/>
      <c r="AV126" s="144"/>
      <c r="AW126" s="144"/>
      <c r="AX126" s="189"/>
      <c r="AY126" s="144"/>
      <c r="AZ126" s="144"/>
      <c r="BA126" s="144"/>
      <c r="BB126" s="144"/>
      <c r="BC126" s="189"/>
      <c r="BD126" s="144"/>
      <c r="BE126" s="144"/>
      <c r="BF126" s="144"/>
      <c r="BG126" s="144"/>
      <c r="BH126" s="189"/>
      <c r="BI126" s="144"/>
      <c r="BJ126" s="144"/>
      <c r="BK126" s="144"/>
      <c r="BL126" s="144"/>
      <c r="BM126" s="189"/>
      <c r="BN126" s="144"/>
      <c r="BO126" s="144"/>
      <c r="BP126" s="144"/>
      <c r="BQ126" s="145" t="s">
        <v>125</v>
      </c>
      <c r="BR126" s="146"/>
      <c r="BS126" s="143"/>
      <c r="BT126" s="143">
        <v>228.21</v>
      </c>
      <c r="BU126" s="143">
        <v>103131</v>
      </c>
      <c r="BV126" s="147"/>
      <c r="BW126" s="148">
        <v>4801</v>
      </c>
      <c r="BX126" s="148">
        <v>2264</v>
      </c>
      <c r="BY126" s="148">
        <f>BW126-BX126</f>
        <v>2537</v>
      </c>
      <c r="BZ126" s="149"/>
      <c r="CA126" s="143">
        <f>CB126+CC126</f>
        <v>199890</v>
      </c>
      <c r="CB126" s="143">
        <v>100326</v>
      </c>
      <c r="CC126" s="143">
        <v>99564</v>
      </c>
      <c r="CD126" s="150"/>
      <c r="CE126" s="151">
        <f>SUM(CF126:CG126)</f>
        <v>212412</v>
      </c>
      <c r="CF126" s="151">
        <v>106611</v>
      </c>
      <c r="CG126" s="151">
        <v>105801</v>
      </c>
      <c r="CH126" s="151">
        <v>80627</v>
      </c>
      <c r="CI126" s="149"/>
      <c r="CJ126" s="143">
        <f>CK126+CL126</f>
        <v>211023</v>
      </c>
      <c r="CK126" s="143">
        <v>105906</v>
      </c>
      <c r="CL126" s="143">
        <v>105117</v>
      </c>
      <c r="CM126" s="143">
        <v>212412</v>
      </c>
      <c r="CN126" s="152"/>
      <c r="CO126" s="153" t="s">
        <v>102</v>
      </c>
      <c r="CP126" s="151">
        <f>SUM(CQ126:CR126)</f>
        <v>221448</v>
      </c>
      <c r="CQ126" s="151">
        <v>109989</v>
      </c>
      <c r="CR126" s="151">
        <v>111459</v>
      </c>
      <c r="CS126" s="151">
        <v>87777</v>
      </c>
      <c r="CT126" s="149"/>
      <c r="CU126" s="143">
        <f>CV126+CW126</f>
        <v>220451</v>
      </c>
      <c r="CV126" s="144">
        <v>109797</v>
      </c>
      <c r="CW126" s="144">
        <v>110654</v>
      </c>
    </row>
    <row r="127" spans="2:101" ht="15" customHeight="1" x14ac:dyDescent="0.15">
      <c r="B127" s="53" t="s">
        <v>168</v>
      </c>
      <c r="C127" s="53"/>
      <c r="D127" s="54" t="s">
        <v>128</v>
      </c>
      <c r="E127" s="189">
        <v>14532</v>
      </c>
      <c r="F127" s="139">
        <v>14547</v>
      </c>
      <c r="G127" s="139">
        <v>14284</v>
      </c>
      <c r="H127" s="139">
        <v>14566</v>
      </c>
      <c r="I127" s="139">
        <v>15731</v>
      </c>
      <c r="J127" s="189"/>
      <c r="K127" s="139">
        <v>21220</v>
      </c>
      <c r="L127" s="139">
        <v>23391</v>
      </c>
      <c r="M127" s="139">
        <v>27396</v>
      </c>
      <c r="N127" s="140">
        <v>30136</v>
      </c>
      <c r="O127" s="189">
        <v>32716</v>
      </c>
      <c r="P127" s="139">
        <v>37540</v>
      </c>
      <c r="Q127" s="139">
        <v>44520</v>
      </c>
      <c r="R127" s="141">
        <v>54045</v>
      </c>
      <c r="S127" s="141">
        <v>61649</v>
      </c>
      <c r="T127" s="189">
        <v>68848</v>
      </c>
      <c r="U127" s="141">
        <v>73486</v>
      </c>
      <c r="V127" s="141">
        <v>78068</v>
      </c>
      <c r="W127" s="141">
        <v>83404</v>
      </c>
      <c r="X127" s="139">
        <v>90439</v>
      </c>
      <c r="Y127" s="189">
        <v>97563</v>
      </c>
      <c r="Z127" s="139">
        <v>103304</v>
      </c>
      <c r="AA127" s="139">
        <v>108711</v>
      </c>
      <c r="AB127" s="141">
        <v>114658</v>
      </c>
      <c r="AC127" s="141">
        <v>119655</v>
      </c>
      <c r="AD127" s="189">
        <v>124363</v>
      </c>
      <c r="AE127" s="141">
        <v>129092</v>
      </c>
      <c r="AF127" s="141"/>
      <c r="AG127" s="139"/>
      <c r="AH127" s="139">
        <v>151623</v>
      </c>
      <c r="AI127" s="189">
        <v>156724</v>
      </c>
      <c r="AJ127" s="139">
        <v>162134</v>
      </c>
      <c r="AK127" s="139">
        <v>167731</v>
      </c>
      <c r="AL127" s="139">
        <v>172992</v>
      </c>
      <c r="AM127" s="139">
        <v>177853</v>
      </c>
      <c r="AN127" s="189">
        <v>183697</v>
      </c>
      <c r="AO127" s="139">
        <v>189356</v>
      </c>
      <c r="AP127" s="139">
        <v>193697</v>
      </c>
      <c r="AQ127" s="139">
        <v>196789</v>
      </c>
      <c r="AR127" s="139">
        <v>198880</v>
      </c>
      <c r="AS127" s="189">
        <v>201437</v>
      </c>
      <c r="AT127" s="139">
        <v>203873</v>
      </c>
      <c r="AU127" s="139">
        <v>205413</v>
      </c>
      <c r="AV127" s="139">
        <v>206826</v>
      </c>
      <c r="AW127" s="139"/>
      <c r="AX127" s="189"/>
      <c r="AY127" s="139"/>
      <c r="AZ127" s="139"/>
      <c r="BA127" s="139"/>
      <c r="BB127" s="139"/>
      <c r="BC127" s="189"/>
      <c r="BD127" s="144"/>
      <c r="BE127" s="144"/>
      <c r="BF127" s="144"/>
      <c r="BG127" s="144"/>
      <c r="BH127" s="189"/>
      <c r="BI127" s="144"/>
      <c r="BJ127" s="144"/>
      <c r="BK127" s="144"/>
      <c r="BL127" s="144"/>
      <c r="BM127" s="189"/>
      <c r="BN127" s="144"/>
      <c r="BO127" s="144"/>
      <c r="BP127" s="144"/>
      <c r="BQ127" s="145" t="s">
        <v>128</v>
      </c>
      <c r="BR127" s="146"/>
      <c r="BS127" s="143"/>
      <c r="BT127" s="143">
        <v>146.58000000000001</v>
      </c>
      <c r="BU127" s="143">
        <v>87463</v>
      </c>
      <c r="BV127" s="147"/>
      <c r="BW127" s="148">
        <v>19061</v>
      </c>
      <c r="BX127" s="148">
        <v>9444</v>
      </c>
      <c r="BY127" s="148">
        <f>BW127-BX127</f>
        <v>9617</v>
      </c>
      <c r="BZ127" s="149"/>
      <c r="CA127" s="143">
        <f>CB127+CC127</f>
        <v>156356</v>
      </c>
      <c r="CB127" s="143">
        <v>76715</v>
      </c>
      <c r="CC127" s="143">
        <v>79641</v>
      </c>
      <c r="CD127" s="150"/>
      <c r="CE127" s="151">
        <f>SUM(CF127:CG127)</f>
        <v>182601</v>
      </c>
      <c r="CF127" s="151">
        <v>89203</v>
      </c>
      <c r="CG127" s="151">
        <v>93398</v>
      </c>
      <c r="CH127" s="151">
        <v>62806</v>
      </c>
      <c r="CI127" s="149"/>
      <c r="CJ127" s="143">
        <f>CK127+CL127</f>
        <v>182083</v>
      </c>
      <c r="CK127" s="143">
        <v>88949</v>
      </c>
      <c r="CL127" s="143">
        <v>93134</v>
      </c>
      <c r="CM127" s="143">
        <v>182601</v>
      </c>
      <c r="CN127" s="152"/>
      <c r="CO127" s="153" t="s">
        <v>103</v>
      </c>
      <c r="CP127" s="151">
        <f>SUM(CQ127:CR127)</f>
        <v>200372</v>
      </c>
      <c r="CQ127" s="151">
        <v>97578</v>
      </c>
      <c r="CR127" s="151">
        <v>102794</v>
      </c>
      <c r="CS127" s="151">
        <v>73950</v>
      </c>
      <c r="CT127" s="149"/>
      <c r="CU127" s="143">
        <f>CV127+CW127</f>
        <v>197975</v>
      </c>
      <c r="CV127" s="144">
        <v>96476</v>
      </c>
      <c r="CW127" s="144">
        <v>101499</v>
      </c>
    </row>
    <row r="128" spans="2:101" ht="15" customHeight="1" x14ac:dyDescent="0.15">
      <c r="B128" s="53" t="s">
        <v>160</v>
      </c>
      <c r="C128" s="53"/>
      <c r="D128" s="55" t="s">
        <v>7</v>
      </c>
      <c r="E128" s="190">
        <v>85708</v>
      </c>
      <c r="F128" s="143">
        <v>86536</v>
      </c>
      <c r="G128" s="143">
        <v>87756</v>
      </c>
      <c r="H128" s="143">
        <v>89353</v>
      </c>
      <c r="I128" s="143">
        <v>90987</v>
      </c>
      <c r="J128" s="190"/>
      <c r="K128" s="143">
        <v>93246</v>
      </c>
      <c r="L128" s="143">
        <v>94239</v>
      </c>
      <c r="M128" s="143">
        <v>106437</v>
      </c>
      <c r="N128" s="140">
        <v>107059</v>
      </c>
      <c r="O128" s="190">
        <v>108725</v>
      </c>
      <c r="P128" s="143">
        <v>110275</v>
      </c>
      <c r="Q128" s="143">
        <v>111786</v>
      </c>
      <c r="R128" s="143">
        <v>112954</v>
      </c>
      <c r="S128" s="143">
        <v>114452</v>
      </c>
      <c r="T128" s="190">
        <v>115245</v>
      </c>
      <c r="U128" s="143">
        <v>117012</v>
      </c>
      <c r="V128" s="143">
        <v>118293</v>
      </c>
      <c r="W128" s="143">
        <v>119413</v>
      </c>
      <c r="X128" s="143">
        <v>120229</v>
      </c>
      <c r="Y128" s="190">
        <v>121161</v>
      </c>
      <c r="Z128" s="143">
        <v>122213</v>
      </c>
      <c r="AA128" s="143">
        <v>123117</v>
      </c>
      <c r="AB128" s="143">
        <v>123243</v>
      </c>
      <c r="AC128" s="143">
        <v>123334</v>
      </c>
      <c r="AD128" s="190">
        <v>123507</v>
      </c>
      <c r="AE128" s="143">
        <v>123595</v>
      </c>
      <c r="AF128" s="143">
        <v>123392</v>
      </c>
      <c r="AG128" s="143">
        <v>123203</v>
      </c>
      <c r="AH128" s="143">
        <v>123133</v>
      </c>
      <c r="AI128" s="190">
        <v>122818</v>
      </c>
      <c r="AJ128" s="143">
        <v>122629</v>
      </c>
      <c r="AK128" s="143">
        <v>122321</v>
      </c>
      <c r="AL128" s="143">
        <v>122210</v>
      </c>
      <c r="AM128" s="143">
        <v>121749</v>
      </c>
      <c r="AN128" s="190">
        <v>121281</v>
      </c>
      <c r="AO128" s="143">
        <v>121152</v>
      </c>
      <c r="AP128" s="143">
        <v>120980</v>
      </c>
      <c r="AQ128" s="144">
        <v>120866</v>
      </c>
      <c r="AR128" s="144">
        <v>120473</v>
      </c>
      <c r="AS128" s="190">
        <v>120325</v>
      </c>
      <c r="AT128" s="144">
        <v>119903</v>
      </c>
      <c r="AU128" s="144">
        <v>119160</v>
      </c>
      <c r="AV128" s="144">
        <v>118558</v>
      </c>
      <c r="AW128" s="139">
        <v>117870</v>
      </c>
      <c r="AX128" s="190">
        <v>170630</v>
      </c>
      <c r="AY128" s="144"/>
      <c r="AZ128" s="144"/>
      <c r="BA128" s="144"/>
      <c r="BB128" s="144"/>
      <c r="BC128" s="190"/>
      <c r="BD128" s="144"/>
      <c r="BE128" s="144"/>
      <c r="BF128" s="144"/>
      <c r="BG128" s="144"/>
      <c r="BH128" s="190"/>
      <c r="BI128" s="144"/>
      <c r="BJ128" s="144"/>
      <c r="BK128" s="144"/>
      <c r="BL128" s="144"/>
      <c r="BM128" s="190"/>
      <c r="BN128" s="144"/>
      <c r="BO128" s="144"/>
      <c r="BP128" s="144"/>
      <c r="BQ128" s="145" t="s">
        <v>7</v>
      </c>
      <c r="BR128" s="146"/>
      <c r="BS128" s="143"/>
      <c r="BT128" s="143"/>
      <c r="BU128" s="143"/>
      <c r="BV128" s="147"/>
      <c r="BW128" s="148"/>
      <c r="BX128" s="148"/>
      <c r="BY128" s="148"/>
      <c r="BZ128" s="149"/>
      <c r="CA128" s="143"/>
      <c r="CB128" s="143"/>
      <c r="CC128" s="143"/>
      <c r="CD128" s="150"/>
      <c r="CE128" s="151"/>
      <c r="CF128" s="151"/>
      <c r="CG128" s="151"/>
      <c r="CH128" s="151"/>
      <c r="CI128" s="149"/>
      <c r="CJ128" s="143"/>
      <c r="CK128" s="143"/>
      <c r="CL128" s="143"/>
      <c r="CM128" s="143"/>
      <c r="CN128" s="152"/>
      <c r="CO128" s="153"/>
      <c r="CP128" s="151"/>
      <c r="CQ128" s="151"/>
      <c r="CR128" s="151"/>
      <c r="CS128" s="151"/>
      <c r="CT128" s="149"/>
      <c r="CU128" s="143"/>
      <c r="CV128" s="144"/>
      <c r="CW128" s="144"/>
    </row>
    <row r="129" spans="2:101" ht="15" customHeight="1" x14ac:dyDescent="0.15">
      <c r="B129" s="53" t="s">
        <v>160</v>
      </c>
      <c r="C129" s="53"/>
      <c r="D129" s="55" t="s">
        <v>7</v>
      </c>
      <c r="E129" s="182"/>
      <c r="F129" s="143"/>
      <c r="G129" s="143"/>
      <c r="H129" s="143"/>
      <c r="I129" s="143"/>
      <c r="J129" s="182"/>
      <c r="K129" s="143"/>
      <c r="L129" s="143"/>
      <c r="M129" s="143"/>
      <c r="N129" s="140"/>
      <c r="O129" s="182"/>
      <c r="P129" s="143"/>
      <c r="Q129" s="143"/>
      <c r="R129" s="143"/>
      <c r="S129" s="143"/>
      <c r="T129" s="182"/>
      <c r="U129" s="143"/>
      <c r="V129" s="143"/>
      <c r="W129" s="143"/>
      <c r="X129" s="143"/>
      <c r="Y129" s="182"/>
      <c r="Z129" s="143"/>
      <c r="AA129" s="143"/>
      <c r="AB129" s="143"/>
      <c r="AC129" s="143"/>
      <c r="AD129" s="182"/>
      <c r="AE129" s="143"/>
      <c r="AF129" s="143"/>
      <c r="AG129" s="143"/>
      <c r="AH129" s="143"/>
      <c r="AI129" s="182"/>
      <c r="AJ129" s="143"/>
      <c r="AK129" s="143"/>
      <c r="AL129" s="143"/>
      <c r="AM129" s="143"/>
      <c r="AN129" s="182"/>
      <c r="AO129" s="143"/>
      <c r="AP129" s="143"/>
      <c r="AQ129" s="144"/>
      <c r="AR129" s="144"/>
      <c r="AS129" s="182"/>
      <c r="AT129" s="144"/>
      <c r="AU129" s="144"/>
      <c r="AV129" s="144"/>
      <c r="AW129" s="144"/>
      <c r="AX129" s="182"/>
      <c r="AY129" s="144"/>
      <c r="AZ129" s="144"/>
      <c r="BA129" s="144"/>
      <c r="BB129" s="144"/>
      <c r="BC129" s="182"/>
      <c r="BD129" s="144"/>
      <c r="BE129" s="144"/>
      <c r="BF129" s="144"/>
      <c r="BG129" s="144"/>
      <c r="BH129" s="182"/>
      <c r="BI129" s="144"/>
      <c r="BJ129" s="144"/>
      <c r="BK129" s="144"/>
      <c r="BL129" s="144"/>
      <c r="BM129" s="182"/>
      <c r="BN129" s="144"/>
      <c r="BO129" s="144"/>
      <c r="BP129" s="144"/>
      <c r="BQ129" s="154" t="s">
        <v>7</v>
      </c>
      <c r="BR129" s="146"/>
      <c r="BS129" s="143"/>
      <c r="BT129" s="143"/>
      <c r="BU129" s="143"/>
      <c r="BV129" s="147"/>
      <c r="BW129" s="143"/>
      <c r="BX129" s="143"/>
      <c r="BY129" s="143"/>
      <c r="BZ129" s="149"/>
      <c r="CA129" s="143"/>
      <c r="CB129" s="143"/>
      <c r="CC129" s="143"/>
      <c r="CD129" s="150"/>
      <c r="CE129" s="151"/>
      <c r="CF129" s="151"/>
      <c r="CG129" s="151"/>
      <c r="CH129" s="151"/>
      <c r="CI129" s="149"/>
      <c r="CJ129" s="143"/>
      <c r="CK129" s="143"/>
      <c r="CL129" s="143"/>
      <c r="CM129" s="143"/>
      <c r="CN129" s="152"/>
      <c r="CO129" s="155"/>
      <c r="CP129" s="151"/>
      <c r="CQ129" s="151"/>
      <c r="CR129" s="151"/>
      <c r="CS129" s="151"/>
      <c r="CT129" s="149"/>
      <c r="CU129" s="143"/>
      <c r="CV129" s="144"/>
      <c r="CW129" s="144"/>
    </row>
    <row r="130" spans="2:101" ht="15" customHeight="1" x14ac:dyDescent="0.15">
      <c r="B130" s="56"/>
      <c r="C130" s="56"/>
      <c r="D130" s="54" t="s">
        <v>104</v>
      </c>
      <c r="E130" s="182">
        <v>10387</v>
      </c>
      <c r="F130" s="143">
        <v>10258</v>
      </c>
      <c r="G130" s="143">
        <v>10149</v>
      </c>
      <c r="H130" s="143">
        <v>9968</v>
      </c>
      <c r="I130" s="143">
        <v>9308</v>
      </c>
      <c r="J130" s="182"/>
      <c r="K130" s="142">
        <v>9225</v>
      </c>
      <c r="L130" s="142"/>
      <c r="M130" s="143"/>
      <c r="N130" s="140"/>
      <c r="O130" s="182"/>
      <c r="P130" s="143"/>
      <c r="Q130" s="143"/>
      <c r="R130" s="143"/>
      <c r="S130" s="143"/>
      <c r="T130" s="182"/>
      <c r="U130" s="143"/>
      <c r="V130" s="143"/>
      <c r="W130" s="143"/>
      <c r="X130" s="143"/>
      <c r="Y130" s="182"/>
      <c r="Z130" s="143"/>
      <c r="AA130" s="143"/>
      <c r="AB130" s="143"/>
      <c r="AC130" s="143"/>
      <c r="AD130" s="182"/>
      <c r="AE130" s="143"/>
      <c r="AF130" s="143"/>
      <c r="AG130" s="143"/>
      <c r="AH130" s="143"/>
      <c r="AI130" s="182"/>
      <c r="AJ130" s="143"/>
      <c r="AK130" s="143"/>
      <c r="AL130" s="143"/>
      <c r="AM130" s="143"/>
      <c r="AN130" s="182"/>
      <c r="AO130" s="143"/>
      <c r="AP130" s="143"/>
      <c r="AQ130" s="144"/>
      <c r="AR130" s="144"/>
      <c r="AS130" s="182"/>
      <c r="AT130" s="144"/>
      <c r="AU130" s="144"/>
      <c r="AV130" s="144"/>
      <c r="AW130" s="144"/>
      <c r="AX130" s="182"/>
      <c r="AY130" s="144"/>
      <c r="AZ130" s="144"/>
      <c r="BA130" s="144"/>
      <c r="BB130" s="144"/>
      <c r="BC130" s="182"/>
      <c r="BD130" s="144"/>
      <c r="BE130" s="144"/>
      <c r="BF130" s="144"/>
      <c r="BG130" s="144"/>
      <c r="BH130" s="182"/>
      <c r="BI130" s="144"/>
      <c r="BJ130" s="144"/>
      <c r="BK130" s="144"/>
      <c r="BL130" s="144"/>
      <c r="BM130" s="182"/>
      <c r="BN130" s="144"/>
      <c r="BO130" s="144"/>
      <c r="BP130" s="144"/>
      <c r="BQ130" s="145" t="s">
        <v>104</v>
      </c>
      <c r="BR130" s="146"/>
      <c r="BS130" s="143"/>
      <c r="BT130" s="143"/>
      <c r="BU130" s="143"/>
      <c r="BV130" s="147"/>
      <c r="BW130" s="143">
        <v>8956</v>
      </c>
      <c r="BX130" s="143">
        <v>4418</v>
      </c>
      <c r="BY130" s="98">
        <f t="shared" ref="BY130:BY174" si="49">BW130-BX130</f>
        <v>4538</v>
      </c>
      <c r="BZ130" s="149"/>
      <c r="CA130" s="143"/>
      <c r="CB130" s="143"/>
      <c r="CC130" s="143"/>
      <c r="CD130" s="150"/>
      <c r="CE130" s="151"/>
      <c r="CF130" s="151"/>
      <c r="CG130" s="151"/>
      <c r="CH130" s="151"/>
      <c r="CI130" s="149"/>
      <c r="CJ130" s="143"/>
      <c r="CK130" s="143"/>
      <c r="CL130" s="143"/>
      <c r="CM130" s="143"/>
      <c r="CN130" s="152"/>
      <c r="CO130" s="153" t="s">
        <v>104</v>
      </c>
      <c r="CP130" s="151"/>
      <c r="CQ130" s="151"/>
      <c r="CR130" s="151"/>
      <c r="CS130" s="151"/>
      <c r="CT130" s="149"/>
      <c r="CU130" s="143"/>
      <c r="CV130" s="144"/>
      <c r="CW130" s="144"/>
    </row>
    <row r="131" spans="2:101" ht="15" customHeight="1" x14ac:dyDescent="0.15">
      <c r="B131" s="53" t="s">
        <v>198</v>
      </c>
      <c r="C131" s="53"/>
      <c r="D131" s="55" t="s">
        <v>9</v>
      </c>
      <c r="E131" s="182">
        <v>57520</v>
      </c>
      <c r="F131" s="143">
        <v>57389</v>
      </c>
      <c r="G131" s="143">
        <v>57113</v>
      </c>
      <c r="H131" s="143">
        <v>54123</v>
      </c>
      <c r="I131" s="143">
        <v>53844</v>
      </c>
      <c r="J131" s="182"/>
      <c r="K131" s="143">
        <v>53867</v>
      </c>
      <c r="L131" s="143">
        <v>53868</v>
      </c>
      <c r="M131" s="143">
        <v>53938</v>
      </c>
      <c r="N131" s="140">
        <v>53849</v>
      </c>
      <c r="O131" s="182">
        <v>53187</v>
      </c>
      <c r="P131" s="143">
        <v>52950</v>
      </c>
      <c r="Q131" s="143">
        <v>53083</v>
      </c>
      <c r="R131" s="143">
        <v>53657</v>
      </c>
      <c r="S131" s="143">
        <v>54292</v>
      </c>
      <c r="T131" s="182">
        <v>54802</v>
      </c>
      <c r="U131" s="143">
        <v>55078</v>
      </c>
      <c r="V131" s="143">
        <v>55825</v>
      </c>
      <c r="W131" s="143">
        <v>56293</v>
      </c>
      <c r="X131" s="143">
        <v>56813</v>
      </c>
      <c r="Y131" s="182">
        <v>57392</v>
      </c>
      <c r="Z131" s="143">
        <v>57713</v>
      </c>
      <c r="AA131" s="143">
        <v>58524</v>
      </c>
      <c r="AB131" s="143">
        <v>59190</v>
      </c>
      <c r="AC131" s="143">
        <v>59954</v>
      </c>
      <c r="AD131" s="182">
        <v>60688</v>
      </c>
      <c r="AE131" s="143">
        <v>61334</v>
      </c>
      <c r="AF131" s="143">
        <v>61958</v>
      </c>
      <c r="AG131" s="143">
        <v>62576</v>
      </c>
      <c r="AH131" s="143">
        <v>63388</v>
      </c>
      <c r="AI131" s="182">
        <v>64303</v>
      </c>
      <c r="AJ131" s="143">
        <v>65147</v>
      </c>
      <c r="AK131" s="143">
        <v>66238</v>
      </c>
      <c r="AL131" s="143">
        <v>67157</v>
      </c>
      <c r="AM131" s="143">
        <v>67771</v>
      </c>
      <c r="AN131" s="182">
        <v>68774</v>
      </c>
      <c r="AO131" s="143">
        <v>69481</v>
      </c>
      <c r="AP131" s="144">
        <v>70238</v>
      </c>
      <c r="AQ131" s="144">
        <v>70971</v>
      </c>
      <c r="AR131" s="144">
        <v>71953</v>
      </c>
      <c r="AS131" s="182">
        <v>72320</v>
      </c>
      <c r="AT131" s="144">
        <v>72703</v>
      </c>
      <c r="AU131" s="144">
        <v>73223</v>
      </c>
      <c r="AV131" s="144">
        <v>73521</v>
      </c>
      <c r="AW131" s="144">
        <v>73776</v>
      </c>
      <c r="AX131" s="182">
        <v>74204</v>
      </c>
      <c r="AY131" s="144"/>
      <c r="AZ131" s="144"/>
      <c r="BA131" s="144"/>
      <c r="BB131" s="144"/>
      <c r="BC131" s="182"/>
      <c r="BD131" s="144"/>
      <c r="BE131" s="144"/>
      <c r="BF131" s="144"/>
      <c r="BG131" s="144"/>
      <c r="BH131" s="182"/>
      <c r="BI131" s="144"/>
      <c r="BJ131" s="144"/>
      <c r="BK131" s="144"/>
      <c r="BL131" s="144"/>
      <c r="BM131" s="182"/>
      <c r="BN131" s="144"/>
      <c r="BO131" s="144"/>
      <c r="BP131" s="144"/>
      <c r="BQ131" s="154" t="s">
        <v>9</v>
      </c>
      <c r="BR131" s="146"/>
      <c r="BS131" s="143">
        <v>134.13999999999999</v>
      </c>
      <c r="BT131" s="143">
        <v>134.13999999999999</v>
      </c>
      <c r="BU131" s="143">
        <v>20408</v>
      </c>
      <c r="BV131" s="147"/>
      <c r="BW131" s="143">
        <v>52853</v>
      </c>
      <c r="BX131" s="143">
        <v>25426</v>
      </c>
      <c r="BY131" s="98">
        <f t="shared" si="49"/>
        <v>27427</v>
      </c>
      <c r="BZ131" s="149"/>
      <c r="CA131" s="124">
        <f t="shared" ref="CA131:CA174" si="50">CB131+CC131</f>
        <v>64230</v>
      </c>
      <c r="CB131" s="144">
        <v>31292</v>
      </c>
      <c r="CC131" s="144">
        <v>32938</v>
      </c>
      <c r="CD131" s="150"/>
      <c r="CE131" s="123">
        <f t="shared" ref="CE131:CE174" si="51">SUM(CF131:CG131)</f>
        <v>69180</v>
      </c>
      <c r="CF131" s="151">
        <v>33820</v>
      </c>
      <c r="CG131" s="151">
        <v>35360</v>
      </c>
      <c r="CH131" s="151">
        <v>21472</v>
      </c>
      <c r="CI131" s="149"/>
      <c r="CJ131" s="98">
        <f t="shared" ref="CJ131:CJ174" si="52">CK131+CL131</f>
        <v>69086</v>
      </c>
      <c r="CK131" s="144">
        <v>33783</v>
      </c>
      <c r="CL131" s="144">
        <v>35303</v>
      </c>
      <c r="CM131" s="144">
        <v>69180</v>
      </c>
      <c r="CN131" s="152"/>
      <c r="CO131" s="155" t="s">
        <v>9</v>
      </c>
      <c r="CP131" s="123">
        <f t="shared" ref="CP131:CP174" si="53">SUM(CQ131:CR131)</f>
        <v>72965</v>
      </c>
      <c r="CQ131" s="151">
        <v>35791</v>
      </c>
      <c r="CR131" s="151">
        <v>37174</v>
      </c>
      <c r="CS131" s="151">
        <v>24089</v>
      </c>
      <c r="CT131" s="149"/>
      <c r="CU131" s="144">
        <f t="shared" ref="CU131:CU174" si="54">CV131+CW131</f>
        <v>72534</v>
      </c>
      <c r="CV131" s="144">
        <v>35603</v>
      </c>
      <c r="CW131" s="144">
        <v>36931</v>
      </c>
    </row>
    <row r="132" spans="2:101" ht="15" customHeight="1" x14ac:dyDescent="0.15">
      <c r="B132" s="53" t="s">
        <v>163</v>
      </c>
      <c r="C132" s="53"/>
      <c r="D132" s="55" t="s">
        <v>10</v>
      </c>
      <c r="E132" s="182">
        <v>59185</v>
      </c>
      <c r="F132" s="143">
        <v>60302</v>
      </c>
      <c r="G132" s="143">
        <v>61140</v>
      </c>
      <c r="H132" s="143">
        <v>62155</v>
      </c>
      <c r="I132" s="143">
        <v>62648</v>
      </c>
      <c r="J132" s="182"/>
      <c r="K132" s="143">
        <v>61421</v>
      </c>
      <c r="L132" s="143">
        <v>62161</v>
      </c>
      <c r="M132" s="143">
        <v>62760</v>
      </c>
      <c r="N132" s="140">
        <v>63286</v>
      </c>
      <c r="O132" s="182">
        <v>63619</v>
      </c>
      <c r="P132" s="143">
        <v>64249</v>
      </c>
      <c r="Q132" s="143">
        <v>64712</v>
      </c>
      <c r="R132" s="143">
        <v>65431</v>
      </c>
      <c r="S132" s="143">
        <v>65906</v>
      </c>
      <c r="T132" s="182">
        <v>66390</v>
      </c>
      <c r="U132" s="143">
        <v>66950</v>
      </c>
      <c r="V132" s="143">
        <v>67328</v>
      </c>
      <c r="W132" s="143">
        <v>68165</v>
      </c>
      <c r="X132" s="143">
        <v>68569</v>
      </c>
      <c r="Y132" s="182">
        <v>68764</v>
      </c>
      <c r="Z132" s="143">
        <v>68804</v>
      </c>
      <c r="AA132" s="143">
        <v>68883</v>
      </c>
      <c r="AB132" s="143">
        <v>68894</v>
      </c>
      <c r="AC132" s="143">
        <v>68694</v>
      </c>
      <c r="AD132" s="182">
        <v>68420</v>
      </c>
      <c r="AE132" s="143">
        <v>67972</v>
      </c>
      <c r="AF132" s="143">
        <v>67400</v>
      </c>
      <c r="AG132" s="143">
        <v>66916</v>
      </c>
      <c r="AH132" s="143">
        <v>66579</v>
      </c>
      <c r="AI132" s="182">
        <v>66058</v>
      </c>
      <c r="AJ132" s="143">
        <v>65329</v>
      </c>
      <c r="AK132" s="143">
        <v>64820</v>
      </c>
      <c r="AL132" s="143">
        <v>64415</v>
      </c>
      <c r="AM132" s="143">
        <v>63902</v>
      </c>
      <c r="AN132" s="182">
        <v>63654</v>
      </c>
      <c r="AO132" s="143">
        <v>63254</v>
      </c>
      <c r="AP132" s="143">
        <v>62878</v>
      </c>
      <c r="AQ132" s="144">
        <v>62498</v>
      </c>
      <c r="AR132" s="144">
        <v>62215</v>
      </c>
      <c r="AS132" s="182">
        <v>61929</v>
      </c>
      <c r="AT132" s="144">
        <v>61495</v>
      </c>
      <c r="AU132" s="144">
        <v>61003</v>
      </c>
      <c r="AV132" s="144">
        <v>60580</v>
      </c>
      <c r="AW132" s="144">
        <v>60012</v>
      </c>
      <c r="AX132" s="182">
        <v>59202</v>
      </c>
      <c r="AY132" s="144">
        <v>66694</v>
      </c>
      <c r="AZ132" s="144">
        <v>65814</v>
      </c>
      <c r="BA132" s="144">
        <v>64964</v>
      </c>
      <c r="BB132" s="144"/>
      <c r="BC132" s="182"/>
      <c r="BD132" s="144"/>
      <c r="BE132" s="144"/>
      <c r="BF132" s="144"/>
      <c r="BG132" s="144"/>
      <c r="BH132" s="182"/>
      <c r="BI132" s="144"/>
      <c r="BJ132" s="144"/>
      <c r="BK132" s="144"/>
      <c r="BL132" s="144"/>
      <c r="BM132" s="182"/>
      <c r="BN132" s="144"/>
      <c r="BO132" s="144"/>
      <c r="BP132" s="144"/>
      <c r="BQ132" s="154" t="s">
        <v>10</v>
      </c>
      <c r="BR132" s="146"/>
      <c r="BS132" s="143">
        <v>184.26</v>
      </c>
      <c r="BT132" s="143">
        <v>184.26</v>
      </c>
      <c r="BU132" s="143">
        <v>19662</v>
      </c>
      <c r="BV132" s="147"/>
      <c r="BW132" s="143">
        <v>59884</v>
      </c>
      <c r="BX132" s="143">
        <v>28881</v>
      </c>
      <c r="BY132" s="98">
        <f t="shared" si="49"/>
        <v>31003</v>
      </c>
      <c r="BZ132" s="149"/>
      <c r="CA132" s="98">
        <f t="shared" si="50"/>
        <v>65578</v>
      </c>
      <c r="CB132" s="143">
        <v>31678</v>
      </c>
      <c r="CC132" s="143">
        <v>33900</v>
      </c>
      <c r="CD132" s="150"/>
      <c r="CE132" s="123">
        <f t="shared" si="51"/>
        <v>62999</v>
      </c>
      <c r="CF132" s="151">
        <v>30443</v>
      </c>
      <c r="CG132" s="151">
        <v>32556</v>
      </c>
      <c r="CH132" s="151">
        <v>19439</v>
      </c>
      <c r="CI132" s="149"/>
      <c r="CJ132" s="98">
        <f t="shared" si="52"/>
        <v>62897</v>
      </c>
      <c r="CK132" s="143">
        <v>30401</v>
      </c>
      <c r="CL132" s="143">
        <v>32496</v>
      </c>
      <c r="CM132" s="143">
        <v>62999</v>
      </c>
      <c r="CN132" s="152"/>
      <c r="CO132" s="155" t="s">
        <v>10</v>
      </c>
      <c r="CP132" s="123">
        <f t="shared" si="53"/>
        <v>61459</v>
      </c>
      <c r="CQ132" s="151">
        <v>29641</v>
      </c>
      <c r="CR132" s="151">
        <v>31818</v>
      </c>
      <c r="CS132" s="151">
        <v>20122</v>
      </c>
      <c r="CT132" s="149"/>
      <c r="CU132" s="98">
        <f t="shared" si="54"/>
        <v>61739</v>
      </c>
      <c r="CV132" s="144">
        <v>29855</v>
      </c>
      <c r="CW132" s="144">
        <v>31884</v>
      </c>
    </row>
    <row r="133" spans="2:101" ht="15" customHeight="1" x14ac:dyDescent="0.15">
      <c r="B133" s="53" t="s">
        <v>199</v>
      </c>
      <c r="C133" s="53"/>
      <c r="D133" s="55" t="s">
        <v>30</v>
      </c>
      <c r="E133" s="182">
        <v>16392</v>
      </c>
      <c r="F133" s="143">
        <v>16381</v>
      </c>
      <c r="G133" s="143">
        <v>15647</v>
      </c>
      <c r="H133" s="143">
        <v>15442</v>
      </c>
      <c r="I133" s="143">
        <v>15268</v>
      </c>
      <c r="J133" s="182"/>
      <c r="K133" s="143">
        <v>15135</v>
      </c>
      <c r="L133" s="143">
        <v>14978</v>
      </c>
      <c r="M133" s="143">
        <v>14996</v>
      </c>
      <c r="N133" s="140">
        <v>14803</v>
      </c>
      <c r="O133" s="182">
        <v>14969</v>
      </c>
      <c r="P133" s="143">
        <v>14995</v>
      </c>
      <c r="Q133" s="143">
        <v>14917</v>
      </c>
      <c r="R133" s="143">
        <v>14826</v>
      </c>
      <c r="S133" s="143">
        <v>14851</v>
      </c>
      <c r="T133" s="182">
        <v>14846</v>
      </c>
      <c r="U133" s="143">
        <v>14919</v>
      </c>
      <c r="V133" s="143">
        <v>14986</v>
      </c>
      <c r="W133" s="143">
        <v>14958</v>
      </c>
      <c r="X133" s="143">
        <v>14954</v>
      </c>
      <c r="Y133" s="182">
        <v>14875</v>
      </c>
      <c r="Z133" s="143">
        <v>14816</v>
      </c>
      <c r="AA133" s="143">
        <v>14765</v>
      </c>
      <c r="AB133" s="143">
        <v>14715</v>
      </c>
      <c r="AC133" s="143">
        <v>14698</v>
      </c>
      <c r="AD133" s="182">
        <v>14787</v>
      </c>
      <c r="AE133" s="143">
        <v>14798</v>
      </c>
      <c r="AF133" s="143">
        <v>14741</v>
      </c>
      <c r="AG133" s="143">
        <v>14673</v>
      </c>
      <c r="AH133" s="143">
        <v>14597</v>
      </c>
      <c r="AI133" s="182">
        <v>14498</v>
      </c>
      <c r="AJ133" s="143">
        <v>14437</v>
      </c>
      <c r="AK133" s="143">
        <v>14410</v>
      </c>
      <c r="AL133" s="143">
        <v>14411</v>
      </c>
      <c r="AM133" s="143">
        <v>14441</v>
      </c>
      <c r="AN133" s="182">
        <v>14356</v>
      </c>
      <c r="AO133" s="143">
        <v>14207</v>
      </c>
      <c r="AP133" s="144">
        <v>14260</v>
      </c>
      <c r="AQ133" s="144">
        <v>14166</v>
      </c>
      <c r="AR133" s="144">
        <v>14196</v>
      </c>
      <c r="AS133" s="182">
        <v>14114</v>
      </c>
      <c r="AT133" s="144">
        <v>14095</v>
      </c>
      <c r="AU133" s="144">
        <v>14014</v>
      </c>
      <c r="AV133" s="144"/>
      <c r="AW133" s="144"/>
      <c r="AX133" s="182"/>
      <c r="AY133" s="144"/>
      <c r="AZ133" s="144"/>
      <c r="BA133" s="144"/>
      <c r="BB133" s="144"/>
      <c r="BC133" s="182"/>
      <c r="BD133" s="144"/>
      <c r="BE133" s="144"/>
      <c r="BF133" s="144"/>
      <c r="BG133" s="144"/>
      <c r="BH133" s="182"/>
      <c r="BI133" s="144"/>
      <c r="BJ133" s="144"/>
      <c r="BK133" s="144"/>
      <c r="BL133" s="144"/>
      <c r="BM133" s="182"/>
      <c r="BN133" s="144"/>
      <c r="BO133" s="144"/>
      <c r="BP133" s="144"/>
      <c r="BQ133" s="154" t="s">
        <v>30</v>
      </c>
      <c r="BR133" s="146"/>
      <c r="BS133" s="143">
        <v>61.44</v>
      </c>
      <c r="BT133" s="143">
        <v>61.44</v>
      </c>
      <c r="BU133" s="143">
        <v>3923</v>
      </c>
      <c r="BV133" s="147"/>
      <c r="BW133" s="143">
        <v>15063</v>
      </c>
      <c r="BX133" s="156">
        <v>7027</v>
      </c>
      <c r="BY133" s="156">
        <f t="shared" si="49"/>
        <v>8036</v>
      </c>
      <c r="BZ133" s="149"/>
      <c r="CA133" s="98">
        <f t="shared" si="50"/>
        <v>14189</v>
      </c>
      <c r="CB133" s="144">
        <v>6853</v>
      </c>
      <c r="CC133" s="143">
        <v>7336</v>
      </c>
      <c r="CD133" s="150"/>
      <c r="CE133" s="123">
        <f t="shared" si="51"/>
        <v>14218</v>
      </c>
      <c r="CF133" s="151">
        <v>6939</v>
      </c>
      <c r="CG133" s="151">
        <v>7279</v>
      </c>
      <c r="CH133" s="151">
        <v>3910</v>
      </c>
      <c r="CI133" s="149"/>
      <c r="CJ133" s="98">
        <f t="shared" si="52"/>
        <v>14173</v>
      </c>
      <c r="CK133" s="144">
        <v>6913</v>
      </c>
      <c r="CL133" s="144">
        <v>7260</v>
      </c>
      <c r="CM133" s="144">
        <v>14218</v>
      </c>
      <c r="CN133" s="152"/>
      <c r="CO133" s="155" t="s">
        <v>30</v>
      </c>
      <c r="CP133" s="123">
        <f t="shared" si="53"/>
        <v>13929</v>
      </c>
      <c r="CQ133" s="151">
        <v>6804</v>
      </c>
      <c r="CR133" s="151">
        <v>7125</v>
      </c>
      <c r="CS133" s="151">
        <v>4019</v>
      </c>
      <c r="CT133" s="149"/>
      <c r="CU133" s="98">
        <f t="shared" si="54"/>
        <v>14040</v>
      </c>
      <c r="CV133" s="144">
        <v>6847</v>
      </c>
      <c r="CW133" s="144">
        <v>7193</v>
      </c>
    </row>
    <row r="134" spans="2:101" ht="15" customHeight="1" x14ac:dyDescent="0.15">
      <c r="B134" s="53" t="s">
        <v>200</v>
      </c>
      <c r="C134" s="53"/>
      <c r="D134" s="55" t="s">
        <v>31</v>
      </c>
      <c r="E134" s="182">
        <v>11814</v>
      </c>
      <c r="F134" s="143">
        <v>11703</v>
      </c>
      <c r="G134" s="143">
        <v>11524</v>
      </c>
      <c r="H134" s="143">
        <v>11292</v>
      </c>
      <c r="I134" s="143">
        <v>11030</v>
      </c>
      <c r="J134" s="182"/>
      <c r="K134" s="143">
        <v>10579</v>
      </c>
      <c r="L134" s="143">
        <v>10423</v>
      </c>
      <c r="M134" s="143">
        <v>10282</v>
      </c>
      <c r="N134" s="140">
        <v>10210</v>
      </c>
      <c r="O134" s="182">
        <v>10110</v>
      </c>
      <c r="P134" s="143">
        <v>9943</v>
      </c>
      <c r="Q134" s="143">
        <v>9836</v>
      </c>
      <c r="R134" s="143">
        <v>9751</v>
      </c>
      <c r="S134" s="143">
        <v>9685</v>
      </c>
      <c r="T134" s="182">
        <v>9686</v>
      </c>
      <c r="U134" s="143">
        <v>9705</v>
      </c>
      <c r="V134" s="143">
        <v>9625</v>
      </c>
      <c r="W134" s="143">
        <v>9579</v>
      </c>
      <c r="X134" s="143">
        <v>9538</v>
      </c>
      <c r="Y134" s="182">
        <v>9502</v>
      </c>
      <c r="Z134" s="143">
        <v>9458</v>
      </c>
      <c r="AA134" s="143">
        <v>9480</v>
      </c>
      <c r="AB134" s="143">
        <v>9459</v>
      </c>
      <c r="AC134" s="143">
        <v>9439</v>
      </c>
      <c r="AD134" s="182">
        <v>9358</v>
      </c>
      <c r="AE134" s="143">
        <v>9317</v>
      </c>
      <c r="AF134" s="143">
        <v>9303</v>
      </c>
      <c r="AG134" s="143">
        <v>9295</v>
      </c>
      <c r="AH134" s="143">
        <v>9269</v>
      </c>
      <c r="AI134" s="182">
        <v>9180</v>
      </c>
      <c r="AJ134" s="143">
        <v>9084</v>
      </c>
      <c r="AK134" s="143">
        <v>9006</v>
      </c>
      <c r="AL134" s="143">
        <v>8949</v>
      </c>
      <c r="AM134" s="143">
        <v>8816</v>
      </c>
      <c r="AN134" s="182">
        <v>8741</v>
      </c>
      <c r="AO134" s="143">
        <v>8713</v>
      </c>
      <c r="AP134" s="144">
        <v>8592</v>
      </c>
      <c r="AQ134" s="144">
        <v>8546</v>
      </c>
      <c r="AR134" s="144">
        <v>8437</v>
      </c>
      <c r="AS134" s="182">
        <v>8331</v>
      </c>
      <c r="AT134" s="144">
        <v>8256</v>
      </c>
      <c r="AU134" s="144">
        <v>8178</v>
      </c>
      <c r="AV134" s="144"/>
      <c r="AW134" s="144"/>
      <c r="AX134" s="182"/>
      <c r="AY134" s="144"/>
      <c r="AZ134" s="144"/>
      <c r="BA134" s="144"/>
      <c r="BB134" s="144"/>
      <c r="BC134" s="182"/>
      <c r="BD134" s="144"/>
      <c r="BE134" s="144"/>
      <c r="BF134" s="144"/>
      <c r="BG134" s="144"/>
      <c r="BH134" s="182"/>
      <c r="BI134" s="144"/>
      <c r="BJ134" s="144"/>
      <c r="BK134" s="144"/>
      <c r="BL134" s="144"/>
      <c r="BM134" s="182"/>
      <c r="BN134" s="144"/>
      <c r="BO134" s="144"/>
      <c r="BP134" s="144"/>
      <c r="BQ134" s="154" t="s">
        <v>31</v>
      </c>
      <c r="BR134" s="146"/>
      <c r="BS134" s="143">
        <v>221.61</v>
      </c>
      <c r="BT134" s="143">
        <v>221.61</v>
      </c>
      <c r="BU134" s="143">
        <v>2070</v>
      </c>
      <c r="BV134" s="147"/>
      <c r="BW134" s="143">
        <v>10457</v>
      </c>
      <c r="BX134" s="156">
        <v>5044</v>
      </c>
      <c r="BY134" s="156">
        <f t="shared" si="49"/>
        <v>5413</v>
      </c>
      <c r="BZ134" s="149"/>
      <c r="CA134" s="98">
        <f t="shared" si="50"/>
        <v>8974</v>
      </c>
      <c r="CB134" s="144">
        <v>4389</v>
      </c>
      <c r="CC134" s="143">
        <v>4585</v>
      </c>
      <c r="CD134" s="150"/>
      <c r="CE134" s="123">
        <f t="shared" si="51"/>
        <v>8525</v>
      </c>
      <c r="CF134" s="151">
        <v>4168</v>
      </c>
      <c r="CG134" s="151">
        <v>4357</v>
      </c>
      <c r="CH134" s="151">
        <v>2040</v>
      </c>
      <c r="CI134" s="149"/>
      <c r="CJ134" s="98">
        <f t="shared" si="52"/>
        <v>8519</v>
      </c>
      <c r="CK134" s="144">
        <v>4166</v>
      </c>
      <c r="CL134" s="144">
        <v>4353</v>
      </c>
      <c r="CM134" s="144">
        <v>8525</v>
      </c>
      <c r="CN134" s="152"/>
      <c r="CO134" s="155" t="s">
        <v>31</v>
      </c>
      <c r="CP134" s="123">
        <f t="shared" si="53"/>
        <v>8092</v>
      </c>
      <c r="CQ134" s="151">
        <v>3942</v>
      </c>
      <c r="CR134" s="151">
        <v>4150</v>
      </c>
      <c r="CS134" s="151">
        <v>2026</v>
      </c>
      <c r="CT134" s="149"/>
      <c r="CU134" s="98">
        <f t="shared" si="54"/>
        <v>8222</v>
      </c>
      <c r="CV134" s="144">
        <v>4015</v>
      </c>
      <c r="CW134" s="144">
        <v>4207</v>
      </c>
    </row>
    <row r="135" spans="2:101" ht="15" customHeight="1" x14ac:dyDescent="0.15">
      <c r="B135" s="53" t="s">
        <v>201</v>
      </c>
      <c r="C135" s="53"/>
      <c r="D135" s="55" t="s">
        <v>32</v>
      </c>
      <c r="E135" s="182">
        <v>9986</v>
      </c>
      <c r="F135" s="143">
        <v>9897</v>
      </c>
      <c r="G135" s="143">
        <v>9688</v>
      </c>
      <c r="H135" s="143">
        <v>9427</v>
      </c>
      <c r="I135" s="143">
        <v>9139</v>
      </c>
      <c r="J135" s="182"/>
      <c r="K135" s="143">
        <v>8543</v>
      </c>
      <c r="L135" s="143">
        <v>8401</v>
      </c>
      <c r="M135" s="143">
        <v>8171</v>
      </c>
      <c r="N135" s="140">
        <v>7943</v>
      </c>
      <c r="O135" s="182">
        <v>7810</v>
      </c>
      <c r="P135" s="143">
        <v>7669</v>
      </c>
      <c r="Q135" s="143">
        <v>7508</v>
      </c>
      <c r="R135" s="143">
        <v>7476</v>
      </c>
      <c r="S135" s="143">
        <v>7415</v>
      </c>
      <c r="T135" s="182">
        <v>7363</v>
      </c>
      <c r="U135" s="143">
        <v>7291</v>
      </c>
      <c r="V135" s="143">
        <v>7282</v>
      </c>
      <c r="W135" s="143">
        <v>7312</v>
      </c>
      <c r="X135" s="143">
        <v>7301</v>
      </c>
      <c r="Y135" s="182">
        <v>7323</v>
      </c>
      <c r="Z135" s="143">
        <v>7262</v>
      </c>
      <c r="AA135" s="143">
        <v>7257</v>
      </c>
      <c r="AB135" s="143">
        <v>7243</v>
      </c>
      <c r="AC135" s="143">
        <v>7271</v>
      </c>
      <c r="AD135" s="182">
        <v>7270</v>
      </c>
      <c r="AE135" s="143">
        <v>7236</v>
      </c>
      <c r="AF135" s="143">
        <v>7254</v>
      </c>
      <c r="AG135" s="143">
        <v>7233</v>
      </c>
      <c r="AH135" s="143">
        <v>7181</v>
      </c>
      <c r="AI135" s="182">
        <v>7150</v>
      </c>
      <c r="AJ135" s="143">
        <v>7157</v>
      </c>
      <c r="AK135" s="143">
        <v>7072</v>
      </c>
      <c r="AL135" s="143">
        <v>7021</v>
      </c>
      <c r="AM135" s="143">
        <v>6951</v>
      </c>
      <c r="AN135" s="182">
        <v>6861</v>
      </c>
      <c r="AO135" s="143">
        <v>6799</v>
      </c>
      <c r="AP135" s="144">
        <v>6695</v>
      </c>
      <c r="AQ135" s="144">
        <v>6587</v>
      </c>
      <c r="AR135" s="144">
        <v>6501</v>
      </c>
      <c r="AS135" s="182">
        <v>6441</v>
      </c>
      <c r="AT135" s="144">
        <v>6321</v>
      </c>
      <c r="AU135" s="144">
        <v>6265</v>
      </c>
      <c r="AV135" s="144"/>
      <c r="AW135" s="144"/>
      <c r="AX135" s="182"/>
      <c r="AY135" s="144"/>
      <c r="AZ135" s="144"/>
      <c r="BA135" s="144"/>
      <c r="BB135" s="144"/>
      <c r="BC135" s="182"/>
      <c r="BD135" s="144"/>
      <c r="BE135" s="144"/>
      <c r="BF135" s="144"/>
      <c r="BG135" s="144"/>
      <c r="BH135" s="182"/>
      <c r="BI135" s="144"/>
      <c r="BJ135" s="144"/>
      <c r="BK135" s="144"/>
      <c r="BL135" s="144"/>
      <c r="BM135" s="182"/>
      <c r="BN135" s="144"/>
      <c r="BO135" s="144"/>
      <c r="BP135" s="144"/>
      <c r="BQ135" s="154" t="s">
        <v>32</v>
      </c>
      <c r="BR135" s="146"/>
      <c r="BS135" s="143">
        <v>177.77</v>
      </c>
      <c r="BT135" s="143">
        <v>177.77</v>
      </c>
      <c r="BU135" s="143">
        <v>1593</v>
      </c>
      <c r="BV135" s="147"/>
      <c r="BW135" s="143">
        <v>8167</v>
      </c>
      <c r="BX135" s="156">
        <v>3899</v>
      </c>
      <c r="BY135" s="156">
        <f t="shared" si="49"/>
        <v>4268</v>
      </c>
      <c r="BZ135" s="149"/>
      <c r="CA135" s="98">
        <f t="shared" si="50"/>
        <v>7021</v>
      </c>
      <c r="CB135" s="144">
        <v>3420</v>
      </c>
      <c r="CC135" s="143">
        <v>3601</v>
      </c>
      <c r="CD135" s="150"/>
      <c r="CE135" s="123">
        <f t="shared" si="51"/>
        <v>6723</v>
      </c>
      <c r="CF135" s="151">
        <v>3259</v>
      </c>
      <c r="CG135" s="151">
        <v>3464</v>
      </c>
      <c r="CH135" s="151">
        <v>1568</v>
      </c>
      <c r="CI135" s="149"/>
      <c r="CJ135" s="98">
        <f t="shared" si="52"/>
        <v>6718</v>
      </c>
      <c r="CK135" s="144">
        <v>3258</v>
      </c>
      <c r="CL135" s="144">
        <v>3460</v>
      </c>
      <c r="CM135" s="144">
        <v>6723</v>
      </c>
      <c r="CN135" s="152"/>
      <c r="CO135" s="155" t="s">
        <v>32</v>
      </c>
      <c r="CP135" s="123">
        <f t="shared" si="53"/>
        <v>6309</v>
      </c>
      <c r="CQ135" s="151">
        <v>3086</v>
      </c>
      <c r="CR135" s="151">
        <v>3223</v>
      </c>
      <c r="CS135" s="151">
        <v>1624</v>
      </c>
      <c r="CT135" s="149"/>
      <c r="CU135" s="98">
        <f t="shared" si="54"/>
        <v>6389</v>
      </c>
      <c r="CV135" s="144">
        <v>3092</v>
      </c>
      <c r="CW135" s="144">
        <v>3297</v>
      </c>
    </row>
    <row r="136" spans="2:101" ht="15" customHeight="1" x14ac:dyDescent="0.15">
      <c r="B136" s="53" t="s">
        <v>202</v>
      </c>
      <c r="C136" s="53"/>
      <c r="D136" s="55" t="s">
        <v>34</v>
      </c>
      <c r="E136" s="182">
        <v>9281</v>
      </c>
      <c r="F136" s="143">
        <v>9095</v>
      </c>
      <c r="G136" s="143">
        <v>8583</v>
      </c>
      <c r="H136" s="143">
        <v>8525</v>
      </c>
      <c r="I136" s="143">
        <v>8270</v>
      </c>
      <c r="J136" s="182"/>
      <c r="K136" s="143">
        <v>8012</v>
      </c>
      <c r="L136" s="143">
        <v>7901</v>
      </c>
      <c r="M136" s="143">
        <v>7875</v>
      </c>
      <c r="N136" s="140">
        <v>7772</v>
      </c>
      <c r="O136" s="182">
        <v>7606</v>
      </c>
      <c r="P136" s="143">
        <v>7519</v>
      </c>
      <c r="Q136" s="143">
        <v>7421</v>
      </c>
      <c r="R136" s="143">
        <v>7381</v>
      </c>
      <c r="S136" s="143">
        <v>7351</v>
      </c>
      <c r="T136" s="182">
        <v>7419</v>
      </c>
      <c r="U136" s="143">
        <v>7410</v>
      </c>
      <c r="V136" s="143">
        <v>7410</v>
      </c>
      <c r="W136" s="143">
        <v>7474</v>
      </c>
      <c r="X136" s="143">
        <v>7472</v>
      </c>
      <c r="Y136" s="182">
        <v>7527</v>
      </c>
      <c r="Z136" s="143">
        <v>7467</v>
      </c>
      <c r="AA136" s="143">
        <v>7435</v>
      </c>
      <c r="AB136" s="143">
        <v>7436</v>
      </c>
      <c r="AC136" s="143">
        <v>7437</v>
      </c>
      <c r="AD136" s="182">
        <v>7440</v>
      </c>
      <c r="AE136" s="143">
        <v>7415</v>
      </c>
      <c r="AF136" s="143">
        <v>7361</v>
      </c>
      <c r="AG136" s="143">
        <v>7345</v>
      </c>
      <c r="AH136" s="143">
        <v>7285</v>
      </c>
      <c r="AI136" s="182">
        <v>7243</v>
      </c>
      <c r="AJ136" s="143">
        <v>7214</v>
      </c>
      <c r="AK136" s="143">
        <v>7175</v>
      </c>
      <c r="AL136" s="143">
        <v>7123</v>
      </c>
      <c r="AM136" s="143">
        <v>7084</v>
      </c>
      <c r="AN136" s="182">
        <v>7042</v>
      </c>
      <c r="AO136" s="143">
        <v>7021</v>
      </c>
      <c r="AP136" s="144">
        <v>7048</v>
      </c>
      <c r="AQ136" s="144">
        <v>7112</v>
      </c>
      <c r="AR136" s="144">
        <v>7196</v>
      </c>
      <c r="AS136" s="182">
        <v>7225</v>
      </c>
      <c r="AT136" s="144">
        <v>7246</v>
      </c>
      <c r="AU136" s="144">
        <v>7173</v>
      </c>
      <c r="AV136" s="144">
        <v>7117</v>
      </c>
      <c r="AW136" s="144">
        <v>7149</v>
      </c>
      <c r="AX136" s="182">
        <v>7115</v>
      </c>
      <c r="AY136" s="144"/>
      <c r="AZ136" s="144"/>
      <c r="BA136" s="144"/>
      <c r="BB136" s="144"/>
      <c r="BC136" s="182"/>
      <c r="BD136" s="144"/>
      <c r="BE136" s="144"/>
      <c r="BF136" s="144"/>
      <c r="BG136" s="144"/>
      <c r="BH136" s="182"/>
      <c r="BI136" s="144"/>
      <c r="BJ136" s="144"/>
      <c r="BK136" s="144"/>
      <c r="BL136" s="144"/>
      <c r="BM136" s="182"/>
      <c r="BN136" s="144"/>
      <c r="BO136" s="144"/>
      <c r="BP136" s="144"/>
      <c r="BQ136" s="154" t="s">
        <v>34</v>
      </c>
      <c r="BR136" s="146"/>
      <c r="BS136" s="143">
        <v>30.1</v>
      </c>
      <c r="BT136" s="143">
        <v>30.1</v>
      </c>
      <c r="BU136" s="143">
        <v>1835</v>
      </c>
      <c r="BV136" s="147"/>
      <c r="BW136" s="143">
        <v>7880</v>
      </c>
      <c r="BX136" s="156">
        <v>3748</v>
      </c>
      <c r="BY136" s="156">
        <f t="shared" si="49"/>
        <v>4132</v>
      </c>
      <c r="BZ136" s="149"/>
      <c r="CA136" s="98">
        <f t="shared" si="50"/>
        <v>7079</v>
      </c>
      <c r="CB136" s="144">
        <v>3442</v>
      </c>
      <c r="CC136" s="143">
        <v>3637</v>
      </c>
      <c r="CD136" s="150"/>
      <c r="CE136" s="123">
        <f t="shared" si="51"/>
        <v>6908</v>
      </c>
      <c r="CF136" s="151">
        <v>3345</v>
      </c>
      <c r="CG136" s="151">
        <v>3563</v>
      </c>
      <c r="CH136" s="151">
        <v>1803</v>
      </c>
      <c r="CI136" s="149"/>
      <c r="CJ136" s="98">
        <f t="shared" si="52"/>
        <v>6907</v>
      </c>
      <c r="CK136" s="144">
        <v>3344</v>
      </c>
      <c r="CL136" s="144">
        <v>3563</v>
      </c>
      <c r="CM136" s="144">
        <v>6908</v>
      </c>
      <c r="CN136" s="152"/>
      <c r="CO136" s="155" t="s">
        <v>34</v>
      </c>
      <c r="CP136" s="123">
        <f t="shared" si="53"/>
        <v>7072</v>
      </c>
      <c r="CQ136" s="151">
        <v>3420</v>
      </c>
      <c r="CR136" s="151">
        <v>3652</v>
      </c>
      <c r="CS136" s="151">
        <v>1972</v>
      </c>
      <c r="CT136" s="149"/>
      <c r="CU136" s="98">
        <f t="shared" si="54"/>
        <v>7064</v>
      </c>
      <c r="CV136" s="144">
        <v>3418</v>
      </c>
      <c r="CW136" s="144">
        <v>3646</v>
      </c>
    </row>
    <row r="137" spans="2:101" ht="15" customHeight="1" x14ac:dyDescent="0.15">
      <c r="B137" s="53" t="s">
        <v>203</v>
      </c>
      <c r="C137" s="53"/>
      <c r="D137" s="55" t="s">
        <v>35</v>
      </c>
      <c r="E137" s="182">
        <v>9480</v>
      </c>
      <c r="F137" s="143">
        <v>9148</v>
      </c>
      <c r="G137" s="143">
        <v>8628</v>
      </c>
      <c r="H137" s="143">
        <v>8403</v>
      </c>
      <c r="I137" s="143">
        <v>8235</v>
      </c>
      <c r="J137" s="182"/>
      <c r="K137" s="143">
        <v>8040</v>
      </c>
      <c r="L137" s="143">
        <v>8028</v>
      </c>
      <c r="M137" s="143">
        <v>7869</v>
      </c>
      <c r="N137" s="140">
        <v>7749</v>
      </c>
      <c r="O137" s="182">
        <v>7543</v>
      </c>
      <c r="P137" s="143">
        <v>7462</v>
      </c>
      <c r="Q137" s="143">
        <v>7414</v>
      </c>
      <c r="R137" s="143">
        <v>7399</v>
      </c>
      <c r="S137" s="143">
        <v>7662</v>
      </c>
      <c r="T137" s="182">
        <v>7852</v>
      </c>
      <c r="U137" s="143">
        <v>8013</v>
      </c>
      <c r="V137" s="143">
        <v>8183</v>
      </c>
      <c r="W137" s="143">
        <v>8397</v>
      </c>
      <c r="X137" s="143">
        <v>8568</v>
      </c>
      <c r="Y137" s="182">
        <v>8600</v>
      </c>
      <c r="Z137" s="143">
        <v>8584</v>
      </c>
      <c r="AA137" s="143">
        <v>8641</v>
      </c>
      <c r="AB137" s="143">
        <v>8703</v>
      </c>
      <c r="AC137" s="143">
        <v>8730</v>
      </c>
      <c r="AD137" s="182">
        <v>8804</v>
      </c>
      <c r="AE137" s="143">
        <v>8795</v>
      </c>
      <c r="AF137" s="143">
        <v>8800</v>
      </c>
      <c r="AG137" s="143">
        <v>8804</v>
      </c>
      <c r="AH137" s="143">
        <v>8814</v>
      </c>
      <c r="AI137" s="182">
        <v>8758</v>
      </c>
      <c r="AJ137" s="143">
        <v>8866</v>
      </c>
      <c r="AK137" s="143">
        <v>8837</v>
      </c>
      <c r="AL137" s="143">
        <v>8820</v>
      </c>
      <c r="AM137" s="143">
        <v>8783</v>
      </c>
      <c r="AN137" s="182">
        <v>8801</v>
      </c>
      <c r="AO137" s="143">
        <v>8752</v>
      </c>
      <c r="AP137" s="144">
        <v>8740</v>
      </c>
      <c r="AQ137" s="144">
        <v>8738</v>
      </c>
      <c r="AR137" s="144">
        <v>8690</v>
      </c>
      <c r="AS137" s="182">
        <v>8610</v>
      </c>
      <c r="AT137" s="144">
        <v>8667</v>
      </c>
      <c r="AU137" s="144">
        <v>8623</v>
      </c>
      <c r="AV137" s="144">
        <v>8584</v>
      </c>
      <c r="AW137" s="144">
        <v>8566</v>
      </c>
      <c r="AX137" s="182">
        <v>8507</v>
      </c>
      <c r="AY137" s="144"/>
      <c r="AZ137" s="144"/>
      <c r="BA137" s="144"/>
      <c r="BB137" s="144"/>
      <c r="BC137" s="182"/>
      <c r="BD137" s="144"/>
      <c r="BE137" s="144"/>
      <c r="BF137" s="144"/>
      <c r="BG137" s="144"/>
      <c r="BH137" s="182"/>
      <c r="BI137" s="144"/>
      <c r="BJ137" s="144"/>
      <c r="BK137" s="144"/>
      <c r="BL137" s="144"/>
      <c r="BM137" s="182"/>
      <c r="BN137" s="144"/>
      <c r="BO137" s="144"/>
      <c r="BP137" s="144"/>
      <c r="BQ137" s="154" t="s">
        <v>35</v>
      </c>
      <c r="BR137" s="146"/>
      <c r="BS137" s="143">
        <v>44.63</v>
      </c>
      <c r="BT137" s="143">
        <v>44.63</v>
      </c>
      <c r="BU137" s="143">
        <v>2207</v>
      </c>
      <c r="BV137" s="147"/>
      <c r="BW137" s="143">
        <v>7976</v>
      </c>
      <c r="BX137" s="156">
        <v>3887</v>
      </c>
      <c r="BY137" s="156">
        <f t="shared" si="49"/>
        <v>4089</v>
      </c>
      <c r="BZ137" s="149"/>
      <c r="CA137" s="98">
        <f t="shared" si="50"/>
        <v>8618</v>
      </c>
      <c r="CB137" s="144">
        <v>4266</v>
      </c>
      <c r="CC137" s="143">
        <v>4352</v>
      </c>
      <c r="CD137" s="150"/>
      <c r="CE137" s="123">
        <f t="shared" si="51"/>
        <v>8589</v>
      </c>
      <c r="CF137" s="151">
        <v>4265</v>
      </c>
      <c r="CG137" s="151">
        <v>4324</v>
      </c>
      <c r="CH137" s="151">
        <v>2191</v>
      </c>
      <c r="CI137" s="149"/>
      <c r="CJ137" s="98">
        <f t="shared" si="52"/>
        <v>8584</v>
      </c>
      <c r="CK137" s="144">
        <v>4263</v>
      </c>
      <c r="CL137" s="144">
        <v>4321</v>
      </c>
      <c r="CM137" s="144">
        <v>8589</v>
      </c>
      <c r="CN137" s="152"/>
      <c r="CO137" s="155" t="s">
        <v>35</v>
      </c>
      <c r="CP137" s="123">
        <f t="shared" si="53"/>
        <v>8412</v>
      </c>
      <c r="CQ137" s="151">
        <v>4151</v>
      </c>
      <c r="CR137" s="151">
        <v>4261</v>
      </c>
      <c r="CS137" s="151">
        <v>2342</v>
      </c>
      <c r="CT137" s="149"/>
      <c r="CU137" s="98">
        <f t="shared" si="54"/>
        <v>8473</v>
      </c>
      <c r="CV137" s="144">
        <v>4180</v>
      </c>
      <c r="CW137" s="144">
        <v>4293</v>
      </c>
    </row>
    <row r="138" spans="2:101" ht="15" customHeight="1" x14ac:dyDescent="0.15">
      <c r="B138" s="53" t="s">
        <v>204</v>
      </c>
      <c r="C138" s="53"/>
      <c r="D138" s="55" t="s">
        <v>36</v>
      </c>
      <c r="E138" s="182">
        <v>13673</v>
      </c>
      <c r="F138" s="143">
        <v>13229</v>
      </c>
      <c r="G138" s="143">
        <v>13196</v>
      </c>
      <c r="H138" s="143">
        <v>13079</v>
      </c>
      <c r="I138" s="143">
        <v>12965</v>
      </c>
      <c r="J138" s="182"/>
      <c r="K138" s="143">
        <v>12646</v>
      </c>
      <c r="L138" s="143">
        <v>12605</v>
      </c>
      <c r="M138" s="143">
        <v>12513</v>
      </c>
      <c r="N138" s="140">
        <v>12370</v>
      </c>
      <c r="O138" s="182">
        <v>12396</v>
      </c>
      <c r="P138" s="143">
        <v>12337</v>
      </c>
      <c r="Q138" s="143">
        <v>12378</v>
      </c>
      <c r="R138" s="143">
        <v>12398</v>
      </c>
      <c r="S138" s="143">
        <v>12700</v>
      </c>
      <c r="T138" s="182">
        <v>13064</v>
      </c>
      <c r="U138" s="143">
        <v>13257</v>
      </c>
      <c r="V138" s="143">
        <v>13557</v>
      </c>
      <c r="W138" s="143">
        <v>13699</v>
      </c>
      <c r="X138" s="143">
        <v>13822</v>
      </c>
      <c r="Y138" s="182">
        <v>13960</v>
      </c>
      <c r="Z138" s="143">
        <v>14159</v>
      </c>
      <c r="AA138" s="143">
        <v>14167</v>
      </c>
      <c r="AB138" s="143">
        <v>14157</v>
      </c>
      <c r="AC138" s="143">
        <v>14120</v>
      </c>
      <c r="AD138" s="182">
        <v>14150</v>
      </c>
      <c r="AE138" s="143">
        <v>14176</v>
      </c>
      <c r="AF138" s="143">
        <v>14235</v>
      </c>
      <c r="AG138" s="143">
        <v>14326</v>
      </c>
      <c r="AH138" s="143">
        <v>14297</v>
      </c>
      <c r="AI138" s="182">
        <v>14282</v>
      </c>
      <c r="AJ138" s="143">
        <v>14092</v>
      </c>
      <c r="AK138" s="143">
        <v>14123</v>
      </c>
      <c r="AL138" s="143">
        <v>14145</v>
      </c>
      <c r="AM138" s="143">
        <v>14344</v>
      </c>
      <c r="AN138" s="182">
        <v>14311</v>
      </c>
      <c r="AO138" s="143">
        <v>14233</v>
      </c>
      <c r="AP138" s="144">
        <v>14238</v>
      </c>
      <c r="AQ138" s="144">
        <v>14256</v>
      </c>
      <c r="AR138" s="144">
        <v>14217</v>
      </c>
      <c r="AS138" s="182">
        <v>14196</v>
      </c>
      <c r="AT138" s="144">
        <v>14120</v>
      </c>
      <c r="AU138" s="144">
        <v>14055</v>
      </c>
      <c r="AV138" s="144">
        <v>13929</v>
      </c>
      <c r="AW138" s="144">
        <v>13838</v>
      </c>
      <c r="AX138" s="182">
        <v>13715</v>
      </c>
      <c r="AY138" s="144"/>
      <c r="AZ138" s="144"/>
      <c r="BA138" s="144"/>
      <c r="BB138" s="144"/>
      <c r="BC138" s="182"/>
      <c r="BD138" s="144"/>
      <c r="BE138" s="144"/>
      <c r="BF138" s="144"/>
      <c r="BG138" s="144"/>
      <c r="BH138" s="182"/>
      <c r="BI138" s="144"/>
      <c r="BJ138" s="144"/>
      <c r="BK138" s="144"/>
      <c r="BL138" s="144"/>
      <c r="BM138" s="182"/>
      <c r="BN138" s="144"/>
      <c r="BO138" s="144"/>
      <c r="BP138" s="144"/>
      <c r="BQ138" s="154" t="s">
        <v>36</v>
      </c>
      <c r="BR138" s="146"/>
      <c r="BS138" s="143">
        <v>54.05</v>
      </c>
      <c r="BT138" s="143">
        <v>54.05</v>
      </c>
      <c r="BU138" s="143">
        <v>3910</v>
      </c>
      <c r="BV138" s="147"/>
      <c r="BW138" s="143">
        <v>12398</v>
      </c>
      <c r="BX138" s="156">
        <v>6018</v>
      </c>
      <c r="BY138" s="156">
        <f t="shared" si="49"/>
        <v>6380</v>
      </c>
      <c r="BZ138" s="149"/>
      <c r="CA138" s="98">
        <f t="shared" si="50"/>
        <v>14186</v>
      </c>
      <c r="CB138" s="144">
        <v>6827</v>
      </c>
      <c r="CC138" s="143">
        <v>7359</v>
      </c>
      <c r="CD138" s="150"/>
      <c r="CE138" s="123">
        <f t="shared" si="51"/>
        <v>14206</v>
      </c>
      <c r="CF138" s="151">
        <v>6837</v>
      </c>
      <c r="CG138" s="151">
        <v>7369</v>
      </c>
      <c r="CH138" s="151">
        <v>3706</v>
      </c>
      <c r="CI138" s="149"/>
      <c r="CJ138" s="98">
        <f t="shared" si="52"/>
        <v>14188</v>
      </c>
      <c r="CK138" s="144">
        <v>6833</v>
      </c>
      <c r="CL138" s="144">
        <v>7355</v>
      </c>
      <c r="CM138" s="144">
        <v>14206</v>
      </c>
      <c r="CN138" s="152"/>
      <c r="CO138" s="155" t="s">
        <v>36</v>
      </c>
      <c r="CP138" s="123">
        <f t="shared" si="53"/>
        <v>14057</v>
      </c>
      <c r="CQ138" s="151">
        <v>6751</v>
      </c>
      <c r="CR138" s="151">
        <v>7306</v>
      </c>
      <c r="CS138" s="151">
        <v>3926</v>
      </c>
      <c r="CT138" s="149"/>
      <c r="CU138" s="98">
        <f t="shared" si="54"/>
        <v>14119</v>
      </c>
      <c r="CV138" s="144">
        <v>6798</v>
      </c>
      <c r="CW138" s="144">
        <v>7321</v>
      </c>
    </row>
    <row r="139" spans="2:101" ht="15" customHeight="1" x14ac:dyDescent="0.15">
      <c r="B139" s="53" t="s">
        <v>205</v>
      </c>
      <c r="C139" s="53"/>
      <c r="D139" s="55" t="s">
        <v>37</v>
      </c>
      <c r="E139" s="182">
        <v>22723</v>
      </c>
      <c r="F139" s="143">
        <v>22437</v>
      </c>
      <c r="G139" s="143">
        <v>21695</v>
      </c>
      <c r="H139" s="143">
        <v>20843</v>
      </c>
      <c r="I139" s="143">
        <v>20550</v>
      </c>
      <c r="J139" s="182"/>
      <c r="K139" s="143">
        <v>19998</v>
      </c>
      <c r="L139" s="143">
        <v>19790</v>
      </c>
      <c r="M139" s="143">
        <v>19355</v>
      </c>
      <c r="N139" s="140">
        <v>18781</v>
      </c>
      <c r="O139" s="182">
        <v>18436</v>
      </c>
      <c r="P139" s="143">
        <v>18083</v>
      </c>
      <c r="Q139" s="143">
        <v>17738</v>
      </c>
      <c r="R139" s="143">
        <v>17531</v>
      </c>
      <c r="S139" s="143">
        <v>17348</v>
      </c>
      <c r="T139" s="182">
        <v>17165</v>
      </c>
      <c r="U139" s="143">
        <v>17095</v>
      </c>
      <c r="V139" s="143">
        <v>17134</v>
      </c>
      <c r="W139" s="143">
        <v>17110</v>
      </c>
      <c r="X139" s="143">
        <v>17020</v>
      </c>
      <c r="Y139" s="182">
        <v>17043</v>
      </c>
      <c r="Z139" s="143">
        <v>16948</v>
      </c>
      <c r="AA139" s="143">
        <v>16801</v>
      </c>
      <c r="AB139" s="143">
        <v>16721</v>
      </c>
      <c r="AC139" s="143">
        <v>16714</v>
      </c>
      <c r="AD139" s="182">
        <v>16617</v>
      </c>
      <c r="AE139" s="143">
        <v>16504</v>
      </c>
      <c r="AF139" s="143">
        <v>16431</v>
      </c>
      <c r="AG139" s="143">
        <v>16346</v>
      </c>
      <c r="AH139" s="143">
        <v>16307</v>
      </c>
      <c r="AI139" s="182">
        <v>16128</v>
      </c>
      <c r="AJ139" s="143">
        <v>15991</v>
      </c>
      <c r="AK139" s="143">
        <v>15859</v>
      </c>
      <c r="AL139" s="143">
        <v>15656</v>
      </c>
      <c r="AM139" s="143">
        <v>15587</v>
      </c>
      <c r="AN139" s="182">
        <v>15429</v>
      </c>
      <c r="AO139" s="143">
        <v>15221</v>
      </c>
      <c r="AP139" s="144">
        <v>15042</v>
      </c>
      <c r="AQ139" s="144">
        <v>14924</v>
      </c>
      <c r="AR139" s="144">
        <v>14799</v>
      </c>
      <c r="AS139" s="182">
        <v>14621</v>
      </c>
      <c r="AT139" s="144">
        <v>14422</v>
      </c>
      <c r="AU139" s="144">
        <v>14258</v>
      </c>
      <c r="AV139" s="144">
        <v>14071</v>
      </c>
      <c r="AW139" s="144">
        <v>13894</v>
      </c>
      <c r="AX139" s="182">
        <v>13684</v>
      </c>
      <c r="AY139" s="144"/>
      <c r="AZ139" s="144"/>
      <c r="BA139" s="144"/>
      <c r="BB139" s="144"/>
      <c r="BC139" s="182"/>
      <c r="BD139" s="144"/>
      <c r="BE139" s="144"/>
      <c r="BF139" s="144"/>
      <c r="BG139" s="144"/>
      <c r="BH139" s="182"/>
      <c r="BI139" s="144"/>
      <c r="BJ139" s="144"/>
      <c r="BK139" s="144"/>
      <c r="BL139" s="144"/>
      <c r="BM139" s="182"/>
      <c r="BN139" s="144"/>
      <c r="BO139" s="144"/>
      <c r="BP139" s="144"/>
      <c r="BQ139" s="154" t="s">
        <v>37</v>
      </c>
      <c r="BR139" s="146"/>
      <c r="BS139" s="143">
        <v>140.69999999999999</v>
      </c>
      <c r="BT139" s="143">
        <v>140.69999999999999</v>
      </c>
      <c r="BU139" s="143">
        <v>4269</v>
      </c>
      <c r="BV139" s="147"/>
      <c r="BW139" s="143">
        <v>19092</v>
      </c>
      <c r="BX139" s="156">
        <v>8908</v>
      </c>
      <c r="BY139" s="156">
        <f t="shared" si="49"/>
        <v>10184</v>
      </c>
      <c r="BZ139" s="149"/>
      <c r="CA139" s="98">
        <f t="shared" si="50"/>
        <v>15799</v>
      </c>
      <c r="CB139" s="144">
        <v>7630</v>
      </c>
      <c r="CC139" s="143">
        <v>8169</v>
      </c>
      <c r="CD139" s="150"/>
      <c r="CE139" s="123">
        <f t="shared" si="51"/>
        <v>15052</v>
      </c>
      <c r="CF139" s="151">
        <v>7293</v>
      </c>
      <c r="CG139" s="151">
        <v>7759</v>
      </c>
      <c r="CH139" s="151">
        <v>4147</v>
      </c>
      <c r="CI139" s="149"/>
      <c r="CJ139" s="98">
        <f t="shared" si="52"/>
        <v>15040</v>
      </c>
      <c r="CK139" s="144">
        <v>7288</v>
      </c>
      <c r="CL139" s="144">
        <v>7752</v>
      </c>
      <c r="CM139" s="144">
        <v>15052</v>
      </c>
      <c r="CN139" s="152"/>
      <c r="CO139" s="155" t="s">
        <v>37</v>
      </c>
      <c r="CP139" s="123">
        <f t="shared" si="53"/>
        <v>14168</v>
      </c>
      <c r="CQ139" s="151">
        <v>6842</v>
      </c>
      <c r="CR139" s="151">
        <v>7326</v>
      </c>
      <c r="CS139" s="151">
        <v>4146</v>
      </c>
      <c r="CT139" s="149"/>
      <c r="CU139" s="98">
        <f t="shared" si="54"/>
        <v>14431</v>
      </c>
      <c r="CV139" s="144">
        <v>6956</v>
      </c>
      <c r="CW139" s="144">
        <v>7475</v>
      </c>
    </row>
    <row r="140" spans="2:101" ht="15" customHeight="1" x14ac:dyDescent="0.15">
      <c r="B140" s="53" t="s">
        <v>206</v>
      </c>
      <c r="C140" s="53"/>
      <c r="D140" s="55" t="s">
        <v>38</v>
      </c>
      <c r="E140" s="182">
        <v>16702</v>
      </c>
      <c r="F140" s="143">
        <v>16388</v>
      </c>
      <c r="G140" s="143">
        <v>16108</v>
      </c>
      <c r="H140" s="143">
        <v>15865</v>
      </c>
      <c r="I140" s="143">
        <v>15706</v>
      </c>
      <c r="J140" s="182"/>
      <c r="K140" s="143">
        <v>15250</v>
      </c>
      <c r="L140" s="143">
        <v>15092</v>
      </c>
      <c r="M140" s="143">
        <v>15009</v>
      </c>
      <c r="N140" s="140">
        <v>13989</v>
      </c>
      <c r="O140" s="182">
        <v>13857</v>
      </c>
      <c r="P140" s="143">
        <v>13770</v>
      </c>
      <c r="Q140" s="143">
        <v>13601</v>
      </c>
      <c r="R140" s="143">
        <v>13478</v>
      </c>
      <c r="S140" s="143">
        <v>13291</v>
      </c>
      <c r="T140" s="182">
        <v>13116</v>
      </c>
      <c r="U140" s="143">
        <v>12978</v>
      </c>
      <c r="V140" s="143">
        <v>12820</v>
      </c>
      <c r="W140" s="143">
        <v>12754</v>
      </c>
      <c r="X140" s="143">
        <v>12683</v>
      </c>
      <c r="Y140" s="182">
        <v>12496</v>
      </c>
      <c r="Z140" s="143">
        <v>12347</v>
      </c>
      <c r="AA140" s="143">
        <v>12188</v>
      </c>
      <c r="AB140" s="143">
        <v>11979</v>
      </c>
      <c r="AC140" s="143">
        <v>11856</v>
      </c>
      <c r="AD140" s="182">
        <v>11759</v>
      </c>
      <c r="AE140" s="143">
        <v>11666</v>
      </c>
      <c r="AF140" s="143">
        <v>11587</v>
      </c>
      <c r="AG140" s="143">
        <v>11405</v>
      </c>
      <c r="AH140" s="143">
        <v>11202</v>
      </c>
      <c r="AI140" s="182">
        <v>11045</v>
      </c>
      <c r="AJ140" s="143">
        <v>10881</v>
      </c>
      <c r="AK140" s="143">
        <v>10798</v>
      </c>
      <c r="AL140" s="143">
        <v>10674</v>
      </c>
      <c r="AM140" s="143">
        <v>10525</v>
      </c>
      <c r="AN140" s="182">
        <v>10326</v>
      </c>
      <c r="AO140" s="143">
        <v>10185</v>
      </c>
      <c r="AP140" s="144">
        <v>9931</v>
      </c>
      <c r="AQ140" s="144">
        <v>9785</v>
      </c>
      <c r="AR140" s="144">
        <v>9632</v>
      </c>
      <c r="AS140" s="182">
        <v>9488</v>
      </c>
      <c r="AT140" s="144">
        <v>9362</v>
      </c>
      <c r="AU140" s="144">
        <v>9231</v>
      </c>
      <c r="AV140" s="144">
        <v>9079</v>
      </c>
      <c r="AW140" s="144">
        <v>8899</v>
      </c>
      <c r="AX140" s="182">
        <v>8736</v>
      </c>
      <c r="AY140" s="144"/>
      <c r="AZ140" s="144"/>
      <c r="BA140" s="144"/>
      <c r="BB140" s="144"/>
      <c r="BC140" s="182"/>
      <c r="BD140" s="144"/>
      <c r="BE140" s="144"/>
      <c r="BF140" s="144"/>
      <c r="BG140" s="144"/>
      <c r="BH140" s="182"/>
      <c r="BI140" s="144"/>
      <c r="BJ140" s="144"/>
      <c r="BK140" s="144"/>
      <c r="BL140" s="144"/>
      <c r="BM140" s="182"/>
      <c r="BN140" s="144"/>
      <c r="BO140" s="144"/>
      <c r="BP140" s="144"/>
      <c r="BQ140" s="154" t="s">
        <v>38</v>
      </c>
      <c r="BR140" s="146"/>
      <c r="BS140" s="143">
        <v>326.10000000000002</v>
      </c>
      <c r="BT140" s="143">
        <v>326.10000000000002</v>
      </c>
      <c r="BU140" s="143">
        <v>3423</v>
      </c>
      <c r="BV140" s="147"/>
      <c r="BW140" s="143">
        <v>14314</v>
      </c>
      <c r="BX140" s="156">
        <v>6641</v>
      </c>
      <c r="BY140" s="156">
        <f t="shared" si="49"/>
        <v>7673</v>
      </c>
      <c r="BZ140" s="149"/>
      <c r="CA140" s="98">
        <f t="shared" si="50"/>
        <v>10791</v>
      </c>
      <c r="CB140" s="144">
        <v>5133</v>
      </c>
      <c r="CC140" s="143">
        <v>5658</v>
      </c>
      <c r="CD140" s="150"/>
      <c r="CE140" s="123">
        <f t="shared" si="51"/>
        <v>10197</v>
      </c>
      <c r="CF140" s="151">
        <v>4832</v>
      </c>
      <c r="CG140" s="151">
        <v>5365</v>
      </c>
      <c r="CH140" s="151">
        <v>3485</v>
      </c>
      <c r="CI140" s="149"/>
      <c r="CJ140" s="98">
        <f t="shared" si="52"/>
        <v>10155</v>
      </c>
      <c r="CK140" s="144">
        <v>4820</v>
      </c>
      <c r="CL140" s="144">
        <v>5335</v>
      </c>
      <c r="CM140" s="144">
        <v>10197</v>
      </c>
      <c r="CN140" s="152"/>
      <c r="CO140" s="155" t="s">
        <v>38</v>
      </c>
      <c r="CP140" s="123">
        <f t="shared" si="53"/>
        <v>9289</v>
      </c>
      <c r="CQ140" s="151">
        <v>4377</v>
      </c>
      <c r="CR140" s="151">
        <v>4912</v>
      </c>
      <c r="CS140" s="151">
        <v>3300</v>
      </c>
      <c r="CT140" s="149"/>
      <c r="CU140" s="98">
        <f t="shared" si="54"/>
        <v>9469</v>
      </c>
      <c r="CV140" s="144">
        <v>4480</v>
      </c>
      <c r="CW140" s="144">
        <v>4989</v>
      </c>
    </row>
    <row r="141" spans="2:101" ht="15" customHeight="1" x14ac:dyDescent="0.15">
      <c r="B141" s="53" t="s">
        <v>207</v>
      </c>
      <c r="C141" s="53"/>
      <c r="D141" s="35" t="s">
        <v>40</v>
      </c>
      <c r="E141" s="182">
        <v>19043</v>
      </c>
      <c r="F141" s="143">
        <v>18808</v>
      </c>
      <c r="G141" s="143">
        <v>18240</v>
      </c>
      <c r="H141" s="143">
        <v>17163</v>
      </c>
      <c r="I141" s="143">
        <v>17039</v>
      </c>
      <c r="J141" s="182"/>
      <c r="K141" s="143">
        <v>16843</v>
      </c>
      <c r="L141" s="143">
        <v>16557</v>
      </c>
      <c r="M141" s="143">
        <v>16501</v>
      </c>
      <c r="N141" s="140">
        <v>16286</v>
      </c>
      <c r="O141" s="182">
        <v>16002</v>
      </c>
      <c r="P141" s="143">
        <v>15749</v>
      </c>
      <c r="Q141" s="143">
        <v>15515</v>
      </c>
      <c r="R141" s="143">
        <v>15312</v>
      </c>
      <c r="S141" s="143">
        <v>15213</v>
      </c>
      <c r="T141" s="182">
        <v>15089</v>
      </c>
      <c r="U141" s="143">
        <v>15054</v>
      </c>
      <c r="V141" s="143">
        <v>14988</v>
      </c>
      <c r="W141" s="143">
        <v>14977</v>
      </c>
      <c r="X141" s="143">
        <v>15021</v>
      </c>
      <c r="Y141" s="182">
        <v>15093</v>
      </c>
      <c r="Z141" s="143">
        <v>15160</v>
      </c>
      <c r="AA141" s="143">
        <v>15194</v>
      </c>
      <c r="AB141" s="143">
        <v>15138</v>
      </c>
      <c r="AC141" s="143">
        <v>15125</v>
      </c>
      <c r="AD141" s="182">
        <v>15103</v>
      </c>
      <c r="AE141" s="143">
        <v>15078</v>
      </c>
      <c r="AF141" s="143">
        <v>15012</v>
      </c>
      <c r="AG141" s="143">
        <v>14893</v>
      </c>
      <c r="AH141" s="143">
        <v>14841</v>
      </c>
      <c r="AI141" s="182">
        <v>14694</v>
      </c>
      <c r="AJ141" s="143">
        <v>14587</v>
      </c>
      <c r="AK141" s="143">
        <v>14516</v>
      </c>
      <c r="AL141" s="143">
        <v>14321</v>
      </c>
      <c r="AM141" s="143">
        <v>14266</v>
      </c>
      <c r="AN141" s="182">
        <v>14136</v>
      </c>
      <c r="AO141" s="143">
        <v>14084</v>
      </c>
      <c r="AP141" s="144">
        <v>14076</v>
      </c>
      <c r="AQ141" s="144">
        <v>13991</v>
      </c>
      <c r="AR141" s="144">
        <v>13841</v>
      </c>
      <c r="AS141" s="182">
        <v>13693</v>
      </c>
      <c r="AT141" s="144">
        <v>13602</v>
      </c>
      <c r="AU141" s="144">
        <v>13443</v>
      </c>
      <c r="AV141" s="144">
        <v>13339</v>
      </c>
      <c r="AW141" s="144">
        <v>13256</v>
      </c>
      <c r="AX141" s="182">
        <v>13157</v>
      </c>
      <c r="AY141" s="144"/>
      <c r="AZ141" s="144"/>
      <c r="BA141" s="144"/>
      <c r="BB141" s="144"/>
      <c r="BC141" s="182"/>
      <c r="BD141" s="144"/>
      <c r="BE141" s="144"/>
      <c r="BF141" s="144"/>
      <c r="BG141" s="144"/>
      <c r="BH141" s="182"/>
      <c r="BI141" s="144"/>
      <c r="BJ141" s="144"/>
      <c r="BK141" s="144"/>
      <c r="BL141" s="144"/>
      <c r="BM141" s="182"/>
      <c r="BN141" s="144"/>
      <c r="BO141" s="144"/>
      <c r="BP141" s="144"/>
      <c r="BQ141" s="154" t="s">
        <v>40</v>
      </c>
      <c r="BR141" s="146"/>
      <c r="BS141" s="143">
        <v>65.42</v>
      </c>
      <c r="BT141" s="143">
        <v>65.42</v>
      </c>
      <c r="BU141" s="143">
        <v>3339</v>
      </c>
      <c r="BV141" s="147"/>
      <c r="BW141" s="143">
        <v>16548</v>
      </c>
      <c r="BX141" s="156">
        <v>8011</v>
      </c>
      <c r="BY141" s="156">
        <f t="shared" si="49"/>
        <v>8537</v>
      </c>
      <c r="BZ141" s="149"/>
      <c r="CA141" s="98">
        <f t="shared" si="50"/>
        <v>14505</v>
      </c>
      <c r="CB141" s="144">
        <v>7081</v>
      </c>
      <c r="CC141" s="143">
        <v>7424</v>
      </c>
      <c r="CD141" s="150"/>
      <c r="CE141" s="123">
        <f t="shared" si="51"/>
        <v>13936</v>
      </c>
      <c r="CF141" s="151">
        <v>6793</v>
      </c>
      <c r="CG141" s="151">
        <v>7143</v>
      </c>
      <c r="CH141" s="151">
        <v>3341</v>
      </c>
      <c r="CI141" s="149"/>
      <c r="CJ141" s="98">
        <f t="shared" si="52"/>
        <v>13926</v>
      </c>
      <c r="CK141" s="144">
        <v>6787</v>
      </c>
      <c r="CL141" s="144">
        <v>7139</v>
      </c>
      <c r="CM141" s="144">
        <v>13936</v>
      </c>
      <c r="CN141" s="152"/>
      <c r="CO141" s="155" t="s">
        <v>40</v>
      </c>
      <c r="CP141" s="123">
        <f t="shared" si="53"/>
        <v>13417</v>
      </c>
      <c r="CQ141" s="151">
        <v>6522</v>
      </c>
      <c r="CR141" s="151">
        <v>6895</v>
      </c>
      <c r="CS141" s="151">
        <v>3334</v>
      </c>
      <c r="CT141" s="149"/>
      <c r="CU141" s="98">
        <f t="shared" si="54"/>
        <v>13650</v>
      </c>
      <c r="CV141" s="144">
        <v>6632</v>
      </c>
      <c r="CW141" s="144">
        <v>7018</v>
      </c>
    </row>
    <row r="142" spans="2:101" ht="15" customHeight="1" x14ac:dyDescent="0.15">
      <c r="B142" s="53" t="s">
        <v>208</v>
      </c>
      <c r="C142" s="53"/>
      <c r="D142" s="55" t="s">
        <v>41</v>
      </c>
      <c r="E142" s="182">
        <v>20138</v>
      </c>
      <c r="F142" s="143">
        <v>20011</v>
      </c>
      <c r="G142" s="143">
        <v>19564</v>
      </c>
      <c r="H142" s="143">
        <v>19515</v>
      </c>
      <c r="I142" s="143">
        <v>19160</v>
      </c>
      <c r="J142" s="182"/>
      <c r="K142" s="143">
        <v>19219</v>
      </c>
      <c r="L142" s="143">
        <v>19135</v>
      </c>
      <c r="M142" s="143">
        <v>18866</v>
      </c>
      <c r="N142" s="140">
        <v>18926</v>
      </c>
      <c r="O142" s="182">
        <v>18935</v>
      </c>
      <c r="P142" s="143">
        <v>18844</v>
      </c>
      <c r="Q142" s="143">
        <v>18862</v>
      </c>
      <c r="R142" s="143">
        <v>19055</v>
      </c>
      <c r="S142" s="143">
        <v>19245</v>
      </c>
      <c r="T142" s="182">
        <v>19484</v>
      </c>
      <c r="U142" s="143">
        <v>19833</v>
      </c>
      <c r="V142" s="143">
        <v>20085</v>
      </c>
      <c r="W142" s="143">
        <v>20121</v>
      </c>
      <c r="X142" s="143">
        <v>20359</v>
      </c>
      <c r="Y142" s="182">
        <v>20549</v>
      </c>
      <c r="Z142" s="143">
        <v>20729</v>
      </c>
      <c r="AA142" s="143">
        <v>20908</v>
      </c>
      <c r="AB142" s="143">
        <v>21090</v>
      </c>
      <c r="AC142" s="143">
        <v>21112</v>
      </c>
      <c r="AD142" s="182">
        <v>21176</v>
      </c>
      <c r="AE142" s="143">
        <v>21031</v>
      </c>
      <c r="AF142" s="143">
        <v>21001</v>
      </c>
      <c r="AG142" s="143">
        <v>20959</v>
      </c>
      <c r="AH142" s="143">
        <v>20924</v>
      </c>
      <c r="AI142" s="182">
        <v>20762</v>
      </c>
      <c r="AJ142" s="143">
        <v>20644</v>
      </c>
      <c r="AK142" s="143">
        <v>20640</v>
      </c>
      <c r="AL142" s="143">
        <v>20803</v>
      </c>
      <c r="AM142" s="143">
        <v>20815</v>
      </c>
      <c r="AN142" s="182">
        <v>20802</v>
      </c>
      <c r="AO142" s="143">
        <v>20764</v>
      </c>
      <c r="AP142" s="144">
        <v>20747</v>
      </c>
      <c r="AQ142" s="144">
        <v>20725</v>
      </c>
      <c r="AR142" s="144">
        <v>20689</v>
      </c>
      <c r="AS142" s="182">
        <v>20611</v>
      </c>
      <c r="AT142" s="144">
        <v>20405</v>
      </c>
      <c r="AU142" s="144">
        <v>20273</v>
      </c>
      <c r="AV142" s="144">
        <v>20181</v>
      </c>
      <c r="AW142" s="144">
        <v>20099</v>
      </c>
      <c r="AX142" s="182">
        <v>19942</v>
      </c>
      <c r="AY142" s="144"/>
      <c r="AZ142" s="144"/>
      <c r="BA142" s="144"/>
      <c r="BB142" s="144"/>
      <c r="BC142" s="182"/>
      <c r="BD142" s="144"/>
      <c r="BE142" s="144"/>
      <c r="BF142" s="144"/>
      <c r="BG142" s="144"/>
      <c r="BH142" s="182"/>
      <c r="BI142" s="144"/>
      <c r="BJ142" s="144"/>
      <c r="BK142" s="144"/>
      <c r="BL142" s="144"/>
      <c r="BM142" s="182"/>
      <c r="BN142" s="144"/>
      <c r="BO142" s="144"/>
      <c r="BP142" s="144"/>
      <c r="BQ142" s="154" t="s">
        <v>41</v>
      </c>
      <c r="BR142" s="146"/>
      <c r="BS142" s="143">
        <v>35.54</v>
      </c>
      <c r="BT142" s="143">
        <v>35.54</v>
      </c>
      <c r="BU142" s="143">
        <v>5784</v>
      </c>
      <c r="BV142" s="147"/>
      <c r="BW142" s="143">
        <v>18796</v>
      </c>
      <c r="BX142" s="156">
        <v>8937</v>
      </c>
      <c r="BY142" s="156">
        <f t="shared" si="49"/>
        <v>9859</v>
      </c>
      <c r="BZ142" s="149"/>
      <c r="CA142" s="98">
        <f t="shared" si="50"/>
        <v>20469</v>
      </c>
      <c r="CB142" s="144">
        <v>9923</v>
      </c>
      <c r="CC142" s="143">
        <v>10546</v>
      </c>
      <c r="CD142" s="150"/>
      <c r="CE142" s="123">
        <f t="shared" si="51"/>
        <v>20470</v>
      </c>
      <c r="CF142" s="151">
        <v>9925</v>
      </c>
      <c r="CG142" s="151">
        <v>10545</v>
      </c>
      <c r="CH142" s="151">
        <v>5755</v>
      </c>
      <c r="CI142" s="149"/>
      <c r="CJ142" s="98">
        <f t="shared" si="52"/>
        <v>20445</v>
      </c>
      <c r="CK142" s="144">
        <v>9916</v>
      </c>
      <c r="CL142" s="144">
        <v>10529</v>
      </c>
      <c r="CM142" s="144">
        <v>20470</v>
      </c>
      <c r="CN142" s="152"/>
      <c r="CO142" s="155" t="s">
        <v>41</v>
      </c>
      <c r="CP142" s="123">
        <f t="shared" si="53"/>
        <v>20245</v>
      </c>
      <c r="CQ142" s="151">
        <v>9858</v>
      </c>
      <c r="CR142" s="151">
        <v>10387</v>
      </c>
      <c r="CS142" s="151">
        <v>6064</v>
      </c>
      <c r="CT142" s="149"/>
      <c r="CU142" s="98">
        <f t="shared" si="54"/>
        <v>20365</v>
      </c>
      <c r="CV142" s="144">
        <v>9897</v>
      </c>
      <c r="CW142" s="144">
        <v>10468</v>
      </c>
    </row>
    <row r="143" spans="2:101" ht="15" customHeight="1" x14ac:dyDescent="0.15">
      <c r="B143" s="53" t="s">
        <v>209</v>
      </c>
      <c r="C143" s="53"/>
      <c r="D143" s="35" t="s">
        <v>42</v>
      </c>
      <c r="E143" s="182">
        <v>9851</v>
      </c>
      <c r="F143" s="143">
        <v>9719</v>
      </c>
      <c r="G143" s="143">
        <v>9441</v>
      </c>
      <c r="H143" s="143">
        <v>9242</v>
      </c>
      <c r="I143" s="143">
        <v>8759</v>
      </c>
      <c r="J143" s="182"/>
      <c r="K143" s="143">
        <v>8519</v>
      </c>
      <c r="L143" s="143">
        <v>8484</v>
      </c>
      <c r="M143" s="143">
        <v>8379</v>
      </c>
      <c r="N143" s="140">
        <v>8295</v>
      </c>
      <c r="O143" s="182">
        <v>8221</v>
      </c>
      <c r="P143" s="143">
        <v>8105</v>
      </c>
      <c r="Q143" s="143">
        <v>8027</v>
      </c>
      <c r="R143" s="143">
        <v>7951</v>
      </c>
      <c r="S143" s="143">
        <v>7930</v>
      </c>
      <c r="T143" s="182">
        <v>7936</v>
      </c>
      <c r="U143" s="143">
        <v>7969</v>
      </c>
      <c r="V143" s="143">
        <v>8063</v>
      </c>
      <c r="W143" s="143">
        <v>8032</v>
      </c>
      <c r="X143" s="143">
        <v>7998</v>
      </c>
      <c r="Y143" s="182">
        <v>8014</v>
      </c>
      <c r="Z143" s="143">
        <v>8006</v>
      </c>
      <c r="AA143" s="143">
        <v>8077</v>
      </c>
      <c r="AB143" s="143">
        <v>8044</v>
      </c>
      <c r="AC143" s="143">
        <v>8058</v>
      </c>
      <c r="AD143" s="182">
        <v>8044</v>
      </c>
      <c r="AE143" s="143">
        <v>8065</v>
      </c>
      <c r="AF143" s="143">
        <v>8003</v>
      </c>
      <c r="AG143" s="143">
        <v>7957</v>
      </c>
      <c r="AH143" s="143">
        <v>7899</v>
      </c>
      <c r="AI143" s="182">
        <v>7826</v>
      </c>
      <c r="AJ143" s="143">
        <v>7734</v>
      </c>
      <c r="AK143" s="143">
        <v>7688</v>
      </c>
      <c r="AL143" s="143">
        <v>7634</v>
      </c>
      <c r="AM143" s="143">
        <v>7583</v>
      </c>
      <c r="AN143" s="182">
        <v>7627</v>
      </c>
      <c r="AO143" s="143">
        <v>7577</v>
      </c>
      <c r="AP143" s="144">
        <v>7531</v>
      </c>
      <c r="AQ143" s="144">
        <v>7422</v>
      </c>
      <c r="AR143" s="144">
        <v>7335</v>
      </c>
      <c r="AS143" s="182">
        <v>7284</v>
      </c>
      <c r="AT143" s="144">
        <v>7188</v>
      </c>
      <c r="AU143" s="144">
        <v>7088</v>
      </c>
      <c r="AV143" s="144">
        <v>7088</v>
      </c>
      <c r="AW143" s="144">
        <v>7013</v>
      </c>
      <c r="AX143" s="182">
        <v>6893</v>
      </c>
      <c r="AY143" s="144"/>
      <c r="AZ143" s="144"/>
      <c r="BA143" s="144"/>
      <c r="BB143" s="144"/>
      <c r="BC143" s="182"/>
      <c r="BD143" s="144"/>
      <c r="BE143" s="144"/>
      <c r="BF143" s="144"/>
      <c r="BG143" s="144"/>
      <c r="BH143" s="182"/>
      <c r="BI143" s="144"/>
      <c r="BJ143" s="144"/>
      <c r="BK143" s="144"/>
      <c r="BL143" s="144"/>
      <c r="BM143" s="182"/>
      <c r="BN143" s="144"/>
      <c r="BO143" s="144"/>
      <c r="BP143" s="144"/>
      <c r="BQ143" s="154" t="s">
        <v>42</v>
      </c>
      <c r="BR143" s="146"/>
      <c r="BS143" s="143">
        <v>39.520000000000003</v>
      </c>
      <c r="BT143" s="143">
        <v>39.520000000000003</v>
      </c>
      <c r="BU143" s="143">
        <v>1774</v>
      </c>
      <c r="BV143" s="147"/>
      <c r="BW143" s="143">
        <v>8491</v>
      </c>
      <c r="BX143" s="156">
        <v>4107</v>
      </c>
      <c r="BY143" s="156">
        <f t="shared" si="49"/>
        <v>4384</v>
      </c>
      <c r="BZ143" s="149"/>
      <c r="CA143" s="98">
        <f t="shared" si="50"/>
        <v>7695</v>
      </c>
      <c r="CB143" s="144">
        <v>3701</v>
      </c>
      <c r="CC143" s="143">
        <v>3994</v>
      </c>
      <c r="CD143" s="150"/>
      <c r="CE143" s="123">
        <f t="shared" si="51"/>
        <v>7510</v>
      </c>
      <c r="CF143" s="151">
        <v>3570</v>
      </c>
      <c r="CG143" s="151">
        <v>3940</v>
      </c>
      <c r="CH143" s="151">
        <v>1781</v>
      </c>
      <c r="CI143" s="149"/>
      <c r="CJ143" s="98">
        <f t="shared" si="52"/>
        <v>7491</v>
      </c>
      <c r="CK143" s="144">
        <v>3569</v>
      </c>
      <c r="CL143" s="144">
        <v>3922</v>
      </c>
      <c r="CM143" s="144">
        <v>7510</v>
      </c>
      <c r="CN143" s="152"/>
      <c r="CO143" s="155" t="s">
        <v>42</v>
      </c>
      <c r="CP143" s="123">
        <f t="shared" si="53"/>
        <v>7150</v>
      </c>
      <c r="CQ143" s="151">
        <v>3385</v>
      </c>
      <c r="CR143" s="151">
        <v>3765</v>
      </c>
      <c r="CS143" s="151">
        <v>1793</v>
      </c>
      <c r="CT143" s="149"/>
      <c r="CU143" s="98">
        <f t="shared" si="54"/>
        <v>7208</v>
      </c>
      <c r="CV143" s="144">
        <v>3411</v>
      </c>
      <c r="CW143" s="144">
        <v>3797</v>
      </c>
    </row>
    <row r="144" spans="2:101" ht="15" customHeight="1" x14ac:dyDescent="0.15">
      <c r="B144" s="53" t="s">
        <v>218</v>
      </c>
      <c r="C144" s="53"/>
      <c r="D144" s="55" t="s">
        <v>43</v>
      </c>
      <c r="E144" s="182">
        <v>20208</v>
      </c>
      <c r="F144" s="143">
        <v>20190</v>
      </c>
      <c r="G144" s="143">
        <v>18945</v>
      </c>
      <c r="H144" s="143">
        <v>18984</v>
      </c>
      <c r="I144" s="143">
        <v>18600</v>
      </c>
      <c r="J144" s="182"/>
      <c r="K144" s="143">
        <v>18535</v>
      </c>
      <c r="L144" s="143">
        <v>18411</v>
      </c>
      <c r="M144" s="143">
        <v>17660</v>
      </c>
      <c r="N144" s="140">
        <v>17461</v>
      </c>
      <c r="O144" s="182">
        <v>17451</v>
      </c>
      <c r="P144" s="143">
        <v>17241</v>
      </c>
      <c r="Q144" s="143">
        <v>17171</v>
      </c>
      <c r="R144" s="143">
        <v>17219</v>
      </c>
      <c r="S144" s="143">
        <v>17142</v>
      </c>
      <c r="T144" s="182">
        <v>17051</v>
      </c>
      <c r="U144" s="143">
        <v>17207</v>
      </c>
      <c r="V144" s="143">
        <v>17122</v>
      </c>
      <c r="W144" s="143">
        <v>17372</v>
      </c>
      <c r="X144" s="143">
        <v>17349</v>
      </c>
      <c r="Y144" s="182">
        <v>17296</v>
      </c>
      <c r="Z144" s="143">
        <v>17328</v>
      </c>
      <c r="AA144" s="143">
        <v>17397</v>
      </c>
      <c r="AB144" s="143">
        <v>17381</v>
      </c>
      <c r="AC144" s="143">
        <v>17248</v>
      </c>
      <c r="AD144" s="182">
        <v>17307</v>
      </c>
      <c r="AE144" s="143">
        <v>17269</v>
      </c>
      <c r="AF144" s="143">
        <v>17223</v>
      </c>
      <c r="AG144" s="143">
        <v>17181</v>
      </c>
      <c r="AH144" s="143">
        <v>17189</v>
      </c>
      <c r="AI144" s="182">
        <v>17010</v>
      </c>
      <c r="AJ144" s="143">
        <v>16942</v>
      </c>
      <c r="AK144" s="143">
        <v>16887</v>
      </c>
      <c r="AL144" s="143">
        <v>16734</v>
      </c>
      <c r="AM144" s="143">
        <v>16543</v>
      </c>
      <c r="AN144" s="182">
        <v>16492</v>
      </c>
      <c r="AO144" s="143">
        <v>16384</v>
      </c>
      <c r="AP144" s="144">
        <v>16295</v>
      </c>
      <c r="AQ144" s="144">
        <v>16157</v>
      </c>
      <c r="AR144" s="144">
        <v>16007</v>
      </c>
      <c r="AS144" s="182">
        <v>15955</v>
      </c>
      <c r="AT144" s="144">
        <v>15918</v>
      </c>
      <c r="AU144" s="144">
        <v>15777</v>
      </c>
      <c r="AV144" s="144">
        <v>15590</v>
      </c>
      <c r="AW144" s="144">
        <v>15479</v>
      </c>
      <c r="AX144" s="182"/>
      <c r="AY144" s="144"/>
      <c r="AZ144" s="144"/>
      <c r="BA144" s="144"/>
      <c r="BB144" s="144"/>
      <c r="BC144" s="182"/>
      <c r="BD144" s="144"/>
      <c r="BE144" s="144"/>
      <c r="BF144" s="144"/>
      <c r="BG144" s="144"/>
      <c r="BH144" s="182"/>
      <c r="BI144" s="144"/>
      <c r="BJ144" s="144"/>
      <c r="BK144" s="144"/>
      <c r="BL144" s="144"/>
      <c r="BM144" s="182"/>
      <c r="BN144" s="144"/>
      <c r="BO144" s="144"/>
      <c r="BP144" s="144"/>
      <c r="BQ144" s="154" t="s">
        <v>43</v>
      </c>
      <c r="BR144" s="146"/>
      <c r="BS144" s="143">
        <v>63.45</v>
      </c>
      <c r="BT144" s="143">
        <v>63.45</v>
      </c>
      <c r="BU144" s="143">
        <v>4876</v>
      </c>
      <c r="BV144" s="147"/>
      <c r="BW144" s="143">
        <v>17879</v>
      </c>
      <c r="BX144" s="156">
        <v>8577</v>
      </c>
      <c r="BY144" s="156">
        <f t="shared" si="49"/>
        <v>9302</v>
      </c>
      <c r="BZ144" s="149"/>
      <c r="CA144" s="98">
        <f t="shared" si="50"/>
        <v>16770</v>
      </c>
      <c r="CB144" s="144">
        <v>8172</v>
      </c>
      <c r="CC144" s="143">
        <v>8598</v>
      </c>
      <c r="CD144" s="150"/>
      <c r="CE144" s="123">
        <f t="shared" si="51"/>
        <v>16422</v>
      </c>
      <c r="CF144" s="151">
        <v>8083</v>
      </c>
      <c r="CG144" s="151">
        <v>8339</v>
      </c>
      <c r="CH144" s="151">
        <v>4978</v>
      </c>
      <c r="CI144" s="149"/>
      <c r="CJ144" s="98">
        <f t="shared" si="52"/>
        <v>16397</v>
      </c>
      <c r="CK144" s="144">
        <v>8070</v>
      </c>
      <c r="CL144" s="144">
        <v>8327</v>
      </c>
      <c r="CM144" s="144">
        <v>16422</v>
      </c>
      <c r="CN144" s="152"/>
      <c r="CO144" s="155" t="s">
        <v>43</v>
      </c>
      <c r="CP144" s="123">
        <f t="shared" si="53"/>
        <v>15866</v>
      </c>
      <c r="CQ144" s="151">
        <v>7750</v>
      </c>
      <c r="CR144" s="151">
        <v>8116</v>
      </c>
      <c r="CS144" s="151">
        <v>4993</v>
      </c>
      <c r="CT144" s="149"/>
      <c r="CU144" s="98">
        <f t="shared" si="54"/>
        <v>15932</v>
      </c>
      <c r="CV144" s="144">
        <v>7772</v>
      </c>
      <c r="CW144" s="144">
        <v>8160</v>
      </c>
    </row>
    <row r="145" spans="2:101" ht="15" customHeight="1" x14ac:dyDescent="0.15">
      <c r="B145" s="53" t="s">
        <v>210</v>
      </c>
      <c r="C145" s="53"/>
      <c r="D145" s="55" t="s">
        <v>44</v>
      </c>
      <c r="E145" s="182">
        <v>22101</v>
      </c>
      <c r="F145" s="143">
        <v>21907</v>
      </c>
      <c r="G145" s="143">
        <v>21526</v>
      </c>
      <c r="H145" s="143">
        <v>21208</v>
      </c>
      <c r="I145" s="143">
        <v>20822</v>
      </c>
      <c r="J145" s="182"/>
      <c r="K145" s="143">
        <v>19667</v>
      </c>
      <c r="L145" s="143">
        <v>19528</v>
      </c>
      <c r="M145" s="143">
        <v>19199</v>
      </c>
      <c r="N145" s="140">
        <v>18908</v>
      </c>
      <c r="O145" s="182">
        <v>18469</v>
      </c>
      <c r="P145" s="143">
        <v>18203</v>
      </c>
      <c r="Q145" s="143">
        <v>17879</v>
      </c>
      <c r="R145" s="143">
        <v>17590</v>
      </c>
      <c r="S145" s="143">
        <v>17440</v>
      </c>
      <c r="T145" s="182">
        <v>17318</v>
      </c>
      <c r="U145" s="143">
        <v>17275</v>
      </c>
      <c r="V145" s="143">
        <v>16740</v>
      </c>
      <c r="W145" s="143">
        <v>16873</v>
      </c>
      <c r="X145" s="143">
        <v>16802</v>
      </c>
      <c r="Y145" s="182">
        <v>16615</v>
      </c>
      <c r="Z145" s="143">
        <v>16539</v>
      </c>
      <c r="AA145" s="143">
        <v>16457</v>
      </c>
      <c r="AB145" s="143">
        <v>16498</v>
      </c>
      <c r="AC145" s="143">
        <v>16482</v>
      </c>
      <c r="AD145" s="182">
        <v>16383</v>
      </c>
      <c r="AE145" s="143">
        <v>16324</v>
      </c>
      <c r="AF145" s="143">
        <v>16306</v>
      </c>
      <c r="AG145" s="143">
        <v>16216</v>
      </c>
      <c r="AH145" s="143">
        <v>16088</v>
      </c>
      <c r="AI145" s="182">
        <v>15965</v>
      </c>
      <c r="AJ145" s="143">
        <v>15892</v>
      </c>
      <c r="AK145" s="143">
        <v>15770</v>
      </c>
      <c r="AL145" s="143">
        <v>15661</v>
      </c>
      <c r="AM145" s="143">
        <v>15565</v>
      </c>
      <c r="AN145" s="182">
        <v>15458</v>
      </c>
      <c r="AO145" s="143">
        <v>15359</v>
      </c>
      <c r="AP145" s="144">
        <v>15284</v>
      </c>
      <c r="AQ145" s="144">
        <v>15137</v>
      </c>
      <c r="AR145" s="144">
        <v>15039</v>
      </c>
      <c r="AS145" s="182">
        <v>14971</v>
      </c>
      <c r="AT145" s="144">
        <v>14760</v>
      </c>
      <c r="AU145" s="144">
        <v>14683</v>
      </c>
      <c r="AV145" s="144">
        <v>14573</v>
      </c>
      <c r="AW145" s="144">
        <v>14347</v>
      </c>
      <c r="AX145" s="182"/>
      <c r="AY145" s="144"/>
      <c r="AZ145" s="144"/>
      <c r="BA145" s="144"/>
      <c r="BB145" s="144"/>
      <c r="BC145" s="182"/>
      <c r="BD145" s="144"/>
      <c r="BE145" s="144"/>
      <c r="BF145" s="144"/>
      <c r="BG145" s="144"/>
      <c r="BH145" s="182"/>
      <c r="BI145" s="144"/>
      <c r="BJ145" s="144"/>
      <c r="BK145" s="144"/>
      <c r="BL145" s="144"/>
      <c r="BM145" s="182"/>
      <c r="BN145" s="144"/>
      <c r="BO145" s="144"/>
      <c r="BP145" s="144"/>
      <c r="BQ145" s="154" t="s">
        <v>44</v>
      </c>
      <c r="BR145" s="146"/>
      <c r="BS145" s="143">
        <v>52.49</v>
      </c>
      <c r="BT145" s="143">
        <v>52.49</v>
      </c>
      <c r="BU145" s="143">
        <v>4005</v>
      </c>
      <c r="BV145" s="147"/>
      <c r="BW145" s="143">
        <v>19210</v>
      </c>
      <c r="BX145" s="156">
        <v>9126</v>
      </c>
      <c r="BY145" s="156">
        <f t="shared" si="49"/>
        <v>10084</v>
      </c>
      <c r="BZ145" s="149"/>
      <c r="CA145" s="98">
        <f t="shared" si="50"/>
        <v>15651</v>
      </c>
      <c r="CB145" s="144">
        <v>7437</v>
      </c>
      <c r="CC145" s="143">
        <v>8214</v>
      </c>
      <c r="CD145" s="150"/>
      <c r="CE145" s="123">
        <f t="shared" si="51"/>
        <v>15145</v>
      </c>
      <c r="CF145" s="151">
        <v>7262</v>
      </c>
      <c r="CG145" s="151">
        <v>7883</v>
      </c>
      <c r="CH145" s="151">
        <v>3953</v>
      </c>
      <c r="CI145" s="149"/>
      <c r="CJ145" s="98">
        <f t="shared" si="52"/>
        <v>15104</v>
      </c>
      <c r="CK145" s="144">
        <v>7248</v>
      </c>
      <c r="CL145" s="144">
        <v>7856</v>
      </c>
      <c r="CM145" s="144">
        <v>15145</v>
      </c>
      <c r="CN145" s="152"/>
      <c r="CO145" s="155" t="s">
        <v>44</v>
      </c>
      <c r="CP145" s="123">
        <f t="shared" si="53"/>
        <v>14713</v>
      </c>
      <c r="CQ145" s="151">
        <v>7021</v>
      </c>
      <c r="CR145" s="151">
        <v>7692</v>
      </c>
      <c r="CS145" s="151">
        <v>4036</v>
      </c>
      <c r="CT145" s="149"/>
      <c r="CU145" s="98">
        <f t="shared" si="54"/>
        <v>14730</v>
      </c>
      <c r="CV145" s="144">
        <v>7075</v>
      </c>
      <c r="CW145" s="144">
        <v>7655</v>
      </c>
    </row>
    <row r="146" spans="2:101" ht="15" customHeight="1" x14ac:dyDescent="0.15">
      <c r="B146" s="53" t="s">
        <v>211</v>
      </c>
      <c r="C146" s="53"/>
      <c r="D146" s="55" t="s">
        <v>45</v>
      </c>
      <c r="E146" s="182">
        <v>23621</v>
      </c>
      <c r="F146" s="143">
        <v>23372</v>
      </c>
      <c r="G146" s="143">
        <v>22438</v>
      </c>
      <c r="H146" s="143">
        <v>22108</v>
      </c>
      <c r="I146" s="143">
        <v>21456</v>
      </c>
      <c r="J146" s="182"/>
      <c r="K146" s="143">
        <v>20702</v>
      </c>
      <c r="L146" s="143">
        <v>20393</v>
      </c>
      <c r="M146" s="143">
        <v>20115</v>
      </c>
      <c r="N146" s="140">
        <v>19636</v>
      </c>
      <c r="O146" s="182">
        <v>18538</v>
      </c>
      <c r="P146" s="143">
        <v>18349</v>
      </c>
      <c r="Q146" s="143">
        <v>18106</v>
      </c>
      <c r="R146" s="143">
        <v>17927</v>
      </c>
      <c r="S146" s="143">
        <v>17782</v>
      </c>
      <c r="T146" s="182">
        <v>17627</v>
      </c>
      <c r="U146" s="143">
        <v>17535</v>
      </c>
      <c r="V146" s="143">
        <v>17402</v>
      </c>
      <c r="W146" s="143">
        <v>17362</v>
      </c>
      <c r="X146" s="143">
        <v>16948</v>
      </c>
      <c r="Y146" s="182">
        <v>16920</v>
      </c>
      <c r="Z146" s="143">
        <v>16880</v>
      </c>
      <c r="AA146" s="143">
        <v>16762</v>
      </c>
      <c r="AB146" s="143">
        <v>16691</v>
      </c>
      <c r="AC146" s="143">
        <v>16628</v>
      </c>
      <c r="AD146" s="182">
        <v>16554</v>
      </c>
      <c r="AE146" s="143">
        <v>16426</v>
      </c>
      <c r="AF146" s="143">
        <v>16376</v>
      </c>
      <c r="AG146" s="143">
        <v>16235</v>
      </c>
      <c r="AH146" s="143">
        <v>16130</v>
      </c>
      <c r="AI146" s="182">
        <v>16045</v>
      </c>
      <c r="AJ146" s="143">
        <v>15878</v>
      </c>
      <c r="AK146" s="143">
        <v>15766</v>
      </c>
      <c r="AL146" s="143">
        <v>15647</v>
      </c>
      <c r="AM146" s="143">
        <v>15512</v>
      </c>
      <c r="AN146" s="182">
        <v>15350</v>
      </c>
      <c r="AO146" s="143">
        <v>15224</v>
      </c>
      <c r="AP146" s="144">
        <v>15028</v>
      </c>
      <c r="AQ146" s="144">
        <v>14846</v>
      </c>
      <c r="AR146" s="144">
        <v>14773</v>
      </c>
      <c r="AS146" s="182">
        <v>14552</v>
      </c>
      <c r="AT146" s="144">
        <v>14342</v>
      </c>
      <c r="AU146" s="144">
        <v>14153</v>
      </c>
      <c r="AV146" s="144">
        <v>13968</v>
      </c>
      <c r="AW146" s="144">
        <v>13800</v>
      </c>
      <c r="AX146" s="182"/>
      <c r="AY146" s="144"/>
      <c r="AZ146" s="144"/>
      <c r="BA146" s="144"/>
      <c r="BB146" s="144"/>
      <c r="BC146" s="182"/>
      <c r="BD146" s="144"/>
      <c r="BE146" s="144"/>
      <c r="BF146" s="144"/>
      <c r="BG146" s="144"/>
      <c r="BH146" s="182"/>
      <c r="BI146" s="144"/>
      <c r="BJ146" s="144"/>
      <c r="BK146" s="144"/>
      <c r="BL146" s="144"/>
      <c r="BM146" s="182"/>
      <c r="BN146" s="144"/>
      <c r="BO146" s="144"/>
      <c r="BP146" s="144"/>
      <c r="BQ146" s="154" t="s">
        <v>45</v>
      </c>
      <c r="BR146" s="146"/>
      <c r="BS146" s="143">
        <v>244.36</v>
      </c>
      <c r="BT146" s="143">
        <v>244.36</v>
      </c>
      <c r="BU146" s="143">
        <v>3958</v>
      </c>
      <c r="BV146" s="147"/>
      <c r="BW146" s="143">
        <v>19883</v>
      </c>
      <c r="BX146" s="156">
        <v>9478</v>
      </c>
      <c r="BY146" s="156">
        <f t="shared" si="49"/>
        <v>10405</v>
      </c>
      <c r="BZ146" s="149"/>
      <c r="CA146" s="98">
        <f t="shared" si="50"/>
        <v>15769</v>
      </c>
      <c r="CB146" s="144">
        <v>7581</v>
      </c>
      <c r="CC146" s="143">
        <v>8188</v>
      </c>
      <c r="CD146" s="150"/>
      <c r="CE146" s="123">
        <f t="shared" si="51"/>
        <v>15010</v>
      </c>
      <c r="CF146" s="151">
        <v>7177</v>
      </c>
      <c r="CG146" s="151">
        <v>7833</v>
      </c>
      <c r="CH146" s="151">
        <v>3856</v>
      </c>
      <c r="CI146" s="149"/>
      <c r="CJ146" s="98">
        <f t="shared" si="52"/>
        <v>14981</v>
      </c>
      <c r="CK146" s="144">
        <v>7162</v>
      </c>
      <c r="CL146" s="144">
        <v>7819</v>
      </c>
      <c r="CM146" s="144">
        <v>15010</v>
      </c>
      <c r="CN146" s="152"/>
      <c r="CO146" s="155" t="s">
        <v>45</v>
      </c>
      <c r="CP146" s="123">
        <f t="shared" si="53"/>
        <v>14163</v>
      </c>
      <c r="CQ146" s="151">
        <v>6789</v>
      </c>
      <c r="CR146" s="151">
        <v>7374</v>
      </c>
      <c r="CS146" s="151">
        <v>3860</v>
      </c>
      <c r="CT146" s="149"/>
      <c r="CU146" s="98">
        <f t="shared" si="54"/>
        <v>14441</v>
      </c>
      <c r="CV146" s="144">
        <v>6898</v>
      </c>
      <c r="CW146" s="144">
        <v>7543</v>
      </c>
    </row>
    <row r="147" spans="2:101" ht="15" customHeight="1" x14ac:dyDescent="0.15">
      <c r="B147" s="53" t="s">
        <v>212</v>
      </c>
      <c r="C147" s="53"/>
      <c r="D147" s="55" t="s">
        <v>46</v>
      </c>
      <c r="E147" s="182">
        <v>6398</v>
      </c>
      <c r="F147" s="143">
        <v>6315</v>
      </c>
      <c r="G147" s="143">
        <v>6205</v>
      </c>
      <c r="H147" s="143">
        <v>5222</v>
      </c>
      <c r="I147" s="143">
        <v>5251</v>
      </c>
      <c r="J147" s="182"/>
      <c r="K147" s="143">
        <v>5150</v>
      </c>
      <c r="L147" s="143">
        <v>5106</v>
      </c>
      <c r="M147" s="143">
        <v>5018</v>
      </c>
      <c r="N147" s="140">
        <v>5018</v>
      </c>
      <c r="O147" s="182">
        <v>4937</v>
      </c>
      <c r="P147" s="143">
        <v>4933</v>
      </c>
      <c r="Q147" s="143">
        <v>4978</v>
      </c>
      <c r="R147" s="143">
        <v>4971</v>
      </c>
      <c r="S147" s="143">
        <v>4997</v>
      </c>
      <c r="T147" s="182">
        <v>5078</v>
      </c>
      <c r="U147" s="143">
        <v>5119</v>
      </c>
      <c r="V147" s="143">
        <v>5144</v>
      </c>
      <c r="W147" s="143">
        <v>5123</v>
      </c>
      <c r="X147" s="143">
        <v>5165</v>
      </c>
      <c r="Y147" s="182">
        <v>5119</v>
      </c>
      <c r="Z147" s="143">
        <v>5118</v>
      </c>
      <c r="AA147" s="143">
        <v>5122</v>
      </c>
      <c r="AB147" s="143">
        <v>5169</v>
      </c>
      <c r="AC147" s="143">
        <v>5176</v>
      </c>
      <c r="AD147" s="182">
        <v>5165</v>
      </c>
      <c r="AE147" s="143">
        <v>5139</v>
      </c>
      <c r="AF147" s="143">
        <v>5103</v>
      </c>
      <c r="AG147" s="143">
        <v>5090</v>
      </c>
      <c r="AH147" s="143">
        <v>5000</v>
      </c>
      <c r="AI147" s="182">
        <v>4951</v>
      </c>
      <c r="AJ147" s="143">
        <v>4901</v>
      </c>
      <c r="AK147" s="143">
        <v>4889</v>
      </c>
      <c r="AL147" s="143">
        <v>4868</v>
      </c>
      <c r="AM147" s="143">
        <v>4874</v>
      </c>
      <c r="AN147" s="182">
        <v>4839</v>
      </c>
      <c r="AO147" s="143">
        <v>4776</v>
      </c>
      <c r="AP147" s="144">
        <v>4771</v>
      </c>
      <c r="AQ147" s="144">
        <v>4702</v>
      </c>
      <c r="AR147" s="144">
        <v>4651</v>
      </c>
      <c r="AS147" s="182">
        <v>4638</v>
      </c>
      <c r="AT147" s="144">
        <v>4597</v>
      </c>
      <c r="AU147" s="144">
        <v>4528</v>
      </c>
      <c r="AV147" s="144">
        <v>4513</v>
      </c>
      <c r="AW147" s="144">
        <v>4445</v>
      </c>
      <c r="AX147" s="182"/>
      <c r="AY147" s="144"/>
      <c r="AZ147" s="144"/>
      <c r="BA147" s="144"/>
      <c r="BB147" s="144"/>
      <c r="BC147" s="182"/>
      <c r="BD147" s="144"/>
      <c r="BE147" s="144"/>
      <c r="BF147" s="144"/>
      <c r="BG147" s="144"/>
      <c r="BH147" s="182"/>
      <c r="BI147" s="144"/>
      <c r="BJ147" s="144"/>
      <c r="BK147" s="144"/>
      <c r="BL147" s="144"/>
      <c r="BM147" s="182"/>
      <c r="BN147" s="144"/>
      <c r="BO147" s="144"/>
      <c r="BP147" s="144"/>
      <c r="BQ147" s="154" t="s">
        <v>46</v>
      </c>
      <c r="BR147" s="146"/>
      <c r="BS147" s="143">
        <v>23.45</v>
      </c>
      <c r="BT147" s="143">
        <v>23.45</v>
      </c>
      <c r="BU147" s="143">
        <v>1235</v>
      </c>
      <c r="BV147" s="147"/>
      <c r="BW147" s="143">
        <v>5004</v>
      </c>
      <c r="BX147" s="156">
        <v>2443</v>
      </c>
      <c r="BY147" s="156">
        <f t="shared" si="49"/>
        <v>2561</v>
      </c>
      <c r="BZ147" s="149"/>
      <c r="CA147" s="98">
        <f t="shared" si="50"/>
        <v>4844</v>
      </c>
      <c r="CB147" s="144">
        <v>2387</v>
      </c>
      <c r="CC147" s="143">
        <v>2457</v>
      </c>
      <c r="CD147" s="150"/>
      <c r="CE147" s="123">
        <f t="shared" si="51"/>
        <v>4702</v>
      </c>
      <c r="CF147" s="151">
        <v>2302</v>
      </c>
      <c r="CG147" s="151">
        <v>2400</v>
      </c>
      <c r="CH147" s="151">
        <v>1221</v>
      </c>
      <c r="CI147" s="149"/>
      <c r="CJ147" s="98">
        <f t="shared" si="52"/>
        <v>4696</v>
      </c>
      <c r="CK147" s="144">
        <v>2299</v>
      </c>
      <c r="CL147" s="144">
        <v>2397</v>
      </c>
      <c r="CM147" s="144">
        <v>4702</v>
      </c>
      <c r="CN147" s="152"/>
      <c r="CO147" s="155" t="s">
        <v>46</v>
      </c>
      <c r="CP147" s="123">
        <f t="shared" si="53"/>
        <v>4470</v>
      </c>
      <c r="CQ147" s="151">
        <v>2174</v>
      </c>
      <c r="CR147" s="151">
        <v>2296</v>
      </c>
      <c r="CS147" s="151">
        <v>1213</v>
      </c>
      <c r="CT147" s="149"/>
      <c r="CU147" s="98">
        <f t="shared" si="54"/>
        <v>4511</v>
      </c>
      <c r="CV147" s="144">
        <v>2200</v>
      </c>
      <c r="CW147" s="144">
        <v>2311</v>
      </c>
    </row>
    <row r="148" spans="2:101" ht="15" customHeight="1" x14ac:dyDescent="0.15">
      <c r="B148" s="53" t="s">
        <v>213</v>
      </c>
      <c r="C148" s="53"/>
      <c r="D148" s="55" t="s">
        <v>47</v>
      </c>
      <c r="E148" s="182">
        <v>16560</v>
      </c>
      <c r="F148" s="143">
        <v>16065</v>
      </c>
      <c r="G148" s="143">
        <v>15803</v>
      </c>
      <c r="H148" s="143">
        <v>15481</v>
      </c>
      <c r="I148" s="143">
        <v>14689</v>
      </c>
      <c r="J148" s="182"/>
      <c r="K148" s="143">
        <v>14168</v>
      </c>
      <c r="L148" s="143">
        <v>13920</v>
      </c>
      <c r="M148" s="143">
        <v>13353</v>
      </c>
      <c r="N148" s="140">
        <v>12906</v>
      </c>
      <c r="O148" s="182">
        <v>12779</v>
      </c>
      <c r="P148" s="143">
        <v>12240</v>
      </c>
      <c r="Q148" s="143">
        <v>11995</v>
      </c>
      <c r="R148" s="143">
        <v>11869</v>
      </c>
      <c r="S148" s="143">
        <v>11736</v>
      </c>
      <c r="T148" s="182">
        <v>11574</v>
      </c>
      <c r="U148" s="143">
        <v>11541</v>
      </c>
      <c r="V148" s="143">
        <v>11442</v>
      </c>
      <c r="W148" s="143">
        <v>11362</v>
      </c>
      <c r="X148" s="143">
        <v>11348</v>
      </c>
      <c r="Y148" s="182">
        <v>11263</v>
      </c>
      <c r="Z148" s="143">
        <v>11241</v>
      </c>
      <c r="AA148" s="143">
        <v>11213</v>
      </c>
      <c r="AB148" s="143">
        <v>11149</v>
      </c>
      <c r="AC148" s="143">
        <v>11169</v>
      </c>
      <c r="AD148" s="182">
        <v>11186</v>
      </c>
      <c r="AE148" s="143">
        <v>11084</v>
      </c>
      <c r="AF148" s="143">
        <v>11012</v>
      </c>
      <c r="AG148" s="143">
        <v>10922</v>
      </c>
      <c r="AH148" s="143">
        <v>10846</v>
      </c>
      <c r="AI148" s="182">
        <v>10808</v>
      </c>
      <c r="AJ148" s="143">
        <v>10696</v>
      </c>
      <c r="AK148" s="143">
        <v>10533</v>
      </c>
      <c r="AL148" s="143">
        <v>10430</v>
      </c>
      <c r="AM148" s="143">
        <v>10287</v>
      </c>
      <c r="AN148" s="182">
        <v>10172</v>
      </c>
      <c r="AO148" s="143">
        <v>10086</v>
      </c>
      <c r="AP148" s="144">
        <v>9986</v>
      </c>
      <c r="AQ148" s="144">
        <v>9966</v>
      </c>
      <c r="AR148" s="144">
        <v>9913</v>
      </c>
      <c r="AS148" s="182">
        <v>9815</v>
      </c>
      <c r="AT148" s="144">
        <v>9658</v>
      </c>
      <c r="AU148" s="144">
        <v>9513</v>
      </c>
      <c r="AV148" s="144">
        <v>9437</v>
      </c>
      <c r="AW148" s="144">
        <v>9319</v>
      </c>
      <c r="AX148" s="182"/>
      <c r="AY148" s="144"/>
      <c r="AZ148" s="144"/>
      <c r="BA148" s="144"/>
      <c r="BB148" s="144"/>
      <c r="BC148" s="182"/>
      <c r="BD148" s="144"/>
      <c r="BE148" s="144"/>
      <c r="BF148" s="144"/>
      <c r="BG148" s="144"/>
      <c r="BH148" s="182"/>
      <c r="BI148" s="144"/>
      <c r="BJ148" s="144"/>
      <c r="BK148" s="144"/>
      <c r="BL148" s="144"/>
      <c r="BM148" s="182"/>
      <c r="BN148" s="144"/>
      <c r="BO148" s="144"/>
      <c r="BP148" s="144"/>
      <c r="BQ148" s="154" t="s">
        <v>47</v>
      </c>
      <c r="BR148" s="146"/>
      <c r="BS148" s="143">
        <v>87.58</v>
      </c>
      <c r="BT148" s="143">
        <v>87.58</v>
      </c>
      <c r="BU148" s="143">
        <v>2547</v>
      </c>
      <c r="BV148" s="147"/>
      <c r="BW148" s="143">
        <v>13747</v>
      </c>
      <c r="BX148" s="156">
        <v>6630</v>
      </c>
      <c r="BY148" s="156">
        <f t="shared" si="49"/>
        <v>7117</v>
      </c>
      <c r="BZ148" s="149"/>
      <c r="CA148" s="98">
        <f t="shared" si="50"/>
        <v>10504</v>
      </c>
      <c r="CB148" s="144">
        <v>5069</v>
      </c>
      <c r="CC148" s="143">
        <v>5435</v>
      </c>
      <c r="CD148" s="150"/>
      <c r="CE148" s="123">
        <f t="shared" si="51"/>
        <v>9969</v>
      </c>
      <c r="CF148" s="151">
        <v>4818</v>
      </c>
      <c r="CG148" s="151">
        <v>5151</v>
      </c>
      <c r="CH148" s="151">
        <v>2541</v>
      </c>
      <c r="CI148" s="149"/>
      <c r="CJ148" s="98">
        <f t="shared" si="52"/>
        <v>9964</v>
      </c>
      <c r="CK148" s="144">
        <v>4818</v>
      </c>
      <c r="CL148" s="144">
        <v>5146</v>
      </c>
      <c r="CM148" s="144">
        <v>9969</v>
      </c>
      <c r="CN148" s="152"/>
      <c r="CO148" s="155" t="s">
        <v>47</v>
      </c>
      <c r="CP148" s="123">
        <f t="shared" si="53"/>
        <v>9517</v>
      </c>
      <c r="CQ148" s="151">
        <v>4570</v>
      </c>
      <c r="CR148" s="151">
        <v>4947</v>
      </c>
      <c r="CS148" s="151">
        <v>2577</v>
      </c>
      <c r="CT148" s="149"/>
      <c r="CU148" s="98">
        <f t="shared" si="54"/>
        <v>9719</v>
      </c>
      <c r="CV148" s="144">
        <v>4676</v>
      </c>
      <c r="CW148" s="144">
        <v>5043</v>
      </c>
    </row>
    <row r="149" spans="2:101" ht="15" customHeight="1" x14ac:dyDescent="0.15">
      <c r="B149" s="53" t="s">
        <v>214</v>
      </c>
      <c r="C149" s="53"/>
      <c r="D149" s="55" t="s">
        <v>48</v>
      </c>
      <c r="E149" s="182">
        <v>7870</v>
      </c>
      <c r="F149" s="143">
        <v>7827</v>
      </c>
      <c r="G149" s="143">
        <v>7619</v>
      </c>
      <c r="H149" s="143">
        <v>7133</v>
      </c>
      <c r="I149" s="143">
        <v>6990</v>
      </c>
      <c r="J149" s="182"/>
      <c r="K149" s="143">
        <v>6783</v>
      </c>
      <c r="L149" s="143">
        <v>6763</v>
      </c>
      <c r="M149" s="143">
        <v>6629</v>
      </c>
      <c r="N149" s="140">
        <v>6520</v>
      </c>
      <c r="O149" s="182">
        <v>6371</v>
      </c>
      <c r="P149" s="143">
        <v>6219</v>
      </c>
      <c r="Q149" s="143">
        <v>6105</v>
      </c>
      <c r="R149" s="143">
        <v>5986</v>
      </c>
      <c r="S149" s="143">
        <v>6055</v>
      </c>
      <c r="T149" s="182">
        <v>6064</v>
      </c>
      <c r="U149" s="143">
        <v>5996</v>
      </c>
      <c r="V149" s="143">
        <v>6055</v>
      </c>
      <c r="W149" s="143">
        <v>6222</v>
      </c>
      <c r="X149" s="143">
        <v>6275</v>
      </c>
      <c r="Y149" s="182">
        <v>6234</v>
      </c>
      <c r="Z149" s="143">
        <v>6276</v>
      </c>
      <c r="AA149" s="143">
        <v>6267</v>
      </c>
      <c r="AB149" s="143">
        <v>6257</v>
      </c>
      <c r="AC149" s="143">
        <v>6304</v>
      </c>
      <c r="AD149" s="182">
        <v>6296</v>
      </c>
      <c r="AE149" s="143">
        <v>6279</v>
      </c>
      <c r="AF149" s="143">
        <v>6262</v>
      </c>
      <c r="AG149" s="143">
        <v>6213</v>
      </c>
      <c r="AH149" s="143">
        <v>6170</v>
      </c>
      <c r="AI149" s="182">
        <v>6129</v>
      </c>
      <c r="AJ149" s="143">
        <v>6109</v>
      </c>
      <c r="AK149" s="143">
        <v>6035</v>
      </c>
      <c r="AL149" s="143">
        <v>5978</v>
      </c>
      <c r="AM149" s="143">
        <v>5910</v>
      </c>
      <c r="AN149" s="182">
        <v>5825</v>
      </c>
      <c r="AO149" s="143">
        <v>5785</v>
      </c>
      <c r="AP149" s="144">
        <v>5714</v>
      </c>
      <c r="AQ149" s="144">
        <v>5708</v>
      </c>
      <c r="AR149" s="144">
        <v>5655</v>
      </c>
      <c r="AS149" s="182">
        <v>5636</v>
      </c>
      <c r="AT149" s="144">
        <v>5592</v>
      </c>
      <c r="AU149" s="144">
        <v>5569</v>
      </c>
      <c r="AV149" s="144">
        <v>5499</v>
      </c>
      <c r="AW149" s="144">
        <v>5471</v>
      </c>
      <c r="AX149" s="182"/>
      <c r="AY149" s="144"/>
      <c r="AZ149" s="144"/>
      <c r="BA149" s="144"/>
      <c r="BB149" s="144"/>
      <c r="BC149" s="182"/>
      <c r="BD149" s="144"/>
      <c r="BE149" s="144"/>
      <c r="BF149" s="144"/>
      <c r="BG149" s="144"/>
      <c r="BH149" s="182"/>
      <c r="BI149" s="144"/>
      <c r="BJ149" s="144"/>
      <c r="BK149" s="144"/>
      <c r="BL149" s="144"/>
      <c r="BM149" s="182"/>
      <c r="BN149" s="144"/>
      <c r="BO149" s="144"/>
      <c r="BP149" s="144"/>
      <c r="BQ149" s="154" t="s">
        <v>48</v>
      </c>
      <c r="BR149" s="146"/>
      <c r="BS149" s="143">
        <v>29.56</v>
      </c>
      <c r="BT149" s="143">
        <v>29.56</v>
      </c>
      <c r="BU149" s="143">
        <v>1614</v>
      </c>
      <c r="BV149" s="147"/>
      <c r="BW149" s="143">
        <v>6773</v>
      </c>
      <c r="BX149" s="156">
        <v>3295</v>
      </c>
      <c r="BY149" s="156">
        <f t="shared" si="49"/>
        <v>3478</v>
      </c>
      <c r="BZ149" s="149"/>
      <c r="CA149" s="98">
        <f t="shared" si="50"/>
        <v>6028</v>
      </c>
      <c r="CB149" s="144">
        <v>2928</v>
      </c>
      <c r="CC149" s="143">
        <v>3100</v>
      </c>
      <c r="CD149" s="150"/>
      <c r="CE149" s="123">
        <f t="shared" si="51"/>
        <v>5738</v>
      </c>
      <c r="CF149" s="151">
        <v>2751</v>
      </c>
      <c r="CG149" s="151">
        <v>2987</v>
      </c>
      <c r="CH149" s="151">
        <v>1552</v>
      </c>
      <c r="CI149" s="149"/>
      <c r="CJ149" s="98">
        <f t="shared" si="52"/>
        <v>5722</v>
      </c>
      <c r="CK149" s="144">
        <v>2739</v>
      </c>
      <c r="CL149" s="144">
        <v>2983</v>
      </c>
      <c r="CM149" s="144">
        <v>5738</v>
      </c>
      <c r="CN149" s="152"/>
      <c r="CO149" s="155" t="s">
        <v>48</v>
      </c>
      <c r="CP149" s="123">
        <f t="shared" si="53"/>
        <v>5515</v>
      </c>
      <c r="CQ149" s="151">
        <v>2615</v>
      </c>
      <c r="CR149" s="151">
        <v>2900</v>
      </c>
      <c r="CS149" s="151">
        <v>1553</v>
      </c>
      <c r="CT149" s="149"/>
      <c r="CU149" s="98">
        <f t="shared" si="54"/>
        <v>5554</v>
      </c>
      <c r="CV149" s="144">
        <v>2662</v>
      </c>
      <c r="CW149" s="144">
        <v>2892</v>
      </c>
    </row>
    <row r="150" spans="2:101" ht="15" customHeight="1" x14ac:dyDescent="0.15">
      <c r="B150" s="53" t="s">
        <v>215</v>
      </c>
      <c r="C150" s="53"/>
      <c r="D150" s="55" t="s">
        <v>49</v>
      </c>
      <c r="E150" s="182">
        <v>13339</v>
      </c>
      <c r="F150" s="143">
        <v>13168</v>
      </c>
      <c r="G150" s="143">
        <v>12718</v>
      </c>
      <c r="H150" s="143">
        <v>11710</v>
      </c>
      <c r="I150" s="143">
        <v>11081</v>
      </c>
      <c r="J150" s="182"/>
      <c r="K150" s="143">
        <v>10537</v>
      </c>
      <c r="L150" s="143">
        <v>10228</v>
      </c>
      <c r="M150" s="143">
        <v>9635</v>
      </c>
      <c r="N150" s="140">
        <v>9039</v>
      </c>
      <c r="O150" s="182">
        <v>8608</v>
      </c>
      <c r="P150" s="143">
        <v>8232</v>
      </c>
      <c r="Q150" s="143">
        <v>7903</v>
      </c>
      <c r="R150" s="143">
        <v>6742</v>
      </c>
      <c r="S150" s="143">
        <v>6447</v>
      </c>
      <c r="T150" s="182">
        <v>6159</v>
      </c>
      <c r="U150" s="143">
        <v>6000</v>
      </c>
      <c r="V150" s="143">
        <v>5761</v>
      </c>
      <c r="W150" s="143">
        <v>5470</v>
      </c>
      <c r="X150" s="143">
        <v>5130</v>
      </c>
      <c r="Y150" s="182">
        <v>5081</v>
      </c>
      <c r="Z150" s="143">
        <v>4928</v>
      </c>
      <c r="AA150" s="143">
        <v>4768</v>
      </c>
      <c r="AB150" s="143">
        <v>4587</v>
      </c>
      <c r="AC150" s="143">
        <v>4455</v>
      </c>
      <c r="AD150" s="182">
        <v>4328</v>
      </c>
      <c r="AE150" s="143">
        <v>4229</v>
      </c>
      <c r="AF150" s="143">
        <v>3928</v>
      </c>
      <c r="AG150" s="143">
        <v>3802</v>
      </c>
      <c r="AH150" s="143">
        <v>3742</v>
      </c>
      <c r="AI150" s="182">
        <v>3701</v>
      </c>
      <c r="AJ150" s="143">
        <v>3710</v>
      </c>
      <c r="AK150" s="143">
        <v>3684</v>
      </c>
      <c r="AL150" s="143">
        <v>3611</v>
      </c>
      <c r="AM150" s="143">
        <v>3549</v>
      </c>
      <c r="AN150" s="182">
        <v>3498</v>
      </c>
      <c r="AO150" s="143">
        <v>3435</v>
      </c>
      <c r="AP150" s="144">
        <v>3402</v>
      </c>
      <c r="AQ150" s="144">
        <v>3363</v>
      </c>
      <c r="AR150" s="144">
        <v>3296</v>
      </c>
      <c r="AS150" s="182">
        <v>3290</v>
      </c>
      <c r="AT150" s="144">
        <v>3246</v>
      </c>
      <c r="AU150" s="144">
        <v>3207</v>
      </c>
      <c r="AV150" s="144">
        <v>3206</v>
      </c>
      <c r="AW150" s="144">
        <v>3148</v>
      </c>
      <c r="AX150" s="182"/>
      <c r="AY150" s="144"/>
      <c r="AZ150" s="144"/>
      <c r="BA150" s="144"/>
      <c r="BB150" s="144"/>
      <c r="BC150" s="182"/>
      <c r="BD150" s="144"/>
      <c r="BE150" s="144"/>
      <c r="BF150" s="144"/>
      <c r="BG150" s="144"/>
      <c r="BH150" s="182"/>
      <c r="BI150" s="144"/>
      <c r="BJ150" s="144"/>
      <c r="BK150" s="144"/>
      <c r="BL150" s="144"/>
      <c r="BM150" s="182"/>
      <c r="BN150" s="144"/>
      <c r="BO150" s="144"/>
      <c r="BP150" s="144"/>
      <c r="BQ150" s="154" t="s">
        <v>49</v>
      </c>
      <c r="BR150" s="146"/>
      <c r="BS150" s="143">
        <v>37.229999999999997</v>
      </c>
      <c r="BT150" s="143">
        <v>37.229999999999997</v>
      </c>
      <c r="BU150" s="143">
        <v>997</v>
      </c>
      <c r="BV150" s="147"/>
      <c r="BW150" s="143">
        <v>10619</v>
      </c>
      <c r="BX150" s="156">
        <v>5115</v>
      </c>
      <c r="BY150" s="156">
        <f t="shared" si="49"/>
        <v>5504</v>
      </c>
      <c r="BZ150" s="149"/>
      <c r="CA150" s="98">
        <f t="shared" si="50"/>
        <v>3625</v>
      </c>
      <c r="CB150" s="144">
        <v>1740</v>
      </c>
      <c r="CC150" s="143">
        <v>1885</v>
      </c>
      <c r="CD150" s="150"/>
      <c r="CE150" s="123">
        <f t="shared" si="51"/>
        <v>3445</v>
      </c>
      <c r="CF150" s="151">
        <v>1628</v>
      </c>
      <c r="CG150" s="151">
        <v>1817</v>
      </c>
      <c r="CH150" s="151">
        <v>992</v>
      </c>
      <c r="CI150" s="149"/>
      <c r="CJ150" s="98">
        <f t="shared" si="52"/>
        <v>3443</v>
      </c>
      <c r="CK150" s="144">
        <v>1628</v>
      </c>
      <c r="CL150" s="144">
        <v>1815</v>
      </c>
      <c r="CM150" s="144">
        <v>3445</v>
      </c>
      <c r="CN150" s="152"/>
      <c r="CO150" s="155" t="s">
        <v>49</v>
      </c>
      <c r="CP150" s="123">
        <f t="shared" si="53"/>
        <v>3218</v>
      </c>
      <c r="CQ150" s="151">
        <v>1513</v>
      </c>
      <c r="CR150" s="151">
        <v>1705</v>
      </c>
      <c r="CS150" s="151">
        <v>975</v>
      </c>
      <c r="CT150" s="149"/>
      <c r="CU150" s="98">
        <f t="shared" si="54"/>
        <v>3246</v>
      </c>
      <c r="CV150" s="144">
        <v>1519</v>
      </c>
      <c r="CW150" s="144">
        <v>1727</v>
      </c>
    </row>
    <row r="151" spans="2:101" ht="15" customHeight="1" x14ac:dyDescent="0.15">
      <c r="B151" s="53" t="s">
        <v>216</v>
      </c>
      <c r="C151" s="53"/>
      <c r="D151" s="55" t="s">
        <v>50</v>
      </c>
      <c r="E151" s="182">
        <v>12882</v>
      </c>
      <c r="F151" s="143">
        <v>12716</v>
      </c>
      <c r="G151" s="143">
        <v>12478</v>
      </c>
      <c r="H151" s="143">
        <v>12208</v>
      </c>
      <c r="I151" s="143">
        <v>11899</v>
      </c>
      <c r="J151" s="182"/>
      <c r="K151" s="143">
        <v>11517</v>
      </c>
      <c r="L151" s="143">
        <v>11356</v>
      </c>
      <c r="M151" s="143">
        <v>11273</v>
      </c>
      <c r="N151" s="140">
        <v>11057</v>
      </c>
      <c r="O151" s="182">
        <v>10734</v>
      </c>
      <c r="P151" s="143">
        <v>10518</v>
      </c>
      <c r="Q151" s="143">
        <v>10332</v>
      </c>
      <c r="R151" s="143">
        <v>10184</v>
      </c>
      <c r="S151" s="143">
        <v>9892</v>
      </c>
      <c r="T151" s="182">
        <v>9720</v>
      </c>
      <c r="U151" s="143">
        <v>9616</v>
      </c>
      <c r="V151" s="143">
        <v>9541</v>
      </c>
      <c r="W151" s="143">
        <v>9543</v>
      </c>
      <c r="X151" s="143">
        <v>9498</v>
      </c>
      <c r="Y151" s="182">
        <v>9404</v>
      </c>
      <c r="Z151" s="143">
        <v>9387</v>
      </c>
      <c r="AA151" s="143">
        <v>9377</v>
      </c>
      <c r="AB151" s="143">
        <v>9306</v>
      </c>
      <c r="AC151" s="143">
        <v>9248</v>
      </c>
      <c r="AD151" s="182">
        <v>9249</v>
      </c>
      <c r="AE151" s="143">
        <v>9194</v>
      </c>
      <c r="AF151" s="143">
        <v>9189</v>
      </c>
      <c r="AG151" s="143">
        <v>9140</v>
      </c>
      <c r="AH151" s="143">
        <v>9084</v>
      </c>
      <c r="AI151" s="182">
        <v>9054</v>
      </c>
      <c r="AJ151" s="143">
        <v>9014</v>
      </c>
      <c r="AK151" s="143">
        <v>8936</v>
      </c>
      <c r="AL151" s="143">
        <v>8890</v>
      </c>
      <c r="AM151" s="143">
        <v>8894</v>
      </c>
      <c r="AN151" s="182">
        <v>8855</v>
      </c>
      <c r="AO151" s="143">
        <v>8762</v>
      </c>
      <c r="AP151" s="144">
        <v>8684</v>
      </c>
      <c r="AQ151" s="144">
        <v>8671</v>
      </c>
      <c r="AR151" s="144">
        <v>8604</v>
      </c>
      <c r="AS151" s="182">
        <v>8531</v>
      </c>
      <c r="AT151" s="144">
        <v>8514</v>
      </c>
      <c r="AU151" s="144">
        <v>8412</v>
      </c>
      <c r="AV151" s="144">
        <v>8324</v>
      </c>
      <c r="AW151" s="144">
        <v>8204</v>
      </c>
      <c r="AX151" s="182"/>
      <c r="AY151" s="144"/>
      <c r="AZ151" s="144"/>
      <c r="BA151" s="144"/>
      <c r="BB151" s="144"/>
      <c r="BC151" s="182"/>
      <c r="BD151" s="144"/>
      <c r="BE151" s="144"/>
      <c r="BF151" s="144"/>
      <c r="BG151" s="144"/>
      <c r="BH151" s="182"/>
      <c r="BI151" s="144"/>
      <c r="BJ151" s="144"/>
      <c r="BK151" s="144"/>
      <c r="BL151" s="144"/>
      <c r="BM151" s="182"/>
      <c r="BN151" s="144"/>
      <c r="BO151" s="144"/>
      <c r="BP151" s="144"/>
      <c r="BQ151" s="154" t="s">
        <v>50</v>
      </c>
      <c r="BR151" s="146"/>
      <c r="BS151" s="143">
        <v>78.45</v>
      </c>
      <c r="BT151" s="143">
        <v>78.45</v>
      </c>
      <c r="BU151" s="143">
        <v>2135</v>
      </c>
      <c r="BV151" s="147"/>
      <c r="BW151" s="143">
        <v>11019</v>
      </c>
      <c r="BX151" s="156">
        <v>5279</v>
      </c>
      <c r="BY151" s="156">
        <f t="shared" si="49"/>
        <v>5740</v>
      </c>
      <c r="BZ151" s="149"/>
      <c r="CA151" s="98">
        <f t="shared" si="50"/>
        <v>8915</v>
      </c>
      <c r="CB151" s="144">
        <v>4302</v>
      </c>
      <c r="CC151" s="143">
        <v>4613</v>
      </c>
      <c r="CD151" s="150"/>
      <c r="CE151" s="123">
        <f t="shared" si="51"/>
        <v>8750</v>
      </c>
      <c r="CF151" s="151">
        <v>4227</v>
      </c>
      <c r="CG151" s="151">
        <v>4523</v>
      </c>
      <c r="CH151" s="151">
        <v>2140</v>
      </c>
      <c r="CI151" s="149"/>
      <c r="CJ151" s="98">
        <f t="shared" si="52"/>
        <v>8733</v>
      </c>
      <c r="CK151" s="144">
        <v>4224</v>
      </c>
      <c r="CL151" s="144">
        <v>4509</v>
      </c>
      <c r="CM151" s="144">
        <v>8750</v>
      </c>
      <c r="CN151" s="152"/>
      <c r="CO151" s="155" t="s">
        <v>50</v>
      </c>
      <c r="CP151" s="123">
        <f t="shared" si="53"/>
        <v>8334</v>
      </c>
      <c r="CQ151" s="151">
        <v>4030</v>
      </c>
      <c r="CR151" s="151">
        <v>4304</v>
      </c>
      <c r="CS151" s="151">
        <v>2201</v>
      </c>
      <c r="CT151" s="149"/>
      <c r="CU151" s="98">
        <f t="shared" si="54"/>
        <v>8503</v>
      </c>
      <c r="CV151" s="144">
        <v>4137</v>
      </c>
      <c r="CW151" s="144">
        <v>4366</v>
      </c>
    </row>
    <row r="152" spans="2:101" ht="15" customHeight="1" x14ac:dyDescent="0.15">
      <c r="B152" s="53" t="s">
        <v>217</v>
      </c>
      <c r="C152" s="53"/>
      <c r="D152" s="55" t="s">
        <v>51</v>
      </c>
      <c r="E152" s="182">
        <v>10116</v>
      </c>
      <c r="F152" s="143">
        <v>9906</v>
      </c>
      <c r="G152" s="143">
        <v>9710</v>
      </c>
      <c r="H152" s="143">
        <v>9339</v>
      </c>
      <c r="I152" s="143">
        <v>9185</v>
      </c>
      <c r="J152" s="182"/>
      <c r="K152" s="143">
        <v>8829</v>
      </c>
      <c r="L152" s="143">
        <v>8754</v>
      </c>
      <c r="M152" s="143">
        <v>8648</v>
      </c>
      <c r="N152" s="140">
        <v>8541</v>
      </c>
      <c r="O152" s="182">
        <v>8428</v>
      </c>
      <c r="P152" s="143">
        <v>8355</v>
      </c>
      <c r="Q152" s="143">
        <v>8221</v>
      </c>
      <c r="R152" s="143">
        <v>8149</v>
      </c>
      <c r="S152" s="143">
        <v>8093</v>
      </c>
      <c r="T152" s="182">
        <v>8027</v>
      </c>
      <c r="U152" s="143">
        <v>8023</v>
      </c>
      <c r="V152" s="143">
        <v>8041</v>
      </c>
      <c r="W152" s="143">
        <v>8009</v>
      </c>
      <c r="X152" s="143">
        <v>8027</v>
      </c>
      <c r="Y152" s="182">
        <v>8031</v>
      </c>
      <c r="Z152" s="143">
        <v>8012</v>
      </c>
      <c r="AA152" s="143">
        <v>8095</v>
      </c>
      <c r="AB152" s="143">
        <v>8078</v>
      </c>
      <c r="AC152" s="143">
        <v>8090</v>
      </c>
      <c r="AD152" s="182">
        <v>8111</v>
      </c>
      <c r="AE152" s="143">
        <v>8100</v>
      </c>
      <c r="AF152" s="143">
        <v>8095</v>
      </c>
      <c r="AG152" s="143">
        <v>8095</v>
      </c>
      <c r="AH152" s="143">
        <v>8100</v>
      </c>
      <c r="AI152" s="182">
        <v>8038</v>
      </c>
      <c r="AJ152" s="143">
        <v>8005</v>
      </c>
      <c r="AK152" s="143">
        <v>7936</v>
      </c>
      <c r="AL152" s="143">
        <v>7902</v>
      </c>
      <c r="AM152" s="143">
        <v>7877</v>
      </c>
      <c r="AN152" s="182">
        <v>7796</v>
      </c>
      <c r="AO152" s="143">
        <v>7717</v>
      </c>
      <c r="AP152" s="144">
        <v>7666</v>
      </c>
      <c r="AQ152" s="144">
        <v>7646</v>
      </c>
      <c r="AR152" s="144">
        <v>7637</v>
      </c>
      <c r="AS152" s="182">
        <v>7663</v>
      </c>
      <c r="AT152" s="144">
        <v>7635</v>
      </c>
      <c r="AU152" s="144">
        <v>7574</v>
      </c>
      <c r="AV152" s="144">
        <v>7519</v>
      </c>
      <c r="AW152" s="144">
        <v>7506</v>
      </c>
      <c r="AX152" s="182"/>
      <c r="AY152" s="144"/>
      <c r="AZ152" s="144"/>
      <c r="BA152" s="144"/>
      <c r="BB152" s="144"/>
      <c r="BC152" s="182"/>
      <c r="BD152" s="144"/>
      <c r="BE152" s="144"/>
      <c r="BF152" s="144"/>
      <c r="BG152" s="144"/>
      <c r="BH152" s="182"/>
      <c r="BI152" s="144"/>
      <c r="BJ152" s="144"/>
      <c r="BK152" s="144"/>
      <c r="BL152" s="144"/>
      <c r="BM152" s="182"/>
      <c r="BN152" s="144"/>
      <c r="BO152" s="144"/>
      <c r="BP152" s="144"/>
      <c r="BQ152" s="154" t="s">
        <v>51</v>
      </c>
      <c r="BR152" s="146"/>
      <c r="BS152" s="143">
        <v>30.91</v>
      </c>
      <c r="BT152" s="143">
        <v>30.91</v>
      </c>
      <c r="BU152" s="143">
        <v>1892</v>
      </c>
      <c r="BV152" s="147"/>
      <c r="BW152" s="143">
        <v>8742</v>
      </c>
      <c r="BX152" s="156">
        <v>4242</v>
      </c>
      <c r="BY152" s="156">
        <f t="shared" si="49"/>
        <v>4500</v>
      </c>
      <c r="BZ152" s="149"/>
      <c r="CA152" s="98">
        <f t="shared" si="50"/>
        <v>7902</v>
      </c>
      <c r="CB152" s="144">
        <v>3807</v>
      </c>
      <c r="CC152" s="143">
        <v>4095</v>
      </c>
      <c r="CD152" s="150"/>
      <c r="CE152" s="123">
        <f t="shared" si="51"/>
        <v>7639</v>
      </c>
      <c r="CF152" s="151">
        <v>3718</v>
      </c>
      <c r="CG152" s="151">
        <v>3921</v>
      </c>
      <c r="CH152" s="151">
        <v>1834</v>
      </c>
      <c r="CI152" s="149"/>
      <c r="CJ152" s="98">
        <f t="shared" si="52"/>
        <v>7632</v>
      </c>
      <c r="CK152" s="144">
        <v>3716</v>
      </c>
      <c r="CL152" s="144">
        <v>3916</v>
      </c>
      <c r="CM152" s="144">
        <v>7639</v>
      </c>
      <c r="CN152" s="152"/>
      <c r="CO152" s="155" t="s">
        <v>51</v>
      </c>
      <c r="CP152" s="123">
        <f t="shared" si="53"/>
        <v>7546</v>
      </c>
      <c r="CQ152" s="151">
        <v>3662</v>
      </c>
      <c r="CR152" s="151">
        <v>3884</v>
      </c>
      <c r="CS152" s="151">
        <v>1967</v>
      </c>
      <c r="CT152" s="149"/>
      <c r="CU152" s="98">
        <f t="shared" si="54"/>
        <v>7518</v>
      </c>
      <c r="CV152" s="144">
        <v>3654</v>
      </c>
      <c r="CW152" s="144">
        <v>3864</v>
      </c>
    </row>
    <row r="153" spans="2:101" ht="15" customHeight="1" x14ac:dyDescent="0.15">
      <c r="B153" s="53" t="s">
        <v>219</v>
      </c>
      <c r="C153" s="53"/>
      <c r="D153" s="55" t="s">
        <v>52</v>
      </c>
      <c r="E153" s="182">
        <v>4045</v>
      </c>
      <c r="F153" s="143">
        <v>3952</v>
      </c>
      <c r="G153" s="143">
        <v>3904</v>
      </c>
      <c r="H153" s="143">
        <v>3706</v>
      </c>
      <c r="I153" s="143">
        <v>3607</v>
      </c>
      <c r="J153" s="182"/>
      <c r="K153" s="143">
        <v>3336</v>
      </c>
      <c r="L153" s="143">
        <v>3237</v>
      </c>
      <c r="M153" s="143">
        <v>3192</v>
      </c>
      <c r="N153" s="140">
        <v>3108</v>
      </c>
      <c r="O153" s="182">
        <v>3067</v>
      </c>
      <c r="P153" s="143">
        <v>2753</v>
      </c>
      <c r="Q153" s="143">
        <v>2632</v>
      </c>
      <c r="R153" s="143">
        <v>2540</v>
      </c>
      <c r="S153" s="143">
        <v>2471</v>
      </c>
      <c r="T153" s="182">
        <v>2407</v>
      </c>
      <c r="U153" s="143">
        <v>2368</v>
      </c>
      <c r="V153" s="143">
        <v>2354</v>
      </c>
      <c r="W153" s="143">
        <v>2316</v>
      </c>
      <c r="X153" s="143">
        <v>2282</v>
      </c>
      <c r="Y153" s="182">
        <v>2235</v>
      </c>
      <c r="Z153" s="143">
        <v>2160</v>
      </c>
      <c r="AA153" s="143">
        <v>2127</v>
      </c>
      <c r="AB153" s="143">
        <v>2086</v>
      </c>
      <c r="AC153" s="143">
        <v>2069</v>
      </c>
      <c r="AD153" s="182">
        <v>2023</v>
      </c>
      <c r="AE153" s="143">
        <v>1986</v>
      </c>
      <c r="AF153" s="143">
        <v>1964</v>
      </c>
      <c r="AG153" s="143">
        <v>1949</v>
      </c>
      <c r="AH153" s="143">
        <v>1915</v>
      </c>
      <c r="AI153" s="182">
        <v>1899</v>
      </c>
      <c r="AJ153" s="143">
        <v>1897</v>
      </c>
      <c r="AK153" s="143">
        <v>1863</v>
      </c>
      <c r="AL153" s="143">
        <v>1832</v>
      </c>
      <c r="AM153" s="143">
        <v>1791</v>
      </c>
      <c r="AN153" s="182">
        <v>1781</v>
      </c>
      <c r="AO153" s="143">
        <v>1744</v>
      </c>
      <c r="AP153" s="144">
        <v>1729</v>
      </c>
      <c r="AQ153" s="144">
        <v>1688</v>
      </c>
      <c r="AR153" s="144">
        <v>1675</v>
      </c>
      <c r="AS153" s="182">
        <v>1653</v>
      </c>
      <c r="AT153" s="144">
        <v>1638</v>
      </c>
      <c r="AU153" s="144">
        <v>1635</v>
      </c>
      <c r="AV153" s="144">
        <v>1612</v>
      </c>
      <c r="AW153" s="144">
        <v>1577</v>
      </c>
      <c r="AX153" s="182"/>
      <c r="AY153" s="144"/>
      <c r="AZ153" s="144"/>
      <c r="BA153" s="144"/>
      <c r="BB153" s="144"/>
      <c r="BC153" s="182"/>
      <c r="BD153" s="144"/>
      <c r="BE153" s="144"/>
      <c r="BF153" s="144"/>
      <c r="BG153" s="144"/>
      <c r="BH153" s="182"/>
      <c r="BI153" s="144"/>
      <c r="BJ153" s="144"/>
      <c r="BK153" s="144"/>
      <c r="BL153" s="144"/>
      <c r="BM153" s="182"/>
      <c r="BN153" s="144"/>
      <c r="BO153" s="144"/>
      <c r="BP153" s="144"/>
      <c r="BQ153" s="154" t="s">
        <v>52</v>
      </c>
      <c r="BR153" s="146"/>
      <c r="BS153" s="143">
        <v>158.9</v>
      </c>
      <c r="BT153" s="143">
        <v>158.9</v>
      </c>
      <c r="BU153" s="143">
        <v>499</v>
      </c>
      <c r="BV153" s="147"/>
      <c r="BW153" s="143">
        <v>3253</v>
      </c>
      <c r="BX153" s="156">
        <v>1598</v>
      </c>
      <c r="BY153" s="156">
        <f t="shared" si="49"/>
        <v>1655</v>
      </c>
      <c r="BZ153" s="149"/>
      <c r="CA153" s="98">
        <f t="shared" si="50"/>
        <v>1844</v>
      </c>
      <c r="CB153" s="144">
        <v>888</v>
      </c>
      <c r="CC153" s="143">
        <v>956</v>
      </c>
      <c r="CD153" s="150"/>
      <c r="CE153" s="123">
        <f t="shared" si="51"/>
        <v>1732</v>
      </c>
      <c r="CF153" s="151">
        <v>836</v>
      </c>
      <c r="CG153" s="151">
        <v>896</v>
      </c>
      <c r="CH153" s="151">
        <v>496</v>
      </c>
      <c r="CI153" s="149"/>
      <c r="CJ153" s="98">
        <f t="shared" si="52"/>
        <v>1730</v>
      </c>
      <c r="CK153" s="144">
        <v>835</v>
      </c>
      <c r="CL153" s="144">
        <v>895</v>
      </c>
      <c r="CM153" s="144">
        <v>1732</v>
      </c>
      <c r="CN153" s="152"/>
      <c r="CO153" s="155" t="s">
        <v>52</v>
      </c>
      <c r="CP153" s="123">
        <f t="shared" si="53"/>
        <v>1604</v>
      </c>
      <c r="CQ153" s="151">
        <v>774</v>
      </c>
      <c r="CR153" s="151">
        <v>830</v>
      </c>
      <c r="CS153" s="151">
        <v>497</v>
      </c>
      <c r="CT153" s="149"/>
      <c r="CU153" s="98">
        <f t="shared" si="54"/>
        <v>1632</v>
      </c>
      <c r="CV153" s="144">
        <v>783</v>
      </c>
      <c r="CW153" s="144">
        <v>849</v>
      </c>
    </row>
    <row r="154" spans="2:101" ht="15" customHeight="1" x14ac:dyDescent="0.15">
      <c r="B154" s="53" t="s">
        <v>220</v>
      </c>
      <c r="C154" s="53"/>
      <c r="D154" s="55" t="s">
        <v>53</v>
      </c>
      <c r="E154" s="182">
        <v>25708</v>
      </c>
      <c r="F154" s="143">
        <v>24976</v>
      </c>
      <c r="G154" s="143">
        <v>24570</v>
      </c>
      <c r="H154" s="143">
        <v>24442</v>
      </c>
      <c r="I154" s="143">
        <v>24011</v>
      </c>
      <c r="J154" s="182"/>
      <c r="K154" s="143">
        <v>23393</v>
      </c>
      <c r="L154" s="143">
        <v>23263</v>
      </c>
      <c r="M154" s="143">
        <v>23150</v>
      </c>
      <c r="N154" s="140">
        <v>22960</v>
      </c>
      <c r="O154" s="182">
        <v>22660</v>
      </c>
      <c r="P154" s="143">
        <v>22340</v>
      </c>
      <c r="Q154" s="143">
        <v>22176</v>
      </c>
      <c r="R154" s="143">
        <v>22100</v>
      </c>
      <c r="S154" s="143">
        <v>22075</v>
      </c>
      <c r="T154" s="182">
        <v>22112</v>
      </c>
      <c r="U154" s="143">
        <v>22251</v>
      </c>
      <c r="V154" s="143">
        <v>22243</v>
      </c>
      <c r="W154" s="143">
        <v>22339</v>
      </c>
      <c r="X154" s="143">
        <v>22429</v>
      </c>
      <c r="Y154" s="182">
        <v>22547</v>
      </c>
      <c r="Z154" s="143">
        <v>22556</v>
      </c>
      <c r="AA154" s="143">
        <v>22461</v>
      </c>
      <c r="AB154" s="143">
        <v>22536</v>
      </c>
      <c r="AC154" s="143">
        <v>22624</v>
      </c>
      <c r="AD154" s="182">
        <v>22742</v>
      </c>
      <c r="AE154" s="143">
        <v>22816</v>
      </c>
      <c r="AF154" s="143">
        <v>22909</v>
      </c>
      <c r="AG154" s="143">
        <v>22926</v>
      </c>
      <c r="AH154" s="143">
        <v>22984</v>
      </c>
      <c r="AI154" s="182">
        <v>22994</v>
      </c>
      <c r="AJ154" s="143">
        <v>23009</v>
      </c>
      <c r="AK154" s="143">
        <v>23067</v>
      </c>
      <c r="AL154" s="143">
        <v>23165</v>
      </c>
      <c r="AM154" s="143">
        <v>23194</v>
      </c>
      <c r="AN154" s="182">
        <v>23238</v>
      </c>
      <c r="AO154" s="143">
        <v>23278</v>
      </c>
      <c r="AP154" s="143">
        <v>23252</v>
      </c>
      <c r="AQ154" s="144">
        <v>23174</v>
      </c>
      <c r="AR154" s="144">
        <v>23042</v>
      </c>
      <c r="AS154" s="182">
        <v>23042</v>
      </c>
      <c r="AT154" s="144">
        <v>22970</v>
      </c>
      <c r="AU154" s="144">
        <v>22807</v>
      </c>
      <c r="AV154" s="144">
        <v>22630</v>
      </c>
      <c r="AW154" s="144">
        <v>22591</v>
      </c>
      <c r="AX154" s="182"/>
      <c r="AY154" s="144"/>
      <c r="AZ154" s="144"/>
      <c r="BA154" s="144"/>
      <c r="BB154" s="144"/>
      <c r="BC154" s="182"/>
      <c r="BD154" s="144"/>
      <c r="BE154" s="144"/>
      <c r="BF154" s="144"/>
      <c r="BG154" s="144"/>
      <c r="BH154" s="182"/>
      <c r="BI154" s="144"/>
      <c r="BJ154" s="144"/>
      <c r="BK154" s="144"/>
      <c r="BL154" s="144"/>
      <c r="BM154" s="182"/>
      <c r="BN154" s="144"/>
      <c r="BO154" s="144"/>
      <c r="BP154" s="144"/>
      <c r="BQ154" s="154" t="s">
        <v>53</v>
      </c>
      <c r="BR154" s="146"/>
      <c r="BS154" s="143">
        <v>70.27</v>
      </c>
      <c r="BT154" s="143">
        <v>70.27</v>
      </c>
      <c r="BU154" s="143">
        <v>6614</v>
      </c>
      <c r="BV154" s="147"/>
      <c r="BW154" s="143">
        <v>23134</v>
      </c>
      <c r="BX154" s="156">
        <v>11149</v>
      </c>
      <c r="BY154" s="156">
        <f t="shared" si="49"/>
        <v>11985</v>
      </c>
      <c r="BZ154" s="149"/>
      <c r="CA154" s="98">
        <f t="shared" si="50"/>
        <v>22756</v>
      </c>
      <c r="CB154" s="143">
        <v>11018</v>
      </c>
      <c r="CC154" s="143">
        <v>11738</v>
      </c>
      <c r="CD154" s="150"/>
      <c r="CE154" s="123">
        <f t="shared" si="51"/>
        <v>23183</v>
      </c>
      <c r="CF154" s="151">
        <v>11231</v>
      </c>
      <c r="CG154" s="151">
        <v>11952</v>
      </c>
      <c r="CH154" s="151">
        <v>6708</v>
      </c>
      <c r="CI154" s="149"/>
      <c r="CJ154" s="98">
        <f t="shared" si="52"/>
        <v>23113</v>
      </c>
      <c r="CK154" s="143">
        <v>11205</v>
      </c>
      <c r="CL154" s="143">
        <v>11908</v>
      </c>
      <c r="CM154" s="143">
        <v>23183</v>
      </c>
      <c r="CN154" s="152"/>
      <c r="CO154" s="155" t="s">
        <v>53</v>
      </c>
      <c r="CP154" s="123">
        <f t="shared" si="53"/>
        <v>23039</v>
      </c>
      <c r="CQ154" s="151">
        <v>11111</v>
      </c>
      <c r="CR154" s="151">
        <v>11928</v>
      </c>
      <c r="CS154" s="151">
        <v>7092</v>
      </c>
      <c r="CT154" s="149"/>
      <c r="CU154" s="98">
        <f t="shared" si="54"/>
        <v>22987</v>
      </c>
      <c r="CV154" s="144">
        <v>11075</v>
      </c>
      <c r="CW154" s="144">
        <v>11912</v>
      </c>
    </row>
    <row r="155" spans="2:101" ht="15" customHeight="1" x14ac:dyDescent="0.15">
      <c r="B155" s="53" t="s">
        <v>221</v>
      </c>
      <c r="C155" s="53"/>
      <c r="D155" s="55" t="s">
        <v>54</v>
      </c>
      <c r="E155" s="182">
        <v>10132</v>
      </c>
      <c r="F155" s="143">
        <v>9714</v>
      </c>
      <c r="G155" s="143">
        <v>9421</v>
      </c>
      <c r="H155" s="143">
        <v>9316</v>
      </c>
      <c r="I155" s="143">
        <v>8972</v>
      </c>
      <c r="J155" s="182"/>
      <c r="K155" s="143">
        <v>8521</v>
      </c>
      <c r="L155" s="143">
        <v>8281</v>
      </c>
      <c r="M155" s="143">
        <v>8172</v>
      </c>
      <c r="N155" s="140">
        <v>7963</v>
      </c>
      <c r="O155" s="182">
        <v>7875</v>
      </c>
      <c r="P155" s="143">
        <v>7652</v>
      </c>
      <c r="Q155" s="143">
        <v>7539</v>
      </c>
      <c r="R155" s="143">
        <v>7481</v>
      </c>
      <c r="S155" s="143">
        <v>7364</v>
      </c>
      <c r="T155" s="182">
        <v>7323</v>
      </c>
      <c r="U155" s="143">
        <v>7277</v>
      </c>
      <c r="V155" s="143">
        <v>7284</v>
      </c>
      <c r="W155" s="143">
        <v>7238</v>
      </c>
      <c r="X155" s="143">
        <v>7167</v>
      </c>
      <c r="Y155" s="182">
        <v>7138</v>
      </c>
      <c r="Z155" s="143">
        <v>7115</v>
      </c>
      <c r="AA155" s="143">
        <v>7135</v>
      </c>
      <c r="AB155" s="143">
        <v>7130</v>
      </c>
      <c r="AC155" s="143">
        <v>7143</v>
      </c>
      <c r="AD155" s="182">
        <v>7160</v>
      </c>
      <c r="AE155" s="143">
        <v>7135</v>
      </c>
      <c r="AF155" s="143">
        <v>7105</v>
      </c>
      <c r="AG155" s="143">
        <v>7041</v>
      </c>
      <c r="AH155" s="143">
        <v>6989</v>
      </c>
      <c r="AI155" s="182">
        <v>6904</v>
      </c>
      <c r="AJ155" s="143">
        <v>6867</v>
      </c>
      <c r="AK155" s="143">
        <v>6801</v>
      </c>
      <c r="AL155" s="143">
        <v>6726</v>
      </c>
      <c r="AM155" s="143">
        <v>6668</v>
      </c>
      <c r="AN155" s="182">
        <v>6648</v>
      </c>
      <c r="AO155" s="143">
        <v>6529</v>
      </c>
      <c r="AP155" s="143">
        <v>6443</v>
      </c>
      <c r="AQ155" s="144">
        <v>6341</v>
      </c>
      <c r="AR155" s="144">
        <v>6263</v>
      </c>
      <c r="AS155" s="182">
        <v>6196</v>
      </c>
      <c r="AT155" s="144">
        <v>6121</v>
      </c>
      <c r="AU155" s="144">
        <v>6088</v>
      </c>
      <c r="AV155" s="144">
        <v>6050</v>
      </c>
      <c r="AW155" s="144">
        <v>5940</v>
      </c>
      <c r="AX155" s="182"/>
      <c r="AY155" s="144"/>
      <c r="AZ155" s="144"/>
      <c r="BA155" s="144"/>
      <c r="BB155" s="144"/>
      <c r="BC155" s="182"/>
      <c r="BD155" s="144"/>
      <c r="BE155" s="144"/>
      <c r="BF155" s="144"/>
      <c r="BG155" s="144"/>
      <c r="BH155" s="182"/>
      <c r="BI155" s="144"/>
      <c r="BJ155" s="144"/>
      <c r="BK155" s="144"/>
      <c r="BL155" s="144"/>
      <c r="BM155" s="182"/>
      <c r="BN155" s="144"/>
      <c r="BO155" s="144"/>
      <c r="BP155" s="144"/>
      <c r="BQ155" s="154" t="s">
        <v>54</v>
      </c>
      <c r="BR155" s="146"/>
      <c r="BS155" s="143">
        <v>45.67</v>
      </c>
      <c r="BT155" s="143">
        <v>45.67</v>
      </c>
      <c r="BU155" s="143">
        <v>1870</v>
      </c>
      <c r="BV155" s="147"/>
      <c r="BW155" s="143">
        <v>8340</v>
      </c>
      <c r="BX155" s="156">
        <v>3895</v>
      </c>
      <c r="BY155" s="156">
        <f t="shared" si="49"/>
        <v>4445</v>
      </c>
      <c r="BZ155" s="149"/>
      <c r="CA155" s="98">
        <f t="shared" si="50"/>
        <v>6782</v>
      </c>
      <c r="CB155" s="143">
        <v>3143</v>
      </c>
      <c r="CC155" s="143">
        <v>3639</v>
      </c>
      <c r="CD155" s="150"/>
      <c r="CE155" s="123">
        <f t="shared" si="51"/>
        <v>6507</v>
      </c>
      <c r="CF155" s="151">
        <v>3028</v>
      </c>
      <c r="CG155" s="151">
        <v>3479</v>
      </c>
      <c r="CH155" s="151">
        <v>1679</v>
      </c>
      <c r="CI155" s="149"/>
      <c r="CJ155" s="98">
        <f t="shared" si="52"/>
        <v>6496</v>
      </c>
      <c r="CK155" s="143">
        <v>3025</v>
      </c>
      <c r="CL155" s="143">
        <v>3471</v>
      </c>
      <c r="CM155" s="143">
        <v>6507</v>
      </c>
      <c r="CN155" s="152"/>
      <c r="CO155" s="155" t="s">
        <v>54</v>
      </c>
      <c r="CP155" s="123">
        <f t="shared" si="53"/>
        <v>6024</v>
      </c>
      <c r="CQ155" s="151">
        <v>2811</v>
      </c>
      <c r="CR155" s="151">
        <v>3213</v>
      </c>
      <c r="CS155" s="151">
        <v>1617</v>
      </c>
      <c r="CT155" s="149"/>
      <c r="CU155" s="98">
        <f t="shared" si="54"/>
        <v>6132</v>
      </c>
      <c r="CV155" s="144">
        <v>2868</v>
      </c>
      <c r="CW155" s="144">
        <v>3264</v>
      </c>
    </row>
    <row r="156" spans="2:101" ht="15" customHeight="1" x14ac:dyDescent="0.15">
      <c r="B156" s="53" t="s">
        <v>222</v>
      </c>
      <c r="C156" s="53"/>
      <c r="D156" s="55" t="s">
        <v>55</v>
      </c>
      <c r="E156" s="182">
        <v>15341</v>
      </c>
      <c r="F156" s="143">
        <v>15215</v>
      </c>
      <c r="G156" s="143">
        <v>14871</v>
      </c>
      <c r="H156" s="143">
        <v>14643</v>
      </c>
      <c r="I156" s="143">
        <v>14378</v>
      </c>
      <c r="J156" s="182"/>
      <c r="K156" s="143">
        <v>13795</v>
      </c>
      <c r="L156" s="143">
        <v>13540</v>
      </c>
      <c r="M156" s="143">
        <v>13137</v>
      </c>
      <c r="N156" s="140">
        <v>12753</v>
      </c>
      <c r="O156" s="182">
        <v>11773</v>
      </c>
      <c r="P156" s="143">
        <v>11576</v>
      </c>
      <c r="Q156" s="143">
        <v>11416</v>
      </c>
      <c r="R156" s="143">
        <v>11204</v>
      </c>
      <c r="S156" s="143">
        <v>11049</v>
      </c>
      <c r="T156" s="182">
        <v>10888</v>
      </c>
      <c r="U156" s="143">
        <v>10827</v>
      </c>
      <c r="V156" s="143">
        <v>10668</v>
      </c>
      <c r="W156" s="143">
        <v>10534</v>
      </c>
      <c r="X156" s="143">
        <v>10495</v>
      </c>
      <c r="Y156" s="182">
        <v>10486</v>
      </c>
      <c r="Z156" s="143">
        <v>10454</v>
      </c>
      <c r="AA156" s="143">
        <v>10413</v>
      </c>
      <c r="AB156" s="143">
        <v>10343</v>
      </c>
      <c r="AC156" s="143">
        <v>10239</v>
      </c>
      <c r="AD156" s="182">
        <v>10133</v>
      </c>
      <c r="AE156" s="143">
        <v>10148</v>
      </c>
      <c r="AF156" s="143">
        <v>10115</v>
      </c>
      <c r="AG156" s="143">
        <v>10030</v>
      </c>
      <c r="AH156" s="143">
        <v>9940</v>
      </c>
      <c r="AI156" s="182">
        <v>9844</v>
      </c>
      <c r="AJ156" s="143">
        <v>9816</v>
      </c>
      <c r="AK156" s="143">
        <v>9761</v>
      </c>
      <c r="AL156" s="143">
        <v>9650</v>
      </c>
      <c r="AM156" s="143">
        <v>9611</v>
      </c>
      <c r="AN156" s="182">
        <v>9553</v>
      </c>
      <c r="AO156" s="143">
        <v>9427</v>
      </c>
      <c r="AP156" s="143">
        <v>9293</v>
      </c>
      <c r="AQ156" s="144">
        <v>9138</v>
      </c>
      <c r="AR156" s="144">
        <v>9011</v>
      </c>
      <c r="AS156" s="182">
        <v>8917</v>
      </c>
      <c r="AT156" s="144">
        <v>8784</v>
      </c>
      <c r="AU156" s="144">
        <v>8653</v>
      </c>
      <c r="AV156" s="144">
        <v>8562</v>
      </c>
      <c r="AW156" s="144">
        <v>8410</v>
      </c>
      <c r="AX156" s="182"/>
      <c r="AY156" s="144"/>
      <c r="AZ156" s="144"/>
      <c r="BA156" s="144"/>
      <c r="BB156" s="144"/>
      <c r="BC156" s="182"/>
      <c r="BD156" s="144"/>
      <c r="BE156" s="144"/>
      <c r="BF156" s="144"/>
      <c r="BG156" s="144"/>
      <c r="BH156" s="182"/>
      <c r="BI156" s="144"/>
      <c r="BJ156" s="144"/>
      <c r="BK156" s="144"/>
      <c r="BL156" s="144"/>
      <c r="BM156" s="182"/>
      <c r="BN156" s="144"/>
      <c r="BO156" s="144"/>
      <c r="BP156" s="144"/>
      <c r="BQ156" s="154" t="s">
        <v>55</v>
      </c>
      <c r="BR156" s="146"/>
      <c r="BS156" s="143">
        <v>141.22999999999999</v>
      </c>
      <c r="BT156" s="143">
        <v>141.22999999999999</v>
      </c>
      <c r="BU156" s="143">
        <v>2659</v>
      </c>
      <c r="BV156" s="147"/>
      <c r="BW156" s="143">
        <v>12710</v>
      </c>
      <c r="BX156" s="156">
        <v>6071</v>
      </c>
      <c r="BY156" s="156">
        <f t="shared" si="49"/>
        <v>6639</v>
      </c>
      <c r="BZ156" s="149"/>
      <c r="CA156" s="98">
        <f t="shared" si="50"/>
        <v>9601</v>
      </c>
      <c r="CB156" s="143">
        <v>4595</v>
      </c>
      <c r="CC156" s="143">
        <v>5006</v>
      </c>
      <c r="CD156" s="150"/>
      <c r="CE156" s="123">
        <f t="shared" si="51"/>
        <v>9311</v>
      </c>
      <c r="CF156" s="151">
        <v>4504</v>
      </c>
      <c r="CG156" s="151">
        <v>4807</v>
      </c>
      <c r="CH156" s="151">
        <v>2449</v>
      </c>
      <c r="CI156" s="149"/>
      <c r="CJ156" s="98">
        <f t="shared" si="52"/>
        <v>9304</v>
      </c>
      <c r="CK156" s="143">
        <v>4504</v>
      </c>
      <c r="CL156" s="143">
        <v>4800</v>
      </c>
      <c r="CM156" s="143">
        <v>9311</v>
      </c>
      <c r="CN156" s="152"/>
      <c r="CO156" s="155" t="s">
        <v>55</v>
      </c>
      <c r="CP156" s="123">
        <f t="shared" si="53"/>
        <v>8717</v>
      </c>
      <c r="CQ156" s="151">
        <v>4241</v>
      </c>
      <c r="CR156" s="151">
        <v>4476</v>
      </c>
      <c r="CS156" s="151">
        <v>2377</v>
      </c>
      <c r="CT156" s="149"/>
      <c r="CU156" s="98">
        <f t="shared" si="54"/>
        <v>8783</v>
      </c>
      <c r="CV156" s="144">
        <v>4266</v>
      </c>
      <c r="CW156" s="144">
        <v>4517</v>
      </c>
    </row>
    <row r="157" spans="2:101" ht="15" customHeight="1" x14ac:dyDescent="0.15">
      <c r="B157" s="53" t="s">
        <v>223</v>
      </c>
      <c r="C157" s="53"/>
      <c r="D157" s="55" t="s">
        <v>56</v>
      </c>
      <c r="E157" s="182">
        <v>23684</v>
      </c>
      <c r="F157" s="143">
        <v>23236</v>
      </c>
      <c r="G157" s="143">
        <v>22530</v>
      </c>
      <c r="H157" s="143">
        <v>21411</v>
      </c>
      <c r="I157" s="143">
        <v>20965</v>
      </c>
      <c r="J157" s="182"/>
      <c r="K157" s="143">
        <v>20186</v>
      </c>
      <c r="L157" s="143">
        <v>19890</v>
      </c>
      <c r="M157" s="143">
        <v>19569</v>
      </c>
      <c r="N157" s="140">
        <v>19154</v>
      </c>
      <c r="O157" s="182">
        <v>18833</v>
      </c>
      <c r="P157" s="143">
        <v>18560</v>
      </c>
      <c r="Q157" s="143">
        <v>18257</v>
      </c>
      <c r="R157" s="143">
        <v>18137</v>
      </c>
      <c r="S157" s="143">
        <v>17940</v>
      </c>
      <c r="T157" s="182">
        <v>17738</v>
      </c>
      <c r="U157" s="143">
        <v>17663</v>
      </c>
      <c r="V157" s="143">
        <v>17570</v>
      </c>
      <c r="W157" s="143">
        <v>17569</v>
      </c>
      <c r="X157" s="143">
        <v>17641</v>
      </c>
      <c r="Y157" s="182">
        <v>17669</v>
      </c>
      <c r="Z157" s="143">
        <v>17678</v>
      </c>
      <c r="AA157" s="143">
        <v>17703</v>
      </c>
      <c r="AB157" s="143">
        <v>17697</v>
      </c>
      <c r="AC157" s="143">
        <v>17740</v>
      </c>
      <c r="AD157" s="182">
        <v>17805</v>
      </c>
      <c r="AE157" s="143">
        <v>17835</v>
      </c>
      <c r="AF157" s="143">
        <v>17803</v>
      </c>
      <c r="AG157" s="143">
        <v>17764</v>
      </c>
      <c r="AH157" s="143">
        <v>17660</v>
      </c>
      <c r="AI157" s="182">
        <v>17711</v>
      </c>
      <c r="AJ157" s="143">
        <v>17684</v>
      </c>
      <c r="AK157" s="143">
        <v>17621</v>
      </c>
      <c r="AL157" s="143">
        <v>17552</v>
      </c>
      <c r="AM157" s="143">
        <v>17413</v>
      </c>
      <c r="AN157" s="182">
        <v>17436</v>
      </c>
      <c r="AO157" s="143">
        <v>17384</v>
      </c>
      <c r="AP157" s="143">
        <v>17360</v>
      </c>
      <c r="AQ157" s="144">
        <v>17415</v>
      </c>
      <c r="AR157" s="144">
        <v>17370</v>
      </c>
      <c r="AS157" s="182">
        <v>17336</v>
      </c>
      <c r="AT157" s="144">
        <v>17287</v>
      </c>
      <c r="AU157" s="144">
        <v>17222</v>
      </c>
      <c r="AV157" s="144">
        <v>17070</v>
      </c>
      <c r="AW157" s="144">
        <v>16992</v>
      </c>
      <c r="AX157" s="182"/>
      <c r="AY157" s="144"/>
      <c r="AZ157" s="144"/>
      <c r="BA157" s="144"/>
      <c r="BB157" s="144"/>
      <c r="BC157" s="182"/>
      <c r="BD157" s="144"/>
      <c r="BE157" s="144"/>
      <c r="BF157" s="144"/>
      <c r="BG157" s="144"/>
      <c r="BH157" s="182"/>
      <c r="BI157" s="144"/>
      <c r="BJ157" s="144"/>
      <c r="BK157" s="144"/>
      <c r="BL157" s="144"/>
      <c r="BM157" s="182"/>
      <c r="BN157" s="144"/>
      <c r="BO157" s="144"/>
      <c r="BP157" s="144"/>
      <c r="BQ157" s="154" t="s">
        <v>56</v>
      </c>
      <c r="BR157" s="146"/>
      <c r="BS157" s="143">
        <v>62.23</v>
      </c>
      <c r="BT157" s="143">
        <v>62.23</v>
      </c>
      <c r="BU157" s="143">
        <v>4070</v>
      </c>
      <c r="BV157" s="147"/>
      <c r="BW157" s="143">
        <v>20175</v>
      </c>
      <c r="BX157" s="156">
        <v>9713</v>
      </c>
      <c r="BY157" s="156">
        <f t="shared" si="49"/>
        <v>10462</v>
      </c>
      <c r="BZ157" s="149"/>
      <c r="CA157" s="98">
        <f t="shared" si="50"/>
        <v>17341</v>
      </c>
      <c r="CB157" s="143">
        <v>8374</v>
      </c>
      <c r="CC157" s="143">
        <v>8967</v>
      </c>
      <c r="CD157" s="150"/>
      <c r="CE157" s="123">
        <f t="shared" si="51"/>
        <v>17043</v>
      </c>
      <c r="CF157" s="151">
        <v>8191</v>
      </c>
      <c r="CG157" s="151">
        <v>8852</v>
      </c>
      <c r="CH157" s="151">
        <v>4032</v>
      </c>
      <c r="CI157" s="149"/>
      <c r="CJ157" s="98">
        <f t="shared" si="52"/>
        <v>17024</v>
      </c>
      <c r="CK157" s="143">
        <v>8186</v>
      </c>
      <c r="CL157" s="143">
        <v>8838</v>
      </c>
      <c r="CM157" s="143">
        <v>17043</v>
      </c>
      <c r="CN157" s="152"/>
      <c r="CO157" s="155" t="s">
        <v>56</v>
      </c>
      <c r="CP157" s="123">
        <f t="shared" si="53"/>
        <v>17033</v>
      </c>
      <c r="CQ157" s="151">
        <v>8176</v>
      </c>
      <c r="CR157" s="151">
        <v>8857</v>
      </c>
      <c r="CS157" s="151">
        <v>4324</v>
      </c>
      <c r="CT157" s="149"/>
      <c r="CU157" s="98">
        <f t="shared" si="54"/>
        <v>16989</v>
      </c>
      <c r="CV157" s="144">
        <v>8154</v>
      </c>
      <c r="CW157" s="144">
        <v>8835</v>
      </c>
    </row>
    <row r="158" spans="2:101" ht="15" customHeight="1" x14ac:dyDescent="0.15">
      <c r="B158" s="53" t="s">
        <v>224</v>
      </c>
      <c r="C158" s="53"/>
      <c r="D158" s="55" t="s">
        <v>57</v>
      </c>
      <c r="E158" s="182">
        <v>9715</v>
      </c>
      <c r="F158" s="143">
        <v>9632</v>
      </c>
      <c r="G158" s="143">
        <v>9494</v>
      </c>
      <c r="H158" s="143">
        <v>9389</v>
      </c>
      <c r="I158" s="143">
        <v>9130</v>
      </c>
      <c r="J158" s="182"/>
      <c r="K158" s="143">
        <v>9215</v>
      </c>
      <c r="L158" s="143">
        <v>9136</v>
      </c>
      <c r="M158" s="143">
        <v>8462</v>
      </c>
      <c r="N158" s="140">
        <v>8342</v>
      </c>
      <c r="O158" s="182">
        <v>8285</v>
      </c>
      <c r="P158" s="143">
        <v>8147</v>
      </c>
      <c r="Q158" s="143">
        <v>7975</v>
      </c>
      <c r="R158" s="143">
        <v>7905</v>
      </c>
      <c r="S158" s="143">
        <v>7962</v>
      </c>
      <c r="T158" s="182">
        <v>7949</v>
      </c>
      <c r="U158" s="143">
        <v>7940</v>
      </c>
      <c r="V158" s="143">
        <v>8006</v>
      </c>
      <c r="W158" s="143">
        <v>8026</v>
      </c>
      <c r="X158" s="143">
        <v>8074</v>
      </c>
      <c r="Y158" s="182">
        <v>8140</v>
      </c>
      <c r="Z158" s="143">
        <v>8186</v>
      </c>
      <c r="AA158" s="143">
        <v>8235</v>
      </c>
      <c r="AB158" s="143">
        <v>8312</v>
      </c>
      <c r="AC158" s="143">
        <v>8367</v>
      </c>
      <c r="AD158" s="182">
        <v>8341</v>
      </c>
      <c r="AE158" s="143">
        <v>8381</v>
      </c>
      <c r="AF158" s="143">
        <v>8365</v>
      </c>
      <c r="AG158" s="143">
        <v>8343</v>
      </c>
      <c r="AH158" s="143">
        <v>8265</v>
      </c>
      <c r="AI158" s="182">
        <v>8243</v>
      </c>
      <c r="AJ158" s="143">
        <v>8233</v>
      </c>
      <c r="AK158" s="143">
        <v>8221</v>
      </c>
      <c r="AL158" s="143">
        <v>8178</v>
      </c>
      <c r="AM158" s="143">
        <v>8118</v>
      </c>
      <c r="AN158" s="182">
        <v>7984</v>
      </c>
      <c r="AO158" s="143">
        <v>7929</v>
      </c>
      <c r="AP158" s="143">
        <v>7862</v>
      </c>
      <c r="AQ158" s="144">
        <v>7761</v>
      </c>
      <c r="AR158" s="144">
        <v>7686</v>
      </c>
      <c r="AS158" s="182">
        <v>7642</v>
      </c>
      <c r="AT158" s="144">
        <v>7566</v>
      </c>
      <c r="AU158" s="144">
        <v>7461</v>
      </c>
      <c r="AV158" s="144">
        <v>7382</v>
      </c>
      <c r="AW158" s="144">
        <v>7367</v>
      </c>
      <c r="AX158" s="182"/>
      <c r="AY158" s="144"/>
      <c r="AZ158" s="144"/>
      <c r="BA158" s="144"/>
      <c r="BB158" s="144"/>
      <c r="BC158" s="182"/>
      <c r="BD158" s="144"/>
      <c r="BE158" s="144"/>
      <c r="BF158" s="144"/>
      <c r="BG158" s="144"/>
      <c r="BH158" s="182"/>
      <c r="BI158" s="144"/>
      <c r="BJ158" s="144"/>
      <c r="BK158" s="144"/>
      <c r="BL158" s="144"/>
      <c r="BM158" s="182"/>
      <c r="BN158" s="144"/>
      <c r="BO158" s="144"/>
      <c r="BP158" s="144"/>
      <c r="BQ158" s="154" t="s">
        <v>57</v>
      </c>
      <c r="BR158" s="146"/>
      <c r="BS158" s="143">
        <v>32.85</v>
      </c>
      <c r="BT158" s="143">
        <v>32.85</v>
      </c>
      <c r="BU158" s="143">
        <v>1907</v>
      </c>
      <c r="BV158" s="147"/>
      <c r="BW158" s="143">
        <v>8579</v>
      </c>
      <c r="BX158" s="156">
        <v>4091</v>
      </c>
      <c r="BY158" s="156">
        <f t="shared" si="49"/>
        <v>4488</v>
      </c>
      <c r="BZ158" s="149"/>
      <c r="CA158" s="98">
        <f t="shared" si="50"/>
        <v>8152</v>
      </c>
      <c r="CB158" s="143">
        <v>4042</v>
      </c>
      <c r="CC158" s="143">
        <v>4110</v>
      </c>
      <c r="CD158" s="150"/>
      <c r="CE158" s="123">
        <f t="shared" si="51"/>
        <v>7863</v>
      </c>
      <c r="CF158" s="151">
        <v>3863</v>
      </c>
      <c r="CG158" s="151">
        <v>4000</v>
      </c>
      <c r="CH158" s="151">
        <v>1850</v>
      </c>
      <c r="CI158" s="149"/>
      <c r="CJ158" s="98">
        <f t="shared" si="52"/>
        <v>7854</v>
      </c>
      <c r="CK158" s="143">
        <v>3861</v>
      </c>
      <c r="CL158" s="143">
        <v>3993</v>
      </c>
      <c r="CM158" s="143">
        <v>7863</v>
      </c>
      <c r="CN158" s="152"/>
      <c r="CO158" s="155" t="s">
        <v>57</v>
      </c>
      <c r="CP158" s="123">
        <f t="shared" si="53"/>
        <v>7480</v>
      </c>
      <c r="CQ158" s="151">
        <v>3625</v>
      </c>
      <c r="CR158" s="151">
        <v>3855</v>
      </c>
      <c r="CS158" s="151">
        <v>1865</v>
      </c>
      <c r="CT158" s="149"/>
      <c r="CU158" s="98">
        <f t="shared" si="54"/>
        <v>7576</v>
      </c>
      <c r="CV158" s="144">
        <v>3696</v>
      </c>
      <c r="CW158" s="144">
        <v>3880</v>
      </c>
    </row>
    <row r="159" spans="2:101" ht="15" customHeight="1" x14ac:dyDescent="0.15">
      <c r="B159" s="53" t="s">
        <v>225</v>
      </c>
      <c r="C159" s="53"/>
      <c r="D159" s="35" t="s">
        <v>58</v>
      </c>
      <c r="E159" s="182">
        <v>16026</v>
      </c>
      <c r="F159" s="143">
        <v>15873</v>
      </c>
      <c r="G159" s="143">
        <v>14922</v>
      </c>
      <c r="H159" s="143">
        <v>14611</v>
      </c>
      <c r="I159" s="143">
        <v>14300</v>
      </c>
      <c r="J159" s="182"/>
      <c r="K159" s="143">
        <v>13866</v>
      </c>
      <c r="L159" s="143">
        <v>13787</v>
      </c>
      <c r="M159" s="143">
        <v>13598</v>
      </c>
      <c r="N159" s="140">
        <v>13485</v>
      </c>
      <c r="O159" s="182">
        <v>13254</v>
      </c>
      <c r="P159" s="143">
        <v>12906</v>
      </c>
      <c r="Q159" s="143">
        <v>12780</v>
      </c>
      <c r="R159" s="143">
        <v>12708</v>
      </c>
      <c r="S159" s="143">
        <v>12642</v>
      </c>
      <c r="T159" s="182">
        <v>12586</v>
      </c>
      <c r="U159" s="143">
        <v>12613</v>
      </c>
      <c r="V159" s="143">
        <v>12597</v>
      </c>
      <c r="W159" s="143">
        <v>12617</v>
      </c>
      <c r="X159" s="143">
        <v>12641</v>
      </c>
      <c r="Y159" s="182">
        <v>12624</v>
      </c>
      <c r="Z159" s="143">
        <v>12701</v>
      </c>
      <c r="AA159" s="143">
        <v>12748</v>
      </c>
      <c r="AB159" s="143">
        <v>12716</v>
      </c>
      <c r="AC159" s="143">
        <v>12667</v>
      </c>
      <c r="AD159" s="182">
        <v>12703</v>
      </c>
      <c r="AE159" s="143">
        <v>12686</v>
      </c>
      <c r="AF159" s="143">
        <v>12626</v>
      </c>
      <c r="AG159" s="143">
        <v>12583</v>
      </c>
      <c r="AH159" s="143">
        <v>12519</v>
      </c>
      <c r="AI159" s="182">
        <v>12495</v>
      </c>
      <c r="AJ159" s="143">
        <v>12446</v>
      </c>
      <c r="AK159" s="143">
        <v>12338</v>
      </c>
      <c r="AL159" s="143">
        <v>12239</v>
      </c>
      <c r="AM159" s="143">
        <v>12177</v>
      </c>
      <c r="AN159" s="182">
        <v>12093</v>
      </c>
      <c r="AO159" s="143">
        <v>11948</v>
      </c>
      <c r="AP159" s="143">
        <v>11890</v>
      </c>
      <c r="AQ159" s="144">
        <v>11759</v>
      </c>
      <c r="AR159" s="144">
        <v>11688</v>
      </c>
      <c r="AS159" s="182">
        <v>11516</v>
      </c>
      <c r="AT159" s="144">
        <v>11401</v>
      </c>
      <c r="AU159" s="144">
        <v>11292</v>
      </c>
      <c r="AV159" s="144">
        <v>11209</v>
      </c>
      <c r="AW159" s="144">
        <v>11067</v>
      </c>
      <c r="AX159" s="182"/>
      <c r="AY159" s="144"/>
      <c r="AZ159" s="144"/>
      <c r="BA159" s="144"/>
      <c r="BB159" s="144"/>
      <c r="BC159" s="182"/>
      <c r="BD159" s="144"/>
      <c r="BE159" s="144"/>
      <c r="BF159" s="144"/>
      <c r="BG159" s="144"/>
      <c r="BH159" s="182"/>
      <c r="BI159" s="144"/>
      <c r="BJ159" s="144"/>
      <c r="BK159" s="144"/>
      <c r="BL159" s="144"/>
      <c r="BM159" s="182"/>
      <c r="BN159" s="144"/>
      <c r="BO159" s="144"/>
      <c r="BP159" s="144"/>
      <c r="BQ159" s="154" t="s">
        <v>58</v>
      </c>
      <c r="BR159" s="146"/>
      <c r="BS159" s="143">
        <v>51.19</v>
      </c>
      <c r="BT159" s="143">
        <v>51.19</v>
      </c>
      <c r="BU159" s="143">
        <v>2716</v>
      </c>
      <c r="BV159" s="147"/>
      <c r="BW159" s="143">
        <v>13483</v>
      </c>
      <c r="BX159" s="156">
        <v>6562</v>
      </c>
      <c r="BY159" s="156">
        <f t="shared" si="49"/>
        <v>6921</v>
      </c>
      <c r="BZ159" s="149"/>
      <c r="CA159" s="98">
        <f t="shared" si="50"/>
        <v>12159</v>
      </c>
      <c r="CB159" s="143">
        <v>5906</v>
      </c>
      <c r="CC159" s="143">
        <v>6253</v>
      </c>
      <c r="CD159" s="150"/>
      <c r="CE159" s="123">
        <f t="shared" si="51"/>
        <v>11793</v>
      </c>
      <c r="CF159" s="151">
        <v>5746</v>
      </c>
      <c r="CG159" s="151">
        <v>6047</v>
      </c>
      <c r="CH159" s="151">
        <v>2637</v>
      </c>
      <c r="CI159" s="149"/>
      <c r="CJ159" s="98">
        <f t="shared" si="52"/>
        <v>11791</v>
      </c>
      <c r="CK159" s="143">
        <v>5745</v>
      </c>
      <c r="CL159" s="143">
        <v>6046</v>
      </c>
      <c r="CM159" s="143">
        <v>11793</v>
      </c>
      <c r="CN159" s="152"/>
      <c r="CO159" s="155" t="s">
        <v>58</v>
      </c>
      <c r="CP159" s="123">
        <f t="shared" si="53"/>
        <v>11170</v>
      </c>
      <c r="CQ159" s="151">
        <v>5405</v>
      </c>
      <c r="CR159" s="151">
        <v>5765</v>
      </c>
      <c r="CS159" s="151">
        <v>2662</v>
      </c>
      <c r="CT159" s="149"/>
      <c r="CU159" s="98">
        <f t="shared" si="54"/>
        <v>11394</v>
      </c>
      <c r="CV159" s="144">
        <v>5510</v>
      </c>
      <c r="CW159" s="144">
        <v>5884</v>
      </c>
    </row>
    <row r="160" spans="2:101" ht="15" customHeight="1" x14ac:dyDescent="0.15">
      <c r="B160" s="53" t="s">
        <v>226</v>
      </c>
      <c r="C160" s="53"/>
      <c r="D160" s="55" t="s">
        <v>59</v>
      </c>
      <c r="E160" s="182">
        <v>8795</v>
      </c>
      <c r="F160" s="143">
        <v>8687</v>
      </c>
      <c r="G160" s="143">
        <v>8098</v>
      </c>
      <c r="H160" s="143">
        <v>8085</v>
      </c>
      <c r="I160" s="143">
        <v>7920</v>
      </c>
      <c r="J160" s="182"/>
      <c r="K160" s="143">
        <v>7728</v>
      </c>
      <c r="L160" s="143">
        <v>7653</v>
      </c>
      <c r="M160" s="143">
        <v>7463</v>
      </c>
      <c r="N160" s="140">
        <v>7322</v>
      </c>
      <c r="O160" s="182">
        <v>7243</v>
      </c>
      <c r="P160" s="143">
        <v>7072</v>
      </c>
      <c r="Q160" s="143">
        <v>7012</v>
      </c>
      <c r="R160" s="143">
        <v>6937</v>
      </c>
      <c r="S160" s="143">
        <v>6921</v>
      </c>
      <c r="T160" s="182">
        <v>6933</v>
      </c>
      <c r="U160" s="143">
        <v>6980</v>
      </c>
      <c r="V160" s="143">
        <v>7005</v>
      </c>
      <c r="W160" s="143">
        <v>6954</v>
      </c>
      <c r="X160" s="143">
        <v>7024</v>
      </c>
      <c r="Y160" s="182">
        <v>7003</v>
      </c>
      <c r="Z160" s="143">
        <v>6997</v>
      </c>
      <c r="AA160" s="143">
        <v>7001</v>
      </c>
      <c r="AB160" s="143">
        <v>6948</v>
      </c>
      <c r="AC160" s="143">
        <v>6975</v>
      </c>
      <c r="AD160" s="182">
        <v>6933</v>
      </c>
      <c r="AE160" s="143">
        <v>6893</v>
      </c>
      <c r="AF160" s="143">
        <v>6920</v>
      </c>
      <c r="AG160" s="143">
        <v>6920</v>
      </c>
      <c r="AH160" s="143">
        <v>6818</v>
      </c>
      <c r="AI160" s="182">
        <v>6783</v>
      </c>
      <c r="AJ160" s="143">
        <v>6735</v>
      </c>
      <c r="AK160" s="143">
        <v>6721</v>
      </c>
      <c r="AL160" s="143">
        <v>6694</v>
      </c>
      <c r="AM160" s="143">
        <v>6636</v>
      </c>
      <c r="AN160" s="182">
        <v>6632</v>
      </c>
      <c r="AO160" s="143">
        <v>6602</v>
      </c>
      <c r="AP160" s="143">
        <v>6583</v>
      </c>
      <c r="AQ160" s="144">
        <v>6519</v>
      </c>
      <c r="AR160" s="144">
        <v>6469</v>
      </c>
      <c r="AS160" s="182">
        <v>6453</v>
      </c>
      <c r="AT160" s="144">
        <v>6353</v>
      </c>
      <c r="AU160" s="144">
        <v>6275</v>
      </c>
      <c r="AV160" s="144">
        <v>6191</v>
      </c>
      <c r="AW160" s="144">
        <v>6107</v>
      </c>
      <c r="AX160" s="182"/>
      <c r="AY160" s="144"/>
      <c r="AZ160" s="144"/>
      <c r="BA160" s="144"/>
      <c r="BB160" s="144"/>
      <c r="BC160" s="182"/>
      <c r="BD160" s="144"/>
      <c r="BE160" s="144"/>
      <c r="BF160" s="144"/>
      <c r="BG160" s="144"/>
      <c r="BH160" s="182"/>
      <c r="BI160" s="144"/>
      <c r="BJ160" s="144"/>
      <c r="BK160" s="144"/>
      <c r="BL160" s="144"/>
      <c r="BM160" s="182"/>
      <c r="BN160" s="144"/>
      <c r="BO160" s="144"/>
      <c r="BP160" s="144"/>
      <c r="BQ160" s="154" t="s">
        <v>59</v>
      </c>
      <c r="BR160" s="146"/>
      <c r="BS160" s="143">
        <v>24.87</v>
      </c>
      <c r="BT160" s="143">
        <v>24.87</v>
      </c>
      <c r="BU160" s="143">
        <v>1550</v>
      </c>
      <c r="BV160" s="147"/>
      <c r="BW160" s="143">
        <v>7805</v>
      </c>
      <c r="BX160" s="156">
        <v>3787</v>
      </c>
      <c r="BY160" s="156">
        <f t="shared" si="49"/>
        <v>4018</v>
      </c>
      <c r="BZ160" s="149"/>
      <c r="CA160" s="98">
        <f t="shared" si="50"/>
        <v>6804</v>
      </c>
      <c r="CB160" s="143">
        <v>3319</v>
      </c>
      <c r="CC160" s="143">
        <v>3485</v>
      </c>
      <c r="CD160" s="150"/>
      <c r="CE160" s="123">
        <f t="shared" si="51"/>
        <v>6713</v>
      </c>
      <c r="CF160" s="151">
        <v>3274</v>
      </c>
      <c r="CG160" s="151">
        <v>3439</v>
      </c>
      <c r="CH160" s="151">
        <v>1592</v>
      </c>
      <c r="CI160" s="149"/>
      <c r="CJ160" s="98">
        <f t="shared" si="52"/>
        <v>6684</v>
      </c>
      <c r="CK160" s="143">
        <v>3272</v>
      </c>
      <c r="CL160" s="143">
        <v>3412</v>
      </c>
      <c r="CM160" s="143">
        <v>6713</v>
      </c>
      <c r="CN160" s="152"/>
      <c r="CO160" s="155" t="s">
        <v>59</v>
      </c>
      <c r="CP160" s="123">
        <f t="shared" si="53"/>
        <v>6436</v>
      </c>
      <c r="CQ160" s="151">
        <v>3136</v>
      </c>
      <c r="CR160" s="151">
        <v>3300</v>
      </c>
      <c r="CS160" s="151">
        <v>1612</v>
      </c>
      <c r="CT160" s="149"/>
      <c r="CU160" s="98">
        <f t="shared" si="54"/>
        <v>6537</v>
      </c>
      <c r="CV160" s="144">
        <v>3198</v>
      </c>
      <c r="CW160" s="144">
        <v>3339</v>
      </c>
    </row>
    <row r="161" spans="2:101" ht="15" customHeight="1" x14ac:dyDescent="0.15">
      <c r="B161" s="53" t="s">
        <v>227</v>
      </c>
      <c r="C161" s="53"/>
      <c r="D161" s="55" t="s">
        <v>60</v>
      </c>
      <c r="E161" s="182">
        <v>13436</v>
      </c>
      <c r="F161" s="143">
        <v>13539</v>
      </c>
      <c r="G161" s="143">
        <v>13669</v>
      </c>
      <c r="H161" s="143">
        <v>11490</v>
      </c>
      <c r="I161" s="143">
        <v>11409</v>
      </c>
      <c r="J161" s="182"/>
      <c r="K161" s="143">
        <v>11160</v>
      </c>
      <c r="L161" s="143">
        <v>11032</v>
      </c>
      <c r="M161" s="143">
        <v>10905</v>
      </c>
      <c r="N161" s="140">
        <v>10647</v>
      </c>
      <c r="O161" s="182">
        <v>10437</v>
      </c>
      <c r="P161" s="143">
        <v>10168</v>
      </c>
      <c r="Q161" s="143">
        <v>9934</v>
      </c>
      <c r="R161" s="143">
        <v>9849</v>
      </c>
      <c r="S161" s="143">
        <v>9767</v>
      </c>
      <c r="T161" s="182">
        <v>9682</v>
      </c>
      <c r="U161" s="143">
        <v>9688</v>
      </c>
      <c r="V161" s="143">
        <v>9672</v>
      </c>
      <c r="W161" s="143">
        <v>9703</v>
      </c>
      <c r="X161" s="143">
        <v>9762</v>
      </c>
      <c r="Y161" s="182">
        <v>9763</v>
      </c>
      <c r="Z161" s="143">
        <v>9796</v>
      </c>
      <c r="AA161" s="143">
        <v>9808</v>
      </c>
      <c r="AB161" s="143">
        <v>9819</v>
      </c>
      <c r="AC161" s="143">
        <v>9832</v>
      </c>
      <c r="AD161" s="182">
        <v>9894</v>
      </c>
      <c r="AE161" s="143">
        <v>9895</v>
      </c>
      <c r="AF161" s="143">
        <v>9891</v>
      </c>
      <c r="AG161" s="143">
        <v>9891</v>
      </c>
      <c r="AH161" s="143">
        <v>9877</v>
      </c>
      <c r="AI161" s="182">
        <v>9891</v>
      </c>
      <c r="AJ161" s="143">
        <v>9827</v>
      </c>
      <c r="AK161" s="143">
        <v>9809</v>
      </c>
      <c r="AL161" s="143">
        <v>9761</v>
      </c>
      <c r="AM161" s="143">
        <v>9806</v>
      </c>
      <c r="AN161" s="182">
        <v>9860</v>
      </c>
      <c r="AO161" s="143">
        <v>9814</v>
      </c>
      <c r="AP161" s="143">
        <v>9773</v>
      </c>
      <c r="AQ161" s="144">
        <v>9754</v>
      </c>
      <c r="AR161" s="144">
        <v>9696</v>
      </c>
      <c r="AS161" s="182">
        <v>9653</v>
      </c>
      <c r="AT161" s="144">
        <v>9544</v>
      </c>
      <c r="AU161" s="144">
        <v>9565</v>
      </c>
      <c r="AV161" s="144">
        <v>9513</v>
      </c>
      <c r="AW161" s="144">
        <v>9421</v>
      </c>
      <c r="AX161" s="182"/>
      <c r="AY161" s="144"/>
      <c r="AZ161" s="144"/>
      <c r="BA161" s="144"/>
      <c r="BB161" s="144"/>
      <c r="BC161" s="182"/>
      <c r="BD161" s="144"/>
      <c r="BE161" s="144"/>
      <c r="BF161" s="144"/>
      <c r="BG161" s="144"/>
      <c r="BH161" s="182"/>
      <c r="BI161" s="144"/>
      <c r="BJ161" s="144"/>
      <c r="BK161" s="144"/>
      <c r="BL161" s="144"/>
      <c r="BM161" s="182"/>
      <c r="BN161" s="144"/>
      <c r="BO161" s="144"/>
      <c r="BP161" s="144"/>
      <c r="BQ161" s="154" t="s">
        <v>60</v>
      </c>
      <c r="BR161" s="146"/>
      <c r="BS161" s="143">
        <v>40.42</v>
      </c>
      <c r="BT161" s="143">
        <v>40.42</v>
      </c>
      <c r="BU161" s="143">
        <v>2149</v>
      </c>
      <c r="BV161" s="147"/>
      <c r="BW161" s="143">
        <v>10924</v>
      </c>
      <c r="BX161" s="156">
        <v>5315</v>
      </c>
      <c r="BY161" s="156">
        <f t="shared" si="49"/>
        <v>5609</v>
      </c>
      <c r="BZ161" s="149"/>
      <c r="CA161" s="98">
        <f t="shared" si="50"/>
        <v>9721</v>
      </c>
      <c r="CB161" s="143">
        <v>4674</v>
      </c>
      <c r="CC161" s="143">
        <v>5047</v>
      </c>
      <c r="CD161" s="150"/>
      <c r="CE161" s="123">
        <f t="shared" si="51"/>
        <v>9676</v>
      </c>
      <c r="CF161" s="151">
        <v>4618</v>
      </c>
      <c r="CG161" s="151">
        <v>5058</v>
      </c>
      <c r="CH161" s="151">
        <v>2143</v>
      </c>
      <c r="CI161" s="149"/>
      <c r="CJ161" s="98">
        <f t="shared" si="52"/>
        <v>9674</v>
      </c>
      <c r="CK161" s="143">
        <v>4617</v>
      </c>
      <c r="CL161" s="143">
        <v>5057</v>
      </c>
      <c r="CM161" s="143">
        <v>9676</v>
      </c>
      <c r="CN161" s="152"/>
      <c r="CO161" s="155" t="s">
        <v>60</v>
      </c>
      <c r="CP161" s="123">
        <f t="shared" si="53"/>
        <v>9483</v>
      </c>
      <c r="CQ161" s="151">
        <v>4546</v>
      </c>
      <c r="CR161" s="151">
        <v>4937</v>
      </c>
      <c r="CS161" s="151">
        <v>2279</v>
      </c>
      <c r="CT161" s="149"/>
      <c r="CU161" s="98">
        <f t="shared" si="54"/>
        <v>9517</v>
      </c>
      <c r="CV161" s="144">
        <v>4549</v>
      </c>
      <c r="CW161" s="144">
        <v>4968</v>
      </c>
    </row>
    <row r="162" spans="2:101" ht="15" customHeight="1" x14ac:dyDescent="0.15">
      <c r="B162" s="53" t="s">
        <v>228</v>
      </c>
      <c r="C162" s="53"/>
      <c r="D162" s="55" t="s">
        <v>61</v>
      </c>
      <c r="E162" s="182">
        <v>21587</v>
      </c>
      <c r="F162" s="143">
        <v>21384</v>
      </c>
      <c r="G162" s="143">
        <v>21200</v>
      </c>
      <c r="H162" s="143">
        <v>20980</v>
      </c>
      <c r="I162" s="143">
        <v>20526</v>
      </c>
      <c r="J162" s="182"/>
      <c r="K162" s="143">
        <v>19692</v>
      </c>
      <c r="L162" s="143">
        <v>19439</v>
      </c>
      <c r="M162" s="143">
        <v>19017</v>
      </c>
      <c r="N162" s="140">
        <v>18818</v>
      </c>
      <c r="O162" s="182">
        <v>18585</v>
      </c>
      <c r="P162" s="143">
        <v>16940</v>
      </c>
      <c r="Q162" s="143">
        <v>16660</v>
      </c>
      <c r="R162" s="143">
        <v>16464</v>
      </c>
      <c r="S162" s="143">
        <v>16237</v>
      </c>
      <c r="T162" s="182">
        <v>16270</v>
      </c>
      <c r="U162" s="143">
        <v>16208</v>
      </c>
      <c r="V162" s="143">
        <v>16217</v>
      </c>
      <c r="W162" s="143">
        <v>16198</v>
      </c>
      <c r="X162" s="143">
        <v>16230</v>
      </c>
      <c r="Y162" s="182">
        <v>16142</v>
      </c>
      <c r="Z162" s="143">
        <v>16070</v>
      </c>
      <c r="AA162" s="143">
        <v>15993</v>
      </c>
      <c r="AB162" s="143">
        <v>15960</v>
      </c>
      <c r="AC162" s="143">
        <v>15887</v>
      </c>
      <c r="AD162" s="182">
        <v>15826</v>
      </c>
      <c r="AE162" s="143">
        <v>15719</v>
      </c>
      <c r="AF162" s="143">
        <v>15688</v>
      </c>
      <c r="AG162" s="143">
        <v>15688</v>
      </c>
      <c r="AH162" s="143">
        <v>15374</v>
      </c>
      <c r="AI162" s="182">
        <v>15260</v>
      </c>
      <c r="AJ162" s="143">
        <v>15118</v>
      </c>
      <c r="AK162" s="143">
        <v>14974</v>
      </c>
      <c r="AL162" s="143">
        <v>14865</v>
      </c>
      <c r="AM162" s="143">
        <v>14665</v>
      </c>
      <c r="AN162" s="182">
        <v>14511</v>
      </c>
      <c r="AO162" s="143">
        <v>14421</v>
      </c>
      <c r="AP162" s="143">
        <v>14284</v>
      </c>
      <c r="AQ162" s="144">
        <v>14132</v>
      </c>
      <c r="AR162" s="144">
        <v>13922</v>
      </c>
      <c r="AS162" s="182">
        <v>13818</v>
      </c>
      <c r="AT162" s="144">
        <v>13649</v>
      </c>
      <c r="AU162" s="144">
        <v>13492</v>
      </c>
      <c r="AV162" s="144">
        <v>13422</v>
      </c>
      <c r="AW162" s="144">
        <v>13239</v>
      </c>
      <c r="AX162" s="182"/>
      <c r="AY162" s="144"/>
      <c r="AZ162" s="144"/>
      <c r="BA162" s="144"/>
      <c r="BB162" s="144"/>
      <c r="BC162" s="182"/>
      <c r="BD162" s="144"/>
      <c r="BE162" s="144"/>
      <c r="BF162" s="144"/>
      <c r="BG162" s="144"/>
      <c r="BH162" s="182"/>
      <c r="BI162" s="144"/>
      <c r="BJ162" s="144"/>
      <c r="BK162" s="144"/>
      <c r="BL162" s="144"/>
      <c r="BM162" s="182"/>
      <c r="BN162" s="144"/>
      <c r="BO162" s="144"/>
      <c r="BP162" s="144"/>
      <c r="BQ162" s="154" t="s">
        <v>61</v>
      </c>
      <c r="BR162" s="146"/>
      <c r="BS162" s="143">
        <v>125.09</v>
      </c>
      <c r="BT162" s="143">
        <v>125.09</v>
      </c>
      <c r="BU162" s="143">
        <v>3471</v>
      </c>
      <c r="BV162" s="147"/>
      <c r="BW162" s="143">
        <v>18767</v>
      </c>
      <c r="BX162" s="156">
        <v>9209</v>
      </c>
      <c r="BY162" s="156">
        <f t="shared" si="49"/>
        <v>9558</v>
      </c>
      <c r="BZ162" s="149"/>
      <c r="CA162" s="98">
        <f t="shared" si="50"/>
        <v>14900</v>
      </c>
      <c r="CB162" s="143">
        <v>7294</v>
      </c>
      <c r="CC162" s="143">
        <v>7606</v>
      </c>
      <c r="CD162" s="150"/>
      <c r="CE162" s="123">
        <f t="shared" si="51"/>
        <v>14186</v>
      </c>
      <c r="CF162" s="151">
        <v>6939</v>
      </c>
      <c r="CG162" s="151">
        <v>7247</v>
      </c>
      <c r="CH162" s="151">
        <v>3412</v>
      </c>
      <c r="CI162" s="149"/>
      <c r="CJ162" s="98">
        <f t="shared" si="52"/>
        <v>14182</v>
      </c>
      <c r="CK162" s="143">
        <v>6937</v>
      </c>
      <c r="CL162" s="143">
        <v>7245</v>
      </c>
      <c r="CM162" s="143">
        <v>14186</v>
      </c>
      <c r="CN162" s="152"/>
      <c r="CO162" s="155" t="s">
        <v>61</v>
      </c>
      <c r="CP162" s="123">
        <f t="shared" si="53"/>
        <v>13408</v>
      </c>
      <c r="CQ162" s="151">
        <v>6469</v>
      </c>
      <c r="CR162" s="151">
        <v>6939</v>
      </c>
      <c r="CS162" s="151">
        <v>3407</v>
      </c>
      <c r="CT162" s="149"/>
      <c r="CU162" s="98">
        <f t="shared" si="54"/>
        <v>13603</v>
      </c>
      <c r="CV162" s="144">
        <v>6604</v>
      </c>
      <c r="CW162" s="144">
        <v>6999</v>
      </c>
    </row>
    <row r="163" spans="2:101" ht="15" customHeight="1" x14ac:dyDescent="0.15">
      <c r="B163" s="53" t="s">
        <v>229</v>
      </c>
      <c r="C163" s="53"/>
      <c r="D163" s="55" t="s">
        <v>62</v>
      </c>
      <c r="E163" s="182">
        <v>22028</v>
      </c>
      <c r="F163" s="143">
        <v>22048</v>
      </c>
      <c r="G163" s="143">
        <v>22026</v>
      </c>
      <c r="H163" s="143">
        <v>21562</v>
      </c>
      <c r="I163" s="143">
        <v>21301</v>
      </c>
      <c r="J163" s="182"/>
      <c r="K163" s="143">
        <v>20698</v>
      </c>
      <c r="L163" s="143">
        <v>20750</v>
      </c>
      <c r="M163" s="143">
        <v>20534</v>
      </c>
      <c r="N163" s="140">
        <v>20608</v>
      </c>
      <c r="O163" s="182">
        <v>20940</v>
      </c>
      <c r="P163" s="143">
        <v>21095</v>
      </c>
      <c r="Q163" s="143">
        <v>21335</v>
      </c>
      <c r="R163" s="143">
        <v>21398</v>
      </c>
      <c r="S163" s="143">
        <v>21620</v>
      </c>
      <c r="T163" s="182">
        <v>22275</v>
      </c>
      <c r="U163" s="143">
        <v>23065</v>
      </c>
      <c r="V163" s="143">
        <v>23617</v>
      </c>
      <c r="W163" s="143">
        <v>23986</v>
      </c>
      <c r="X163" s="143">
        <v>24548</v>
      </c>
      <c r="Y163" s="182">
        <v>25215</v>
      </c>
      <c r="Z163" s="143">
        <v>25729</v>
      </c>
      <c r="AA163" s="143">
        <v>26362</v>
      </c>
      <c r="AB163" s="143">
        <v>26871</v>
      </c>
      <c r="AC163" s="143">
        <v>27317</v>
      </c>
      <c r="AD163" s="182">
        <v>27665</v>
      </c>
      <c r="AE163" s="143">
        <v>28042</v>
      </c>
      <c r="AF163" s="143">
        <v>28280</v>
      </c>
      <c r="AG163" s="143">
        <v>28280</v>
      </c>
      <c r="AH163" s="143">
        <v>28768</v>
      </c>
      <c r="AI163" s="182">
        <v>29017</v>
      </c>
      <c r="AJ163" s="143">
        <v>29248</v>
      </c>
      <c r="AK163" s="143">
        <v>29676</v>
      </c>
      <c r="AL163" s="143">
        <v>30047</v>
      </c>
      <c r="AM163" s="143">
        <v>30706</v>
      </c>
      <c r="AN163" s="182">
        <v>31154</v>
      </c>
      <c r="AO163" s="143">
        <v>31288</v>
      </c>
      <c r="AP163" s="143">
        <v>31593</v>
      </c>
      <c r="AQ163" s="144">
        <v>31678</v>
      </c>
      <c r="AR163" s="144">
        <v>31811</v>
      </c>
      <c r="AS163" s="182">
        <v>31830</v>
      </c>
      <c r="AT163" s="144">
        <v>31696</v>
      </c>
      <c r="AU163" s="144">
        <v>31911</v>
      </c>
      <c r="AV163" s="144">
        <v>32050</v>
      </c>
      <c r="AW163" s="144">
        <v>32346</v>
      </c>
      <c r="AX163" s="182"/>
      <c r="AY163" s="144"/>
      <c r="AZ163" s="144"/>
      <c r="BA163" s="144"/>
      <c r="BB163" s="144"/>
      <c r="BC163" s="182"/>
      <c r="BD163" s="144"/>
      <c r="BE163" s="144"/>
      <c r="BF163" s="144"/>
      <c r="BG163" s="144"/>
      <c r="BH163" s="182"/>
      <c r="BI163" s="144"/>
      <c r="BJ163" s="144"/>
      <c r="BK163" s="144"/>
      <c r="BL163" s="144"/>
      <c r="BM163" s="182"/>
      <c r="BN163" s="144"/>
      <c r="BO163" s="144"/>
      <c r="BP163" s="144"/>
      <c r="BQ163" s="154" t="s">
        <v>62</v>
      </c>
      <c r="BR163" s="146"/>
      <c r="BS163" s="143">
        <v>49.81</v>
      </c>
      <c r="BT163" s="143">
        <v>49.81</v>
      </c>
      <c r="BU163" s="143">
        <v>9263</v>
      </c>
      <c r="BV163" s="147"/>
      <c r="BW163" s="143">
        <v>20026</v>
      </c>
      <c r="BX163" s="156">
        <v>10053</v>
      </c>
      <c r="BY163" s="156">
        <f t="shared" si="49"/>
        <v>9973</v>
      </c>
      <c r="BZ163" s="149"/>
      <c r="CA163" s="98">
        <f t="shared" si="50"/>
        <v>28649</v>
      </c>
      <c r="CB163" s="143">
        <v>14265</v>
      </c>
      <c r="CC163" s="143">
        <v>14384</v>
      </c>
      <c r="CD163" s="150"/>
      <c r="CE163" s="123">
        <f t="shared" si="51"/>
        <v>30888</v>
      </c>
      <c r="CF163" s="151">
        <v>15326</v>
      </c>
      <c r="CG163" s="151">
        <v>15562</v>
      </c>
      <c r="CH163" s="151">
        <v>8853</v>
      </c>
      <c r="CI163" s="149"/>
      <c r="CJ163" s="98">
        <f t="shared" si="52"/>
        <v>30843</v>
      </c>
      <c r="CK163" s="143">
        <v>15311</v>
      </c>
      <c r="CL163" s="143">
        <v>15532</v>
      </c>
      <c r="CM163" s="143">
        <v>30888</v>
      </c>
      <c r="CN163" s="152"/>
      <c r="CO163" s="155" t="s">
        <v>62</v>
      </c>
      <c r="CP163" s="123">
        <f t="shared" si="53"/>
        <v>31486</v>
      </c>
      <c r="CQ163" s="151">
        <v>15479</v>
      </c>
      <c r="CR163" s="151">
        <v>16007</v>
      </c>
      <c r="CS163" s="151">
        <v>9612</v>
      </c>
      <c r="CT163" s="149"/>
      <c r="CU163" s="98">
        <f t="shared" si="54"/>
        <v>31547</v>
      </c>
      <c r="CV163" s="144">
        <v>15551</v>
      </c>
      <c r="CW163" s="144">
        <v>15996</v>
      </c>
    </row>
    <row r="164" spans="2:101" ht="15" customHeight="1" x14ac:dyDescent="0.15">
      <c r="B164" s="53" t="s">
        <v>230</v>
      </c>
      <c r="C164" s="53"/>
      <c r="D164" s="55" t="s">
        <v>63</v>
      </c>
      <c r="E164" s="182">
        <v>11931</v>
      </c>
      <c r="F164" s="143">
        <v>11905</v>
      </c>
      <c r="G164" s="143">
        <v>11786</v>
      </c>
      <c r="H164" s="143">
        <v>11630</v>
      </c>
      <c r="I164" s="143">
        <v>11362</v>
      </c>
      <c r="J164" s="182"/>
      <c r="K164" s="143">
        <v>11055</v>
      </c>
      <c r="L164" s="143">
        <v>10817</v>
      </c>
      <c r="M164" s="143">
        <v>10692</v>
      </c>
      <c r="N164" s="140">
        <v>10208</v>
      </c>
      <c r="O164" s="182">
        <v>9933</v>
      </c>
      <c r="P164" s="143">
        <v>9831</v>
      </c>
      <c r="Q164" s="143">
        <v>9640</v>
      </c>
      <c r="R164" s="143">
        <v>9530</v>
      </c>
      <c r="S164" s="143">
        <v>9459</v>
      </c>
      <c r="T164" s="182">
        <v>9352</v>
      </c>
      <c r="U164" s="143">
        <v>9205</v>
      </c>
      <c r="V164" s="143">
        <v>9079</v>
      </c>
      <c r="W164" s="143">
        <v>8905</v>
      </c>
      <c r="X164" s="143">
        <v>8782</v>
      </c>
      <c r="Y164" s="182">
        <v>8561</v>
      </c>
      <c r="Z164" s="143">
        <v>8448</v>
      </c>
      <c r="AA164" s="143">
        <v>8220</v>
      </c>
      <c r="AB164" s="143">
        <v>8054</v>
      </c>
      <c r="AC164" s="143">
        <v>7894</v>
      </c>
      <c r="AD164" s="182">
        <v>7790</v>
      </c>
      <c r="AE164" s="143">
        <v>7683</v>
      </c>
      <c r="AF164" s="143">
        <v>7610</v>
      </c>
      <c r="AG164" s="143">
        <v>7610</v>
      </c>
      <c r="AH164" s="143">
        <v>7289</v>
      </c>
      <c r="AI164" s="182">
        <v>7132</v>
      </c>
      <c r="AJ164" s="143">
        <v>6956</v>
      </c>
      <c r="AK164" s="143">
        <v>6747</v>
      </c>
      <c r="AL164" s="143">
        <v>6574</v>
      </c>
      <c r="AM164" s="143">
        <v>6408</v>
      </c>
      <c r="AN164" s="182">
        <v>6312</v>
      </c>
      <c r="AO164" s="143">
        <v>6168</v>
      </c>
      <c r="AP164" s="143">
        <v>6053</v>
      </c>
      <c r="AQ164" s="144">
        <v>5943</v>
      </c>
      <c r="AR164" s="144">
        <v>5798</v>
      </c>
      <c r="AS164" s="182">
        <v>5687</v>
      </c>
      <c r="AT164" s="144">
        <v>5564</v>
      </c>
      <c r="AU164" s="144">
        <v>5440</v>
      </c>
      <c r="AV164" s="144">
        <v>5315</v>
      </c>
      <c r="AW164" s="144">
        <v>5183</v>
      </c>
      <c r="AX164" s="182"/>
      <c r="AY164" s="144"/>
      <c r="AZ164" s="144"/>
      <c r="BA164" s="144"/>
      <c r="BB164" s="144"/>
      <c r="BC164" s="182"/>
      <c r="BD164" s="144"/>
      <c r="BE164" s="144"/>
      <c r="BF164" s="144"/>
      <c r="BG164" s="144"/>
      <c r="BH164" s="182"/>
      <c r="BI164" s="144"/>
      <c r="BJ164" s="144"/>
      <c r="BK164" s="144"/>
      <c r="BL164" s="144"/>
      <c r="BM164" s="182"/>
      <c r="BN164" s="144"/>
      <c r="BO164" s="144"/>
      <c r="BP164" s="144"/>
      <c r="BQ164" s="154" t="s">
        <v>63</v>
      </c>
      <c r="BR164" s="146"/>
      <c r="BS164" s="143">
        <v>46.09</v>
      </c>
      <c r="BT164" s="143">
        <v>46.08</v>
      </c>
      <c r="BU164" s="143">
        <v>1801</v>
      </c>
      <c r="BV164" s="147"/>
      <c r="BW164" s="143">
        <v>10248</v>
      </c>
      <c r="BX164" s="156">
        <v>5176</v>
      </c>
      <c r="BY164" s="156">
        <f t="shared" si="49"/>
        <v>5072</v>
      </c>
      <c r="BZ164" s="149"/>
      <c r="CA164" s="98">
        <f t="shared" si="50"/>
        <v>6544</v>
      </c>
      <c r="CB164" s="143">
        <v>3188</v>
      </c>
      <c r="CC164" s="143">
        <v>3356</v>
      </c>
      <c r="CD164" s="150"/>
      <c r="CE164" s="123">
        <f t="shared" si="51"/>
        <v>5840</v>
      </c>
      <c r="CF164" s="151">
        <v>2801</v>
      </c>
      <c r="CG164" s="151">
        <v>3039</v>
      </c>
      <c r="CH164" s="151">
        <v>1786</v>
      </c>
      <c r="CI164" s="149"/>
      <c r="CJ164" s="98">
        <f t="shared" si="52"/>
        <v>5833</v>
      </c>
      <c r="CK164" s="143">
        <v>2798</v>
      </c>
      <c r="CL164" s="143">
        <v>3035</v>
      </c>
      <c r="CM164" s="143">
        <v>5840</v>
      </c>
      <c r="CN164" s="152"/>
      <c r="CO164" s="155" t="s">
        <v>63</v>
      </c>
      <c r="CP164" s="123">
        <f t="shared" si="53"/>
        <v>5240</v>
      </c>
      <c r="CQ164" s="151">
        <v>2460</v>
      </c>
      <c r="CR164" s="151">
        <v>2780</v>
      </c>
      <c r="CS164" s="151">
        <v>1722</v>
      </c>
      <c r="CT164" s="149"/>
      <c r="CU164" s="98">
        <f t="shared" si="54"/>
        <v>5328</v>
      </c>
      <c r="CV164" s="144">
        <v>2495</v>
      </c>
      <c r="CW164" s="144">
        <v>2833</v>
      </c>
    </row>
    <row r="165" spans="2:101" ht="15" customHeight="1" x14ac:dyDescent="0.15">
      <c r="B165" s="53" t="s">
        <v>231</v>
      </c>
      <c r="C165" s="53"/>
      <c r="D165" s="55" t="s">
        <v>64</v>
      </c>
      <c r="E165" s="182">
        <v>23721</v>
      </c>
      <c r="F165" s="143">
        <v>23317</v>
      </c>
      <c r="G165" s="143">
        <v>22864</v>
      </c>
      <c r="H165" s="143">
        <v>22292</v>
      </c>
      <c r="I165" s="143">
        <v>20417</v>
      </c>
      <c r="J165" s="182"/>
      <c r="K165" s="143">
        <v>20268</v>
      </c>
      <c r="L165" s="143">
        <v>20197</v>
      </c>
      <c r="M165" s="143">
        <v>19675</v>
      </c>
      <c r="N165" s="140">
        <v>19424</v>
      </c>
      <c r="O165" s="182">
        <v>19128</v>
      </c>
      <c r="P165" s="143">
        <v>18899</v>
      </c>
      <c r="Q165" s="143">
        <v>18612</v>
      </c>
      <c r="R165" s="143">
        <v>18377</v>
      </c>
      <c r="S165" s="143">
        <v>18285</v>
      </c>
      <c r="T165" s="182">
        <v>18220</v>
      </c>
      <c r="U165" s="143">
        <v>18239</v>
      </c>
      <c r="V165" s="143">
        <v>18269</v>
      </c>
      <c r="W165" s="143">
        <v>18277</v>
      </c>
      <c r="X165" s="143">
        <v>18562</v>
      </c>
      <c r="Y165" s="182">
        <v>18644</v>
      </c>
      <c r="Z165" s="143">
        <v>18774</v>
      </c>
      <c r="AA165" s="143">
        <v>18906</v>
      </c>
      <c r="AB165" s="143">
        <v>18908</v>
      </c>
      <c r="AC165" s="143">
        <v>18844</v>
      </c>
      <c r="AD165" s="182">
        <v>18900</v>
      </c>
      <c r="AE165" s="143">
        <v>18885</v>
      </c>
      <c r="AF165" s="143">
        <v>18840</v>
      </c>
      <c r="AG165" s="143">
        <v>18840</v>
      </c>
      <c r="AH165" s="143">
        <v>18676</v>
      </c>
      <c r="AI165" s="182">
        <v>18598</v>
      </c>
      <c r="AJ165" s="143">
        <v>18502</v>
      </c>
      <c r="AK165" s="143">
        <v>18434</v>
      </c>
      <c r="AL165" s="143">
        <v>18314</v>
      </c>
      <c r="AM165" s="143">
        <v>18283</v>
      </c>
      <c r="AN165" s="182">
        <v>18270</v>
      </c>
      <c r="AO165" s="143">
        <v>18259</v>
      </c>
      <c r="AP165" s="143">
        <v>18267</v>
      </c>
      <c r="AQ165" s="144">
        <v>18170</v>
      </c>
      <c r="AR165" s="144">
        <v>18179</v>
      </c>
      <c r="AS165" s="182">
        <v>18162</v>
      </c>
      <c r="AT165" s="144">
        <v>18136</v>
      </c>
      <c r="AU165" s="144">
        <v>18163</v>
      </c>
      <c r="AV165" s="144">
        <v>18079</v>
      </c>
      <c r="AW165" s="144">
        <v>17944</v>
      </c>
      <c r="AX165" s="182"/>
      <c r="AY165" s="144"/>
      <c r="AZ165" s="144"/>
      <c r="BA165" s="144"/>
      <c r="BB165" s="144"/>
      <c r="BC165" s="182"/>
      <c r="BD165" s="144"/>
      <c r="BE165" s="144"/>
      <c r="BF165" s="144"/>
      <c r="BG165" s="144"/>
      <c r="BH165" s="182"/>
      <c r="BI165" s="144"/>
      <c r="BJ165" s="144"/>
      <c r="BK165" s="144"/>
      <c r="BL165" s="144"/>
      <c r="BM165" s="182"/>
      <c r="BN165" s="144"/>
      <c r="BO165" s="144"/>
      <c r="BP165" s="144"/>
      <c r="BQ165" s="154" t="s">
        <v>64</v>
      </c>
      <c r="BR165" s="146"/>
      <c r="BS165" s="143">
        <v>69.33</v>
      </c>
      <c r="BT165" s="143">
        <v>69.33</v>
      </c>
      <c r="BU165" s="143">
        <v>4553</v>
      </c>
      <c r="BV165" s="147"/>
      <c r="BW165" s="143">
        <v>20289</v>
      </c>
      <c r="BX165" s="156">
        <v>9722</v>
      </c>
      <c r="BY165" s="156">
        <f t="shared" si="49"/>
        <v>10567</v>
      </c>
      <c r="BZ165" s="149"/>
      <c r="CA165" s="98">
        <f t="shared" si="50"/>
        <v>18412</v>
      </c>
      <c r="CB165" s="143">
        <v>8879</v>
      </c>
      <c r="CC165" s="143">
        <v>9533</v>
      </c>
      <c r="CD165" s="150"/>
      <c r="CE165" s="123">
        <f t="shared" si="51"/>
        <v>18043</v>
      </c>
      <c r="CF165" s="151">
        <v>8692</v>
      </c>
      <c r="CG165" s="151">
        <v>9351</v>
      </c>
      <c r="CH165" s="151">
        <v>4495</v>
      </c>
      <c r="CI165" s="149"/>
      <c r="CJ165" s="98">
        <f t="shared" si="52"/>
        <v>18038</v>
      </c>
      <c r="CK165" s="143">
        <v>8689</v>
      </c>
      <c r="CL165" s="143">
        <v>9349</v>
      </c>
      <c r="CM165" s="143">
        <v>18043</v>
      </c>
      <c r="CN165" s="152"/>
      <c r="CO165" s="155" t="s">
        <v>64</v>
      </c>
      <c r="CP165" s="123">
        <f t="shared" si="53"/>
        <v>17919</v>
      </c>
      <c r="CQ165" s="151">
        <v>8690</v>
      </c>
      <c r="CR165" s="151">
        <v>9229</v>
      </c>
      <c r="CS165" s="151">
        <v>4791</v>
      </c>
      <c r="CT165" s="149"/>
      <c r="CU165" s="98">
        <f t="shared" si="54"/>
        <v>17960</v>
      </c>
      <c r="CV165" s="144">
        <v>8725</v>
      </c>
      <c r="CW165" s="144">
        <v>9235</v>
      </c>
    </row>
    <row r="166" spans="2:101" ht="15" customHeight="1" x14ac:dyDescent="0.15">
      <c r="B166" s="53" t="s">
        <v>232</v>
      </c>
      <c r="C166" s="53"/>
      <c r="D166" s="55" t="s">
        <v>65</v>
      </c>
      <c r="E166" s="182">
        <v>12141</v>
      </c>
      <c r="F166" s="143">
        <v>11640</v>
      </c>
      <c r="G166" s="143">
        <v>11367</v>
      </c>
      <c r="H166" s="143">
        <v>11100</v>
      </c>
      <c r="I166" s="143">
        <v>10841</v>
      </c>
      <c r="J166" s="182"/>
      <c r="K166" s="143">
        <v>10557</v>
      </c>
      <c r="L166" s="143">
        <v>10396</v>
      </c>
      <c r="M166" s="143">
        <v>10190</v>
      </c>
      <c r="N166" s="140">
        <v>10035</v>
      </c>
      <c r="O166" s="182">
        <v>9848</v>
      </c>
      <c r="P166" s="143">
        <v>9612</v>
      </c>
      <c r="Q166" s="143">
        <v>9517</v>
      </c>
      <c r="R166" s="143">
        <v>9454</v>
      </c>
      <c r="S166" s="143">
        <v>9490</v>
      </c>
      <c r="T166" s="182">
        <v>9411</v>
      </c>
      <c r="U166" s="143">
        <v>9439</v>
      </c>
      <c r="V166" s="143">
        <v>9485</v>
      </c>
      <c r="W166" s="143">
        <v>9500</v>
      </c>
      <c r="X166" s="143">
        <v>9506</v>
      </c>
      <c r="Y166" s="182">
        <v>9527</v>
      </c>
      <c r="Z166" s="143">
        <v>9509</v>
      </c>
      <c r="AA166" s="143">
        <v>9481</v>
      </c>
      <c r="AB166" s="143">
        <v>9482</v>
      </c>
      <c r="AC166" s="143">
        <v>9454</v>
      </c>
      <c r="AD166" s="182">
        <v>9464</v>
      </c>
      <c r="AE166" s="143">
        <v>9467</v>
      </c>
      <c r="AF166" s="143">
        <v>9462</v>
      </c>
      <c r="AG166" s="143">
        <v>9462</v>
      </c>
      <c r="AH166" s="143">
        <v>9433</v>
      </c>
      <c r="AI166" s="182">
        <v>9391</v>
      </c>
      <c r="AJ166" s="143">
        <v>9337</v>
      </c>
      <c r="AK166" s="143">
        <v>9303</v>
      </c>
      <c r="AL166" s="143">
        <v>9241</v>
      </c>
      <c r="AM166" s="143">
        <v>9175</v>
      </c>
      <c r="AN166" s="182">
        <v>9114</v>
      </c>
      <c r="AO166" s="143">
        <v>9086</v>
      </c>
      <c r="AP166" s="143">
        <v>8988</v>
      </c>
      <c r="AQ166" s="144">
        <v>8905</v>
      </c>
      <c r="AR166" s="144">
        <v>8899</v>
      </c>
      <c r="AS166" s="182">
        <v>8812</v>
      </c>
      <c r="AT166" s="144">
        <v>8756</v>
      </c>
      <c r="AU166" s="144">
        <v>8689</v>
      </c>
      <c r="AV166" s="144">
        <v>8602</v>
      </c>
      <c r="AW166" s="144">
        <v>8485</v>
      </c>
      <c r="AX166" s="182"/>
      <c r="AY166" s="144"/>
      <c r="AZ166" s="144"/>
      <c r="BA166" s="144"/>
      <c r="BB166" s="144"/>
      <c r="BC166" s="182"/>
      <c r="BD166" s="144"/>
      <c r="BE166" s="144"/>
      <c r="BF166" s="144"/>
      <c r="BG166" s="144"/>
      <c r="BH166" s="182"/>
      <c r="BI166" s="144"/>
      <c r="BJ166" s="144"/>
      <c r="BK166" s="144"/>
      <c r="BL166" s="144"/>
      <c r="BM166" s="182"/>
      <c r="BN166" s="144"/>
      <c r="BO166" s="144"/>
      <c r="BP166" s="144"/>
      <c r="BQ166" s="154" t="s">
        <v>65</v>
      </c>
      <c r="BR166" s="146"/>
      <c r="BS166" s="143">
        <v>43.82</v>
      </c>
      <c r="BT166" s="143">
        <v>43.82</v>
      </c>
      <c r="BU166" s="143">
        <v>2109</v>
      </c>
      <c r="BV166" s="147"/>
      <c r="BW166" s="143">
        <v>10448</v>
      </c>
      <c r="BX166" s="156">
        <v>5024</v>
      </c>
      <c r="BY166" s="156">
        <f t="shared" si="49"/>
        <v>5424</v>
      </c>
      <c r="BZ166" s="149"/>
      <c r="CA166" s="98">
        <f t="shared" si="50"/>
        <v>9270</v>
      </c>
      <c r="CB166" s="143">
        <v>4473</v>
      </c>
      <c r="CC166" s="143">
        <v>4797</v>
      </c>
      <c r="CD166" s="150"/>
      <c r="CE166" s="123">
        <f t="shared" si="51"/>
        <v>8990</v>
      </c>
      <c r="CF166" s="151">
        <v>4344</v>
      </c>
      <c r="CG166" s="151">
        <v>4646</v>
      </c>
      <c r="CH166" s="151">
        <v>2162</v>
      </c>
      <c r="CI166" s="149"/>
      <c r="CJ166" s="98">
        <f t="shared" si="52"/>
        <v>8985</v>
      </c>
      <c r="CK166" s="143">
        <v>4343</v>
      </c>
      <c r="CL166" s="143">
        <v>4642</v>
      </c>
      <c r="CM166" s="143">
        <v>8990</v>
      </c>
      <c r="CN166" s="152"/>
      <c r="CO166" s="155" t="s">
        <v>65</v>
      </c>
      <c r="CP166" s="123">
        <f t="shared" si="53"/>
        <v>8644</v>
      </c>
      <c r="CQ166" s="151">
        <v>4186</v>
      </c>
      <c r="CR166" s="151">
        <v>4458</v>
      </c>
      <c r="CS166" s="151">
        <v>2188</v>
      </c>
      <c r="CT166" s="149"/>
      <c r="CU166" s="98">
        <f t="shared" si="54"/>
        <v>8775</v>
      </c>
      <c r="CV166" s="144">
        <v>4236</v>
      </c>
      <c r="CW166" s="144">
        <v>4539</v>
      </c>
    </row>
    <row r="167" spans="2:101" ht="15" customHeight="1" x14ac:dyDescent="0.15">
      <c r="B167" s="53" t="s">
        <v>233</v>
      </c>
      <c r="C167" s="53"/>
      <c r="D167" s="55" t="s">
        <v>66</v>
      </c>
      <c r="E167" s="182">
        <v>12738</v>
      </c>
      <c r="F167" s="143">
        <v>13372</v>
      </c>
      <c r="G167" s="143">
        <v>13244</v>
      </c>
      <c r="H167" s="143">
        <v>13171</v>
      </c>
      <c r="I167" s="143">
        <v>12981</v>
      </c>
      <c r="J167" s="182"/>
      <c r="K167" s="143">
        <v>12738</v>
      </c>
      <c r="L167" s="143">
        <v>12666</v>
      </c>
      <c r="M167" s="143">
        <v>12768</v>
      </c>
      <c r="N167" s="140">
        <v>12189</v>
      </c>
      <c r="O167" s="182">
        <v>12234</v>
      </c>
      <c r="P167" s="143">
        <v>12162</v>
      </c>
      <c r="Q167" s="143">
        <v>12106</v>
      </c>
      <c r="R167" s="143">
        <v>12201</v>
      </c>
      <c r="S167" s="143">
        <v>12163</v>
      </c>
      <c r="T167" s="182">
        <v>12092</v>
      </c>
      <c r="U167" s="143">
        <v>12104</v>
      </c>
      <c r="V167" s="143">
        <v>12152</v>
      </c>
      <c r="W167" s="143">
        <v>12157</v>
      </c>
      <c r="X167" s="143">
        <v>12187</v>
      </c>
      <c r="Y167" s="182">
        <v>12229</v>
      </c>
      <c r="Z167" s="143">
        <v>12295</v>
      </c>
      <c r="AA167" s="143">
        <v>12297</v>
      </c>
      <c r="AB167" s="143">
        <v>12282</v>
      </c>
      <c r="AC167" s="143">
        <v>12233</v>
      </c>
      <c r="AD167" s="182">
        <v>12147</v>
      </c>
      <c r="AE167" s="143">
        <v>12092</v>
      </c>
      <c r="AF167" s="143">
        <v>12157</v>
      </c>
      <c r="AG167" s="143">
        <v>12157</v>
      </c>
      <c r="AH167" s="143">
        <v>12058</v>
      </c>
      <c r="AI167" s="182">
        <v>12031</v>
      </c>
      <c r="AJ167" s="143">
        <v>12021</v>
      </c>
      <c r="AK167" s="143">
        <v>12057</v>
      </c>
      <c r="AL167" s="143">
        <v>12035</v>
      </c>
      <c r="AM167" s="143">
        <v>12008</v>
      </c>
      <c r="AN167" s="182">
        <v>12040</v>
      </c>
      <c r="AO167" s="143">
        <v>12006</v>
      </c>
      <c r="AP167" s="143">
        <v>11995</v>
      </c>
      <c r="AQ167" s="144">
        <v>11974</v>
      </c>
      <c r="AR167" s="144">
        <v>11895</v>
      </c>
      <c r="AS167" s="182">
        <v>11880</v>
      </c>
      <c r="AT167" s="144">
        <v>11725</v>
      </c>
      <c r="AU167" s="144">
        <v>11658</v>
      </c>
      <c r="AV167" s="144">
        <v>11582</v>
      </c>
      <c r="AW167" s="144">
        <v>11435</v>
      </c>
      <c r="AX167" s="182"/>
      <c r="AY167" s="144"/>
      <c r="AZ167" s="144"/>
      <c r="BA167" s="144"/>
      <c r="BB167" s="144"/>
      <c r="BC167" s="182"/>
      <c r="BD167" s="144"/>
      <c r="BE167" s="144"/>
      <c r="BF167" s="144"/>
      <c r="BG167" s="144"/>
      <c r="BH167" s="182"/>
      <c r="BI167" s="144"/>
      <c r="BJ167" s="144"/>
      <c r="BK167" s="144"/>
      <c r="BL167" s="144"/>
      <c r="BM167" s="182"/>
      <c r="BN167" s="144"/>
      <c r="BO167" s="144"/>
      <c r="BP167" s="144"/>
      <c r="BQ167" s="154" t="s">
        <v>66</v>
      </c>
      <c r="BR167" s="146"/>
      <c r="BS167" s="143">
        <v>52.04</v>
      </c>
      <c r="BT167" s="143">
        <v>52.03</v>
      </c>
      <c r="BU167" s="143">
        <v>3097</v>
      </c>
      <c r="BV167" s="147"/>
      <c r="BW167" s="143">
        <v>12030</v>
      </c>
      <c r="BX167" s="156">
        <v>5907</v>
      </c>
      <c r="BY167" s="156">
        <f t="shared" si="49"/>
        <v>6123</v>
      </c>
      <c r="BZ167" s="149"/>
      <c r="CA167" s="98">
        <f t="shared" si="50"/>
        <v>11775</v>
      </c>
      <c r="CB167" s="143">
        <v>5675</v>
      </c>
      <c r="CC167" s="143">
        <v>6100</v>
      </c>
      <c r="CD167" s="150"/>
      <c r="CE167" s="123">
        <f t="shared" si="51"/>
        <v>11890</v>
      </c>
      <c r="CF167" s="151">
        <v>5731</v>
      </c>
      <c r="CG167" s="151">
        <v>6159</v>
      </c>
      <c r="CH167" s="151">
        <v>3060</v>
      </c>
      <c r="CI167" s="149"/>
      <c r="CJ167" s="98">
        <f t="shared" si="52"/>
        <v>11873</v>
      </c>
      <c r="CK167" s="143">
        <v>5718</v>
      </c>
      <c r="CL167" s="143">
        <v>6155</v>
      </c>
      <c r="CM167" s="143">
        <v>11890</v>
      </c>
      <c r="CN167" s="152"/>
      <c r="CO167" s="155" t="s">
        <v>66</v>
      </c>
      <c r="CP167" s="123">
        <f t="shared" si="53"/>
        <v>11693</v>
      </c>
      <c r="CQ167" s="151">
        <v>5646</v>
      </c>
      <c r="CR167" s="151">
        <v>6047</v>
      </c>
      <c r="CS167" s="151">
        <v>3195</v>
      </c>
      <c r="CT167" s="149"/>
      <c r="CU167" s="98">
        <f t="shared" si="54"/>
        <v>11745</v>
      </c>
      <c r="CV167" s="144">
        <v>5686</v>
      </c>
      <c r="CW167" s="144">
        <v>6059</v>
      </c>
    </row>
    <row r="168" spans="2:101" ht="15" customHeight="1" x14ac:dyDescent="0.15">
      <c r="B168" s="53" t="s">
        <v>234</v>
      </c>
      <c r="C168" s="53"/>
      <c r="D168" s="55" t="s">
        <v>67</v>
      </c>
      <c r="E168" s="182">
        <v>7905</v>
      </c>
      <c r="F168" s="143">
        <v>7845</v>
      </c>
      <c r="G168" s="143">
        <v>7712</v>
      </c>
      <c r="H168" s="143">
        <v>6925</v>
      </c>
      <c r="I168" s="143">
        <v>6713</v>
      </c>
      <c r="J168" s="182"/>
      <c r="K168" s="143">
        <v>6366</v>
      </c>
      <c r="L168" s="143">
        <v>6220</v>
      </c>
      <c r="M168" s="143">
        <v>6159</v>
      </c>
      <c r="N168" s="140">
        <v>6030</v>
      </c>
      <c r="O168" s="182">
        <v>5974</v>
      </c>
      <c r="P168" s="143">
        <v>5868</v>
      </c>
      <c r="Q168" s="143">
        <v>5855</v>
      </c>
      <c r="R168" s="143">
        <v>5846</v>
      </c>
      <c r="S168" s="143">
        <v>5803</v>
      </c>
      <c r="T168" s="182">
        <v>5770</v>
      </c>
      <c r="U168" s="143">
        <v>5777</v>
      </c>
      <c r="V168" s="143">
        <v>5747</v>
      </c>
      <c r="W168" s="143">
        <v>5732</v>
      </c>
      <c r="X168" s="143">
        <v>5725</v>
      </c>
      <c r="Y168" s="182">
        <v>5696</v>
      </c>
      <c r="Z168" s="143">
        <v>5633</v>
      </c>
      <c r="AA168" s="143">
        <v>5598</v>
      </c>
      <c r="AB168" s="143">
        <v>5560</v>
      </c>
      <c r="AC168" s="143">
        <v>5541</v>
      </c>
      <c r="AD168" s="182">
        <v>5539</v>
      </c>
      <c r="AE168" s="143">
        <v>5493</v>
      </c>
      <c r="AF168" s="143">
        <v>5428</v>
      </c>
      <c r="AG168" s="143">
        <v>5428</v>
      </c>
      <c r="AH168" s="143">
        <v>5261</v>
      </c>
      <c r="AI168" s="182">
        <v>5239</v>
      </c>
      <c r="AJ168" s="143">
        <v>5173</v>
      </c>
      <c r="AK168" s="143">
        <v>5106</v>
      </c>
      <c r="AL168" s="143">
        <v>5083</v>
      </c>
      <c r="AM168" s="143">
        <v>5034</v>
      </c>
      <c r="AN168" s="182">
        <v>4976</v>
      </c>
      <c r="AO168" s="143">
        <v>4866</v>
      </c>
      <c r="AP168" s="143">
        <v>4816</v>
      </c>
      <c r="AQ168" s="144">
        <v>4727</v>
      </c>
      <c r="AR168" s="144">
        <v>4697</v>
      </c>
      <c r="AS168" s="182">
        <v>4671</v>
      </c>
      <c r="AT168" s="144">
        <v>4561</v>
      </c>
      <c r="AU168" s="144">
        <v>4470</v>
      </c>
      <c r="AV168" s="144">
        <v>4406</v>
      </c>
      <c r="AW168" s="144">
        <v>4390</v>
      </c>
      <c r="AX168" s="182"/>
      <c r="AY168" s="144"/>
      <c r="AZ168" s="144"/>
      <c r="BA168" s="144"/>
      <c r="BB168" s="144"/>
      <c r="BC168" s="182"/>
      <c r="BD168" s="144"/>
      <c r="BE168" s="144"/>
      <c r="BF168" s="144"/>
      <c r="BG168" s="144"/>
      <c r="BH168" s="182"/>
      <c r="BI168" s="144"/>
      <c r="BJ168" s="144"/>
      <c r="BK168" s="144"/>
      <c r="BL168" s="144"/>
      <c r="BM168" s="182"/>
      <c r="BN168" s="144"/>
      <c r="BO168" s="144"/>
      <c r="BP168" s="144"/>
      <c r="BQ168" s="154" t="s">
        <v>67</v>
      </c>
      <c r="BR168" s="146"/>
      <c r="BS168" s="143">
        <v>60.96</v>
      </c>
      <c r="BT168" s="143">
        <v>60.96</v>
      </c>
      <c r="BU168" s="143">
        <v>1131</v>
      </c>
      <c r="BV168" s="147"/>
      <c r="BW168" s="143">
        <v>6397</v>
      </c>
      <c r="BX168" s="156">
        <v>3148</v>
      </c>
      <c r="BY168" s="156">
        <f t="shared" si="49"/>
        <v>3249</v>
      </c>
      <c r="BZ168" s="149"/>
      <c r="CA168" s="98">
        <f t="shared" si="50"/>
        <v>5036</v>
      </c>
      <c r="CB168" s="143">
        <v>2443</v>
      </c>
      <c r="CC168" s="143">
        <v>2593</v>
      </c>
      <c r="CD168" s="150"/>
      <c r="CE168" s="123">
        <f t="shared" si="51"/>
        <v>4765</v>
      </c>
      <c r="CF168" s="151">
        <v>2319</v>
      </c>
      <c r="CG168" s="151">
        <v>2446</v>
      </c>
      <c r="CH168" s="151">
        <v>1107</v>
      </c>
      <c r="CI168" s="149"/>
      <c r="CJ168" s="98">
        <f t="shared" si="52"/>
        <v>4764</v>
      </c>
      <c r="CK168" s="143">
        <v>2319</v>
      </c>
      <c r="CL168" s="143">
        <v>2445</v>
      </c>
      <c r="CM168" s="143">
        <v>4765</v>
      </c>
      <c r="CN168" s="152"/>
      <c r="CO168" s="155" t="s">
        <v>67</v>
      </c>
      <c r="CP168" s="123">
        <f t="shared" si="53"/>
        <v>4472</v>
      </c>
      <c r="CQ168" s="151">
        <v>2178</v>
      </c>
      <c r="CR168" s="151">
        <v>2294</v>
      </c>
      <c r="CS168" s="151">
        <v>1090</v>
      </c>
      <c r="CT168" s="149"/>
      <c r="CU168" s="98">
        <f t="shared" si="54"/>
        <v>4495</v>
      </c>
      <c r="CV168" s="144">
        <v>2167</v>
      </c>
      <c r="CW168" s="144">
        <v>2328</v>
      </c>
    </row>
    <row r="169" spans="2:101" ht="15" customHeight="1" x14ac:dyDescent="0.15">
      <c r="B169" s="53" t="s">
        <v>235</v>
      </c>
      <c r="C169" s="53"/>
      <c r="D169" s="55" t="s">
        <v>69</v>
      </c>
      <c r="E169" s="182">
        <v>13807</v>
      </c>
      <c r="F169" s="143">
        <v>13733</v>
      </c>
      <c r="G169" s="143">
        <v>13589</v>
      </c>
      <c r="H169" s="143">
        <v>13464</v>
      </c>
      <c r="I169" s="143">
        <v>12691</v>
      </c>
      <c r="J169" s="182"/>
      <c r="K169" s="143">
        <v>12412</v>
      </c>
      <c r="L169" s="143">
        <v>12234</v>
      </c>
      <c r="M169" s="143">
        <v>11975</v>
      </c>
      <c r="N169" s="140">
        <v>11637</v>
      </c>
      <c r="O169" s="182">
        <v>11339</v>
      </c>
      <c r="P169" s="143">
        <v>11192</v>
      </c>
      <c r="Q169" s="143">
        <v>10835</v>
      </c>
      <c r="R169" s="143">
        <v>10604</v>
      </c>
      <c r="S169" s="143">
        <v>10377</v>
      </c>
      <c r="T169" s="182">
        <v>10173</v>
      </c>
      <c r="U169" s="143">
        <v>9833</v>
      </c>
      <c r="V169" s="143">
        <v>9545</v>
      </c>
      <c r="W169" s="143">
        <v>9295</v>
      </c>
      <c r="X169" s="143">
        <v>9160</v>
      </c>
      <c r="Y169" s="182">
        <v>9003</v>
      </c>
      <c r="Z169" s="143">
        <v>8786</v>
      </c>
      <c r="AA169" s="143">
        <v>8574</v>
      </c>
      <c r="AB169" s="143">
        <v>8390</v>
      </c>
      <c r="AC169" s="143">
        <v>8293</v>
      </c>
      <c r="AD169" s="182">
        <v>8131</v>
      </c>
      <c r="AE169" s="143">
        <v>7966</v>
      </c>
      <c r="AF169" s="143">
        <v>7846</v>
      </c>
      <c r="AG169" s="143">
        <v>7846</v>
      </c>
      <c r="AH169" s="143">
        <v>7482</v>
      </c>
      <c r="AI169" s="182">
        <v>7288</v>
      </c>
      <c r="AJ169" s="143">
        <v>7050</v>
      </c>
      <c r="AK169" s="143">
        <v>6899</v>
      </c>
      <c r="AL169" s="143">
        <v>6700</v>
      </c>
      <c r="AM169" s="143">
        <v>6538</v>
      </c>
      <c r="AN169" s="182">
        <v>6389</v>
      </c>
      <c r="AO169" s="143">
        <v>6242</v>
      </c>
      <c r="AP169" s="143">
        <v>6073</v>
      </c>
      <c r="AQ169" s="144">
        <v>5927</v>
      </c>
      <c r="AR169" s="144">
        <v>5802</v>
      </c>
      <c r="AS169" s="182">
        <v>5667</v>
      </c>
      <c r="AT169" s="144">
        <v>5541</v>
      </c>
      <c r="AU169" s="144">
        <v>5440</v>
      </c>
      <c r="AV169" s="144">
        <v>5348</v>
      </c>
      <c r="AW169" s="144">
        <v>5239</v>
      </c>
      <c r="AX169" s="182"/>
      <c r="AY169" s="144"/>
      <c r="AZ169" s="144"/>
      <c r="BA169" s="144"/>
      <c r="BB169" s="144"/>
      <c r="BC169" s="182"/>
      <c r="BD169" s="144"/>
      <c r="BE169" s="144"/>
      <c r="BF169" s="144"/>
      <c r="BG169" s="144"/>
      <c r="BH169" s="182"/>
      <c r="BI169" s="144"/>
      <c r="BJ169" s="144"/>
      <c r="BK169" s="144"/>
      <c r="BL169" s="144"/>
      <c r="BM169" s="182"/>
      <c r="BN169" s="144"/>
      <c r="BO169" s="144"/>
      <c r="BP169" s="144"/>
      <c r="BQ169" s="154" t="s">
        <v>69</v>
      </c>
      <c r="BR169" s="146"/>
      <c r="BS169" s="143">
        <v>72.91</v>
      </c>
      <c r="BT169" s="143">
        <v>72.88</v>
      </c>
      <c r="BU169" s="143">
        <v>1997</v>
      </c>
      <c r="BV169" s="147"/>
      <c r="BW169" s="143">
        <v>11974</v>
      </c>
      <c r="BX169" s="156">
        <v>6038</v>
      </c>
      <c r="BY169" s="156">
        <f t="shared" si="49"/>
        <v>5936</v>
      </c>
      <c r="BZ169" s="149"/>
      <c r="CA169" s="98">
        <f t="shared" si="50"/>
        <v>6773</v>
      </c>
      <c r="CB169" s="143">
        <v>3375</v>
      </c>
      <c r="CC169" s="143">
        <v>3398</v>
      </c>
      <c r="CD169" s="150"/>
      <c r="CE169" s="123">
        <f t="shared" si="51"/>
        <v>5891</v>
      </c>
      <c r="CF169" s="151">
        <v>2938</v>
      </c>
      <c r="CG169" s="151">
        <v>2953</v>
      </c>
      <c r="CH169" s="151">
        <v>2049</v>
      </c>
      <c r="CI169" s="149"/>
      <c r="CJ169" s="98">
        <f t="shared" si="52"/>
        <v>5886</v>
      </c>
      <c r="CK169" s="143">
        <v>2936</v>
      </c>
      <c r="CL169" s="143">
        <v>2950</v>
      </c>
      <c r="CM169" s="143">
        <v>5891</v>
      </c>
      <c r="CN169" s="152"/>
      <c r="CO169" s="155" t="s">
        <v>69</v>
      </c>
      <c r="CP169" s="123">
        <f t="shared" si="53"/>
        <v>5278</v>
      </c>
      <c r="CQ169" s="151">
        <v>2611</v>
      </c>
      <c r="CR169" s="151">
        <v>2667</v>
      </c>
      <c r="CS169" s="151">
        <v>1942</v>
      </c>
      <c r="CT169" s="149"/>
      <c r="CU169" s="98">
        <f t="shared" si="54"/>
        <v>5301</v>
      </c>
      <c r="CV169" s="144">
        <v>2653</v>
      </c>
      <c r="CW169" s="144">
        <v>2648</v>
      </c>
    </row>
    <row r="170" spans="2:101" ht="15" customHeight="1" x14ac:dyDescent="0.15">
      <c r="B170" s="53" t="s">
        <v>236</v>
      </c>
      <c r="C170" s="53"/>
      <c r="D170" s="55" t="s">
        <v>70</v>
      </c>
      <c r="E170" s="182">
        <v>19968</v>
      </c>
      <c r="F170" s="143">
        <v>19977</v>
      </c>
      <c r="G170" s="143">
        <v>19823</v>
      </c>
      <c r="H170" s="143">
        <v>19569</v>
      </c>
      <c r="I170" s="143">
        <v>19290</v>
      </c>
      <c r="J170" s="182"/>
      <c r="K170" s="143">
        <v>18809</v>
      </c>
      <c r="L170" s="143">
        <v>18622</v>
      </c>
      <c r="M170" s="143">
        <v>18387</v>
      </c>
      <c r="N170" s="140">
        <v>18103</v>
      </c>
      <c r="O170" s="182">
        <v>17818</v>
      </c>
      <c r="P170" s="143">
        <v>17781</v>
      </c>
      <c r="Q170" s="143">
        <v>17462</v>
      </c>
      <c r="R170" s="143">
        <v>17196</v>
      </c>
      <c r="S170" s="143">
        <v>17021</v>
      </c>
      <c r="T170" s="182">
        <v>16569</v>
      </c>
      <c r="U170" s="143">
        <v>16612</v>
      </c>
      <c r="V170" s="143">
        <v>16462</v>
      </c>
      <c r="W170" s="143">
        <v>16455</v>
      </c>
      <c r="X170" s="143">
        <v>16426</v>
      </c>
      <c r="Y170" s="182">
        <v>16380</v>
      </c>
      <c r="Z170" s="143">
        <v>16220</v>
      </c>
      <c r="AA170" s="143">
        <v>16133</v>
      </c>
      <c r="AB170" s="143">
        <v>16057</v>
      </c>
      <c r="AC170" s="143">
        <v>16003</v>
      </c>
      <c r="AD170" s="182">
        <v>15994</v>
      </c>
      <c r="AE170" s="143">
        <v>15914</v>
      </c>
      <c r="AF170" s="143">
        <v>15773</v>
      </c>
      <c r="AG170" s="143">
        <v>15773</v>
      </c>
      <c r="AH170" s="143">
        <v>15584</v>
      </c>
      <c r="AI170" s="182">
        <v>15484</v>
      </c>
      <c r="AJ170" s="143">
        <v>15315</v>
      </c>
      <c r="AK170" s="143">
        <v>15169</v>
      </c>
      <c r="AL170" s="143">
        <v>14990</v>
      </c>
      <c r="AM170" s="143">
        <v>14903</v>
      </c>
      <c r="AN170" s="182">
        <v>14761</v>
      </c>
      <c r="AO170" s="143">
        <v>14656</v>
      </c>
      <c r="AP170" s="143">
        <v>14531</v>
      </c>
      <c r="AQ170" s="144">
        <v>14456</v>
      </c>
      <c r="AR170" s="144">
        <v>14348</v>
      </c>
      <c r="AS170" s="182">
        <v>14282</v>
      </c>
      <c r="AT170" s="144">
        <v>14097</v>
      </c>
      <c r="AU170" s="144">
        <v>13938</v>
      </c>
      <c r="AV170" s="144">
        <v>13846</v>
      </c>
      <c r="AW170" s="144">
        <v>13662</v>
      </c>
      <c r="AX170" s="182">
        <v>13487</v>
      </c>
      <c r="AY170" s="144"/>
      <c r="AZ170" s="144"/>
      <c r="BA170" s="144"/>
      <c r="BB170" s="144"/>
      <c r="BC170" s="182"/>
      <c r="BD170" s="144"/>
      <c r="BE170" s="144"/>
      <c r="BF170" s="144"/>
      <c r="BG170" s="144"/>
      <c r="BH170" s="182"/>
      <c r="BI170" s="144"/>
      <c r="BJ170" s="144"/>
      <c r="BK170" s="144"/>
      <c r="BL170" s="144"/>
      <c r="BM170" s="182"/>
      <c r="BN170" s="144"/>
      <c r="BO170" s="144"/>
      <c r="BP170" s="144"/>
      <c r="BQ170" s="154" t="s">
        <v>70</v>
      </c>
      <c r="BR170" s="146"/>
      <c r="BS170" s="143">
        <v>123.74</v>
      </c>
      <c r="BT170" s="143">
        <v>123.74</v>
      </c>
      <c r="BU170" s="143">
        <v>3924</v>
      </c>
      <c r="BV170" s="147"/>
      <c r="BW170" s="143">
        <v>16962</v>
      </c>
      <c r="BX170" s="156">
        <v>8077</v>
      </c>
      <c r="BY170" s="156">
        <f t="shared" si="49"/>
        <v>8885</v>
      </c>
      <c r="BZ170" s="149"/>
      <c r="CA170" s="98">
        <f t="shared" si="50"/>
        <v>15345</v>
      </c>
      <c r="CB170" s="143">
        <v>7446</v>
      </c>
      <c r="CC170" s="143">
        <v>7899</v>
      </c>
      <c r="CD170" s="150"/>
      <c r="CE170" s="123">
        <f t="shared" si="51"/>
        <v>14653</v>
      </c>
      <c r="CF170" s="151">
        <v>7124</v>
      </c>
      <c r="CG170" s="151">
        <v>7529</v>
      </c>
      <c r="CH170" s="151">
        <v>3903</v>
      </c>
      <c r="CI170" s="149"/>
      <c r="CJ170" s="98">
        <f t="shared" si="52"/>
        <v>14638</v>
      </c>
      <c r="CK170" s="143">
        <v>7120</v>
      </c>
      <c r="CL170" s="143">
        <v>7518</v>
      </c>
      <c r="CM170" s="143">
        <v>14653</v>
      </c>
      <c r="CN170" s="152"/>
      <c r="CO170" s="155" t="s">
        <v>70</v>
      </c>
      <c r="CP170" s="123">
        <f t="shared" si="53"/>
        <v>14213</v>
      </c>
      <c r="CQ170" s="151">
        <v>6906</v>
      </c>
      <c r="CR170" s="151">
        <v>7307</v>
      </c>
      <c r="CS170" s="151">
        <v>3979</v>
      </c>
      <c r="CT170" s="149"/>
      <c r="CU170" s="98">
        <f t="shared" si="54"/>
        <v>14303</v>
      </c>
      <c r="CV170" s="144">
        <v>6950</v>
      </c>
      <c r="CW170" s="144">
        <v>7353</v>
      </c>
    </row>
    <row r="171" spans="2:101" ht="15" customHeight="1" x14ac:dyDescent="0.15">
      <c r="B171" s="53" t="s">
        <v>237</v>
      </c>
      <c r="C171" s="53"/>
      <c r="D171" s="55" t="s">
        <v>71</v>
      </c>
      <c r="E171" s="182">
        <v>7141</v>
      </c>
      <c r="F171" s="143">
        <v>7126</v>
      </c>
      <c r="G171" s="143">
        <v>7023</v>
      </c>
      <c r="H171" s="143">
        <v>6967</v>
      </c>
      <c r="I171" s="143">
        <v>6844</v>
      </c>
      <c r="J171" s="182"/>
      <c r="K171" s="143">
        <v>6568</v>
      </c>
      <c r="L171" s="143">
        <v>6485</v>
      </c>
      <c r="M171" s="143">
        <v>6258</v>
      </c>
      <c r="N171" s="140">
        <v>5560</v>
      </c>
      <c r="O171" s="182">
        <v>5461</v>
      </c>
      <c r="P171" s="143">
        <v>5409</v>
      </c>
      <c r="Q171" s="143">
        <v>5330</v>
      </c>
      <c r="R171" s="143">
        <v>5253</v>
      </c>
      <c r="S171" s="143">
        <v>5222</v>
      </c>
      <c r="T171" s="182">
        <v>5163</v>
      </c>
      <c r="U171" s="143">
        <v>5194</v>
      </c>
      <c r="V171" s="143">
        <v>5155</v>
      </c>
      <c r="W171" s="143">
        <v>5198</v>
      </c>
      <c r="X171" s="143">
        <v>5165</v>
      </c>
      <c r="Y171" s="182">
        <v>5164</v>
      </c>
      <c r="Z171" s="143">
        <v>5111</v>
      </c>
      <c r="AA171" s="143">
        <v>5088</v>
      </c>
      <c r="AB171" s="143">
        <v>5074</v>
      </c>
      <c r="AC171" s="143">
        <v>5069</v>
      </c>
      <c r="AD171" s="182">
        <v>5085</v>
      </c>
      <c r="AE171" s="143">
        <v>5059</v>
      </c>
      <c r="AF171" s="143">
        <v>5034</v>
      </c>
      <c r="AG171" s="143">
        <v>5034</v>
      </c>
      <c r="AH171" s="143">
        <v>5006</v>
      </c>
      <c r="AI171" s="182">
        <v>4975</v>
      </c>
      <c r="AJ171" s="143">
        <v>4921</v>
      </c>
      <c r="AK171" s="143">
        <v>4875</v>
      </c>
      <c r="AL171" s="143">
        <v>4827</v>
      </c>
      <c r="AM171" s="143">
        <v>4797</v>
      </c>
      <c r="AN171" s="182">
        <v>4781</v>
      </c>
      <c r="AO171" s="143">
        <v>4727</v>
      </c>
      <c r="AP171" s="143">
        <v>4664</v>
      </c>
      <c r="AQ171" s="144">
        <v>4600</v>
      </c>
      <c r="AR171" s="144">
        <v>4576</v>
      </c>
      <c r="AS171" s="182">
        <v>4499</v>
      </c>
      <c r="AT171" s="144">
        <v>4428</v>
      </c>
      <c r="AU171" s="144">
        <v>4366</v>
      </c>
      <c r="AV171" s="144">
        <v>4268</v>
      </c>
      <c r="AW171" s="144">
        <v>4227</v>
      </c>
      <c r="AX171" s="182"/>
      <c r="AY171" s="144"/>
      <c r="AZ171" s="144"/>
      <c r="BA171" s="144"/>
      <c r="BB171" s="144"/>
      <c r="BC171" s="182"/>
      <c r="BD171" s="144"/>
      <c r="BE171" s="144"/>
      <c r="BF171" s="144"/>
      <c r="BG171" s="144"/>
      <c r="BH171" s="182"/>
      <c r="BI171" s="144"/>
      <c r="BJ171" s="144"/>
      <c r="BK171" s="144"/>
      <c r="BL171" s="144"/>
      <c r="BM171" s="182"/>
      <c r="BN171" s="144"/>
      <c r="BO171" s="144"/>
      <c r="BP171" s="144"/>
      <c r="BQ171" s="154" t="s">
        <v>71</v>
      </c>
      <c r="BR171" s="146"/>
      <c r="BS171" s="143">
        <v>68.14</v>
      </c>
      <c r="BT171" s="143">
        <v>68.14</v>
      </c>
      <c r="BU171" s="143">
        <v>1253</v>
      </c>
      <c r="BV171" s="147"/>
      <c r="BW171" s="143">
        <v>6050</v>
      </c>
      <c r="BX171" s="156">
        <v>2946</v>
      </c>
      <c r="BY171" s="156">
        <f t="shared" si="49"/>
        <v>3104</v>
      </c>
      <c r="BZ171" s="149"/>
      <c r="CA171" s="98">
        <f t="shared" si="50"/>
        <v>4915</v>
      </c>
      <c r="CB171" s="143">
        <v>2395</v>
      </c>
      <c r="CC171" s="143">
        <v>2520</v>
      </c>
      <c r="CD171" s="150"/>
      <c r="CE171" s="123">
        <f t="shared" si="51"/>
        <v>4743</v>
      </c>
      <c r="CF171" s="151">
        <v>2316</v>
      </c>
      <c r="CG171" s="151">
        <v>2427</v>
      </c>
      <c r="CH171" s="151">
        <v>1153</v>
      </c>
      <c r="CI171" s="149"/>
      <c r="CJ171" s="98">
        <f t="shared" si="52"/>
        <v>4726</v>
      </c>
      <c r="CK171" s="143">
        <v>2314</v>
      </c>
      <c r="CL171" s="143">
        <v>2412</v>
      </c>
      <c r="CM171" s="143">
        <v>4743</v>
      </c>
      <c r="CN171" s="152"/>
      <c r="CO171" s="155" t="s">
        <v>71</v>
      </c>
      <c r="CP171" s="123">
        <f t="shared" si="53"/>
        <v>4380</v>
      </c>
      <c r="CQ171" s="151">
        <v>2123</v>
      </c>
      <c r="CR171" s="151">
        <v>2257</v>
      </c>
      <c r="CS171" s="151">
        <v>1139</v>
      </c>
      <c r="CT171" s="149"/>
      <c r="CU171" s="98">
        <f t="shared" si="54"/>
        <v>4538</v>
      </c>
      <c r="CV171" s="144">
        <v>2196</v>
      </c>
      <c r="CW171" s="144">
        <v>2342</v>
      </c>
    </row>
    <row r="172" spans="2:101" ht="15" customHeight="1" x14ac:dyDescent="0.15">
      <c r="B172" s="53" t="s">
        <v>238</v>
      </c>
      <c r="C172" s="53"/>
      <c r="D172" s="55" t="s">
        <v>72</v>
      </c>
      <c r="E172" s="182">
        <v>16566</v>
      </c>
      <c r="F172" s="143">
        <v>16510</v>
      </c>
      <c r="G172" s="143">
        <v>16152</v>
      </c>
      <c r="H172" s="143">
        <v>15744</v>
      </c>
      <c r="I172" s="143">
        <v>15525</v>
      </c>
      <c r="J172" s="182"/>
      <c r="K172" s="143">
        <v>14492</v>
      </c>
      <c r="L172" s="143">
        <v>14334</v>
      </c>
      <c r="M172" s="143">
        <v>14446</v>
      </c>
      <c r="N172" s="140">
        <v>14121</v>
      </c>
      <c r="O172" s="182">
        <v>13988</v>
      </c>
      <c r="P172" s="143">
        <v>13822</v>
      </c>
      <c r="Q172" s="143">
        <v>13707</v>
      </c>
      <c r="R172" s="143">
        <v>13681</v>
      </c>
      <c r="S172" s="143">
        <v>13687</v>
      </c>
      <c r="T172" s="182">
        <v>13644</v>
      </c>
      <c r="U172" s="143">
        <v>13630</v>
      </c>
      <c r="V172" s="143">
        <v>13659</v>
      </c>
      <c r="W172" s="143">
        <v>13664</v>
      </c>
      <c r="X172" s="143">
        <v>13655</v>
      </c>
      <c r="Y172" s="182">
        <v>13650</v>
      </c>
      <c r="Z172" s="143">
        <v>13705</v>
      </c>
      <c r="AA172" s="143">
        <v>13667</v>
      </c>
      <c r="AB172" s="143">
        <v>13649</v>
      </c>
      <c r="AC172" s="143">
        <v>13593</v>
      </c>
      <c r="AD172" s="182">
        <v>13546</v>
      </c>
      <c r="AE172" s="143">
        <v>13451</v>
      </c>
      <c r="AF172" s="143">
        <v>13415</v>
      </c>
      <c r="AG172" s="143">
        <v>13415</v>
      </c>
      <c r="AH172" s="143">
        <v>13212</v>
      </c>
      <c r="AI172" s="182">
        <v>13106</v>
      </c>
      <c r="AJ172" s="143">
        <v>13075</v>
      </c>
      <c r="AK172" s="143">
        <v>12942</v>
      </c>
      <c r="AL172" s="143">
        <v>12913</v>
      </c>
      <c r="AM172" s="143">
        <v>12802</v>
      </c>
      <c r="AN172" s="182">
        <v>12772</v>
      </c>
      <c r="AO172" s="143">
        <v>12798</v>
      </c>
      <c r="AP172" s="143">
        <v>12701</v>
      </c>
      <c r="AQ172" s="144">
        <v>12623</v>
      </c>
      <c r="AR172" s="144">
        <v>12492</v>
      </c>
      <c r="AS172" s="182">
        <v>12409</v>
      </c>
      <c r="AT172" s="144">
        <v>12326</v>
      </c>
      <c r="AU172" s="144">
        <v>12165</v>
      </c>
      <c r="AV172" s="144">
        <v>12086</v>
      </c>
      <c r="AW172" s="144">
        <v>11962</v>
      </c>
      <c r="AX172" s="182">
        <v>11879</v>
      </c>
      <c r="AY172" s="144">
        <v>11713</v>
      </c>
      <c r="AZ172" s="144">
        <v>11527</v>
      </c>
      <c r="BA172" s="144">
        <v>11409</v>
      </c>
      <c r="BB172" s="144"/>
      <c r="BC172" s="182"/>
      <c r="BD172" s="144"/>
      <c r="BE172" s="144"/>
      <c r="BF172" s="144"/>
      <c r="BG172" s="144"/>
      <c r="BH172" s="182"/>
      <c r="BI172" s="144"/>
      <c r="BJ172" s="144"/>
      <c r="BK172" s="144"/>
      <c r="BL172" s="144"/>
      <c r="BM172" s="182"/>
      <c r="BN172" s="144"/>
      <c r="BO172" s="144"/>
      <c r="BP172" s="144"/>
      <c r="BQ172" s="154" t="s">
        <v>72</v>
      </c>
      <c r="BR172" s="146"/>
      <c r="BS172" s="143">
        <v>106.69</v>
      </c>
      <c r="BT172" s="143">
        <v>106.69</v>
      </c>
      <c r="BU172" s="143">
        <v>3276</v>
      </c>
      <c r="BV172" s="147"/>
      <c r="BW172" s="143">
        <v>14235</v>
      </c>
      <c r="BX172" s="156">
        <v>6914</v>
      </c>
      <c r="BY172" s="156">
        <f t="shared" si="49"/>
        <v>7321</v>
      </c>
      <c r="BZ172" s="149"/>
      <c r="CA172" s="98">
        <f t="shared" si="50"/>
        <v>12876</v>
      </c>
      <c r="CB172" s="143">
        <v>6276</v>
      </c>
      <c r="CC172" s="143">
        <v>6600</v>
      </c>
      <c r="CD172" s="150"/>
      <c r="CE172" s="123">
        <f t="shared" si="51"/>
        <v>12572</v>
      </c>
      <c r="CF172" s="151">
        <v>6087</v>
      </c>
      <c r="CG172" s="151">
        <v>6485</v>
      </c>
      <c r="CH172" s="151">
        <v>3232</v>
      </c>
      <c r="CI172" s="149"/>
      <c r="CJ172" s="98">
        <f t="shared" si="52"/>
        <v>12569</v>
      </c>
      <c r="CK172" s="143">
        <v>6087</v>
      </c>
      <c r="CL172" s="143">
        <v>6482</v>
      </c>
      <c r="CM172" s="143">
        <v>12572</v>
      </c>
      <c r="CN172" s="152"/>
      <c r="CO172" s="155" t="s">
        <v>72</v>
      </c>
      <c r="CP172" s="123">
        <f t="shared" si="53"/>
        <v>12101</v>
      </c>
      <c r="CQ172" s="151">
        <v>5811</v>
      </c>
      <c r="CR172" s="151">
        <v>6290</v>
      </c>
      <c r="CS172" s="151">
        <v>3284</v>
      </c>
      <c r="CT172" s="149"/>
      <c r="CU172" s="98">
        <f t="shared" si="54"/>
        <v>12307</v>
      </c>
      <c r="CV172" s="144">
        <v>5952</v>
      </c>
      <c r="CW172" s="144">
        <v>6355</v>
      </c>
    </row>
    <row r="173" spans="2:101" ht="15" customHeight="1" x14ac:dyDescent="0.15">
      <c r="B173" s="53" t="s">
        <v>239</v>
      </c>
      <c r="C173" s="53"/>
      <c r="D173" s="35" t="s">
        <v>73</v>
      </c>
      <c r="E173" s="182">
        <v>12210</v>
      </c>
      <c r="F173" s="143">
        <v>12141</v>
      </c>
      <c r="G173" s="143">
        <v>11804</v>
      </c>
      <c r="H173" s="143">
        <v>11691</v>
      </c>
      <c r="I173" s="143">
        <v>11497</v>
      </c>
      <c r="J173" s="182"/>
      <c r="K173" s="143">
        <v>11161</v>
      </c>
      <c r="L173" s="143">
        <v>11131</v>
      </c>
      <c r="M173" s="143">
        <v>11068</v>
      </c>
      <c r="N173" s="140">
        <v>10986</v>
      </c>
      <c r="O173" s="182">
        <v>10831</v>
      </c>
      <c r="P173" s="143">
        <v>10787</v>
      </c>
      <c r="Q173" s="143">
        <v>10728</v>
      </c>
      <c r="R173" s="143">
        <v>10642</v>
      </c>
      <c r="S173" s="143">
        <v>10616</v>
      </c>
      <c r="T173" s="182">
        <v>10601</v>
      </c>
      <c r="U173" s="143">
        <v>10501</v>
      </c>
      <c r="V173" s="143">
        <v>10527</v>
      </c>
      <c r="W173" s="143">
        <v>10553</v>
      </c>
      <c r="X173" s="143">
        <v>10616</v>
      </c>
      <c r="Y173" s="182">
        <v>10522</v>
      </c>
      <c r="Z173" s="143">
        <v>10446</v>
      </c>
      <c r="AA173" s="143">
        <v>10404</v>
      </c>
      <c r="AB173" s="143">
        <v>10322</v>
      </c>
      <c r="AC173" s="143">
        <v>10236</v>
      </c>
      <c r="AD173" s="182">
        <v>10210</v>
      </c>
      <c r="AE173" s="143">
        <v>10144</v>
      </c>
      <c r="AF173" s="143">
        <v>10078</v>
      </c>
      <c r="AG173" s="143">
        <v>10078</v>
      </c>
      <c r="AH173" s="143">
        <v>9914</v>
      </c>
      <c r="AI173" s="182">
        <v>9833</v>
      </c>
      <c r="AJ173" s="143">
        <v>9741</v>
      </c>
      <c r="AK173" s="143">
        <v>9622</v>
      </c>
      <c r="AL173" s="143">
        <v>9560</v>
      </c>
      <c r="AM173" s="143">
        <v>9503</v>
      </c>
      <c r="AN173" s="182">
        <v>9418</v>
      </c>
      <c r="AO173" s="143">
        <v>9299</v>
      </c>
      <c r="AP173" s="143">
        <v>9176</v>
      </c>
      <c r="AQ173" s="144">
        <v>9140</v>
      </c>
      <c r="AR173" s="144">
        <v>9045</v>
      </c>
      <c r="AS173" s="182">
        <v>8996</v>
      </c>
      <c r="AT173" s="144">
        <v>8908</v>
      </c>
      <c r="AU173" s="144">
        <v>8741</v>
      </c>
      <c r="AV173" s="144">
        <v>8616</v>
      </c>
      <c r="AW173" s="144">
        <v>8514</v>
      </c>
      <c r="AX173" s="182">
        <v>8330</v>
      </c>
      <c r="AY173" s="144"/>
      <c r="AZ173" s="144"/>
      <c r="BA173" s="144"/>
      <c r="BB173" s="144"/>
      <c r="BC173" s="182"/>
      <c r="BD173" s="144"/>
      <c r="BE173" s="144"/>
      <c r="BF173" s="144"/>
      <c r="BG173" s="144"/>
      <c r="BH173" s="182"/>
      <c r="BI173" s="144"/>
      <c r="BJ173" s="144"/>
      <c r="BK173" s="144"/>
      <c r="BL173" s="144"/>
      <c r="BM173" s="182"/>
      <c r="BN173" s="144"/>
      <c r="BO173" s="144"/>
      <c r="BP173" s="144"/>
      <c r="BQ173" s="154" t="s">
        <v>73</v>
      </c>
      <c r="BR173" s="146"/>
      <c r="BS173" s="143">
        <v>42.28</v>
      </c>
      <c r="BT173" s="143">
        <v>42.28</v>
      </c>
      <c r="BU173" s="143">
        <v>2255</v>
      </c>
      <c r="BV173" s="147"/>
      <c r="BW173" s="143">
        <v>11033</v>
      </c>
      <c r="BX173" s="156">
        <v>5474</v>
      </c>
      <c r="BY173" s="156">
        <f t="shared" si="49"/>
        <v>5559</v>
      </c>
      <c r="BZ173" s="149"/>
      <c r="CA173" s="98">
        <f t="shared" si="50"/>
        <v>9698</v>
      </c>
      <c r="CB173" s="143">
        <v>4676</v>
      </c>
      <c r="CC173" s="143">
        <v>5022</v>
      </c>
      <c r="CD173" s="150"/>
      <c r="CE173" s="123">
        <f t="shared" si="51"/>
        <v>9277</v>
      </c>
      <c r="CF173" s="151">
        <v>4445</v>
      </c>
      <c r="CG173" s="151">
        <v>4832</v>
      </c>
      <c r="CH173" s="151">
        <v>2220</v>
      </c>
      <c r="CI173" s="149"/>
      <c r="CJ173" s="98">
        <f t="shared" si="52"/>
        <v>9274</v>
      </c>
      <c r="CK173" s="143">
        <v>4445</v>
      </c>
      <c r="CL173" s="143">
        <v>4829</v>
      </c>
      <c r="CM173" s="143">
        <v>9277</v>
      </c>
      <c r="CN173" s="152"/>
      <c r="CO173" s="155" t="s">
        <v>73</v>
      </c>
      <c r="CP173" s="123">
        <f t="shared" si="53"/>
        <v>8841</v>
      </c>
      <c r="CQ173" s="151">
        <v>4226</v>
      </c>
      <c r="CR173" s="151">
        <v>4615</v>
      </c>
      <c r="CS173" s="151">
        <v>2252</v>
      </c>
      <c r="CT173" s="149"/>
      <c r="CU173" s="98">
        <f t="shared" si="54"/>
        <v>8910</v>
      </c>
      <c r="CV173" s="144">
        <v>4244</v>
      </c>
      <c r="CW173" s="144">
        <v>4666</v>
      </c>
    </row>
    <row r="174" spans="2:101" ht="15" customHeight="1" x14ac:dyDescent="0.15">
      <c r="B174" s="53" t="s">
        <v>240</v>
      </c>
      <c r="C174" s="53"/>
      <c r="D174" s="55" t="s">
        <v>74</v>
      </c>
      <c r="E174" s="182">
        <v>7391</v>
      </c>
      <c r="F174" s="143">
        <v>7328</v>
      </c>
      <c r="G174" s="143">
        <v>7256</v>
      </c>
      <c r="H174" s="143">
        <v>7202</v>
      </c>
      <c r="I174" s="143">
        <v>7089</v>
      </c>
      <c r="J174" s="182"/>
      <c r="K174" s="143">
        <v>6931</v>
      </c>
      <c r="L174" s="143">
        <v>6938</v>
      </c>
      <c r="M174" s="143">
        <v>6829</v>
      </c>
      <c r="N174" s="140">
        <v>6728</v>
      </c>
      <c r="O174" s="182">
        <v>6685</v>
      </c>
      <c r="P174" s="143">
        <v>6668</v>
      </c>
      <c r="Q174" s="143">
        <v>6599</v>
      </c>
      <c r="R174" s="143">
        <v>6602</v>
      </c>
      <c r="S174" s="143">
        <v>6520</v>
      </c>
      <c r="T174" s="182">
        <v>6446</v>
      </c>
      <c r="U174" s="143">
        <v>6460</v>
      </c>
      <c r="V174" s="143">
        <v>6446</v>
      </c>
      <c r="W174" s="143">
        <v>6393</v>
      </c>
      <c r="X174" s="143">
        <v>6359</v>
      </c>
      <c r="Y174" s="182">
        <v>6351</v>
      </c>
      <c r="Z174" s="143">
        <v>6368</v>
      </c>
      <c r="AA174" s="143">
        <v>6359</v>
      </c>
      <c r="AB174" s="143">
        <v>6339</v>
      </c>
      <c r="AC174" s="143">
        <v>6305</v>
      </c>
      <c r="AD174" s="182">
        <v>6291</v>
      </c>
      <c r="AE174" s="143">
        <v>6287</v>
      </c>
      <c r="AF174" s="143">
        <v>6283</v>
      </c>
      <c r="AG174" s="143">
        <v>6283</v>
      </c>
      <c r="AH174" s="143">
        <v>6276</v>
      </c>
      <c r="AI174" s="182">
        <v>6248</v>
      </c>
      <c r="AJ174" s="143">
        <v>6155</v>
      </c>
      <c r="AK174" s="143">
        <v>6079</v>
      </c>
      <c r="AL174" s="143">
        <v>6056</v>
      </c>
      <c r="AM174" s="143">
        <v>5988</v>
      </c>
      <c r="AN174" s="182">
        <v>5920</v>
      </c>
      <c r="AO174" s="143">
        <v>5888</v>
      </c>
      <c r="AP174" s="143">
        <v>5863</v>
      </c>
      <c r="AQ174" s="144">
        <v>5813</v>
      </c>
      <c r="AR174" s="144">
        <v>5776</v>
      </c>
      <c r="AS174" s="182">
        <v>5752</v>
      </c>
      <c r="AT174" s="144">
        <v>5707</v>
      </c>
      <c r="AU174" s="144">
        <v>5658</v>
      </c>
      <c r="AV174" s="144">
        <v>5640</v>
      </c>
      <c r="AW174" s="144">
        <v>5600</v>
      </c>
      <c r="AX174" s="182">
        <v>5555</v>
      </c>
      <c r="AY174" s="144"/>
      <c r="AZ174" s="144"/>
      <c r="BA174" s="144"/>
      <c r="BB174" s="144"/>
      <c r="BC174" s="182"/>
      <c r="BD174" s="144"/>
      <c r="BE174" s="144"/>
      <c r="BF174" s="144"/>
      <c r="BG174" s="144"/>
      <c r="BH174" s="182"/>
      <c r="BI174" s="144"/>
      <c r="BJ174" s="144"/>
      <c r="BK174" s="144"/>
      <c r="BL174" s="144"/>
      <c r="BM174" s="182"/>
      <c r="BN174" s="144"/>
      <c r="BO174" s="144"/>
      <c r="BP174" s="144"/>
      <c r="BQ174" s="154" t="s">
        <v>74</v>
      </c>
      <c r="BR174" s="146"/>
      <c r="BS174" s="143">
        <v>39.68</v>
      </c>
      <c r="BT174" s="143">
        <v>39.68</v>
      </c>
      <c r="BU174" s="143">
        <v>1376</v>
      </c>
      <c r="BV174" s="147"/>
      <c r="BW174" s="143">
        <v>6663</v>
      </c>
      <c r="BX174" s="156">
        <v>3308</v>
      </c>
      <c r="BY174" s="156">
        <f t="shared" si="49"/>
        <v>3355</v>
      </c>
      <c r="BZ174" s="149"/>
      <c r="CA174" s="98">
        <f t="shared" si="50"/>
        <v>6056</v>
      </c>
      <c r="CB174" s="143">
        <v>2931</v>
      </c>
      <c r="CC174" s="143">
        <v>3125</v>
      </c>
      <c r="CD174" s="150"/>
      <c r="CE174" s="123">
        <f t="shared" si="51"/>
        <v>5775</v>
      </c>
      <c r="CF174" s="151">
        <v>2811</v>
      </c>
      <c r="CG174" s="151">
        <v>2964</v>
      </c>
      <c r="CH174" s="151">
        <v>1375</v>
      </c>
      <c r="CI174" s="149"/>
      <c r="CJ174" s="98">
        <f t="shared" si="52"/>
        <v>5772</v>
      </c>
      <c r="CK174" s="143">
        <v>2810</v>
      </c>
      <c r="CL174" s="143">
        <v>2962</v>
      </c>
      <c r="CM174" s="143">
        <v>5775</v>
      </c>
      <c r="CN174" s="152"/>
      <c r="CO174" s="155" t="s">
        <v>74</v>
      </c>
      <c r="CP174" s="123">
        <f t="shared" si="53"/>
        <v>5641</v>
      </c>
      <c r="CQ174" s="151">
        <v>2756</v>
      </c>
      <c r="CR174" s="151">
        <v>2885</v>
      </c>
      <c r="CS174" s="151">
        <v>1392</v>
      </c>
      <c r="CT174" s="149"/>
      <c r="CU174" s="98">
        <f t="shared" si="54"/>
        <v>5628</v>
      </c>
      <c r="CV174" s="144">
        <v>2780</v>
      </c>
      <c r="CW174" s="144">
        <v>2848</v>
      </c>
    </row>
    <row r="175" spans="2:101" ht="15" customHeight="1" x14ac:dyDescent="0.15">
      <c r="B175" s="57"/>
      <c r="C175" s="57"/>
      <c r="D175" s="58" t="s">
        <v>75</v>
      </c>
      <c r="E175" s="194">
        <f>E70</f>
        <v>1791635</v>
      </c>
      <c r="F175" s="157">
        <f t="shared" ref="F175:BP175" si="55">F70</f>
        <v>1794427</v>
      </c>
      <c r="G175" s="157">
        <f t="shared" si="55"/>
        <v>1789275</v>
      </c>
      <c r="H175" s="157">
        <f t="shared" si="55"/>
        <v>1786691</v>
      </c>
      <c r="I175" s="157">
        <f t="shared" si="55"/>
        <v>1793927</v>
      </c>
      <c r="J175" s="194"/>
      <c r="K175" s="157">
        <f t="shared" si="55"/>
        <v>1804099</v>
      </c>
      <c r="L175" s="157">
        <f t="shared" si="55"/>
        <v>1813881</v>
      </c>
      <c r="M175" s="157">
        <f t="shared" si="55"/>
        <v>1829500</v>
      </c>
      <c r="N175" s="157">
        <f t="shared" si="55"/>
        <v>0</v>
      </c>
      <c r="O175" s="194">
        <f t="shared" si="55"/>
        <v>1836230</v>
      </c>
      <c r="P175" s="157">
        <f t="shared" si="55"/>
        <v>0</v>
      </c>
      <c r="Q175" s="157">
        <f t="shared" si="55"/>
        <v>0</v>
      </c>
      <c r="R175" s="157">
        <f t="shared" si="55"/>
        <v>0</v>
      </c>
      <c r="S175" s="157">
        <f t="shared" si="55"/>
        <v>0</v>
      </c>
      <c r="T175" s="194">
        <f t="shared" si="55"/>
        <v>1941570</v>
      </c>
      <c r="U175" s="157">
        <f t="shared" si="55"/>
        <v>0</v>
      </c>
      <c r="V175" s="157">
        <f t="shared" si="55"/>
        <v>0</v>
      </c>
      <c r="W175" s="157">
        <f t="shared" si="55"/>
        <v>0</v>
      </c>
      <c r="X175" s="157">
        <f t="shared" si="55"/>
        <v>0</v>
      </c>
      <c r="Y175" s="194">
        <f t="shared" si="55"/>
        <v>2077816</v>
      </c>
      <c r="Z175" s="157">
        <f t="shared" si="55"/>
        <v>0</v>
      </c>
      <c r="AA175" s="157">
        <f t="shared" si="55"/>
        <v>0</v>
      </c>
      <c r="AB175" s="157">
        <f t="shared" si="55"/>
        <v>0</v>
      </c>
      <c r="AC175" s="157">
        <f t="shared" si="55"/>
        <v>0</v>
      </c>
      <c r="AD175" s="194">
        <f t="shared" si="55"/>
        <v>2170004</v>
      </c>
      <c r="AE175" s="157">
        <f t="shared" si="55"/>
        <v>0</v>
      </c>
      <c r="AF175" s="157">
        <f t="shared" si="55"/>
        <v>0</v>
      </c>
      <c r="AG175" s="157">
        <f t="shared" si="55"/>
        <v>0</v>
      </c>
      <c r="AH175" s="157">
        <f t="shared" si="55"/>
        <v>0</v>
      </c>
      <c r="AI175" s="194">
        <f>AI70</f>
        <v>2244614</v>
      </c>
      <c r="AJ175" s="157">
        <f t="shared" si="55"/>
        <v>2261213</v>
      </c>
      <c r="AK175" s="157">
        <f t="shared" si="55"/>
        <v>2276977</v>
      </c>
      <c r="AL175" s="157">
        <f t="shared" si="55"/>
        <v>2291338</v>
      </c>
      <c r="AM175" s="157">
        <f t="shared" si="55"/>
        <v>2304628</v>
      </c>
      <c r="AN175" s="194">
        <f t="shared" si="55"/>
        <v>2318726</v>
      </c>
      <c r="AO175" s="157">
        <f t="shared" si="55"/>
        <v>2329973</v>
      </c>
      <c r="AP175" s="157">
        <f t="shared" si="55"/>
        <v>2340258</v>
      </c>
      <c r="AQ175" s="157">
        <f t="shared" si="55"/>
        <v>2347560</v>
      </c>
      <c r="AR175" s="157">
        <f t="shared" si="55"/>
        <v>2352602</v>
      </c>
      <c r="AS175" s="194">
        <f t="shared" si="55"/>
        <v>2356852</v>
      </c>
      <c r="AT175" s="157">
        <f t="shared" si="55"/>
        <v>2356066</v>
      </c>
      <c r="AU175" s="157">
        <f t="shared" si="55"/>
        <v>2359509</v>
      </c>
      <c r="AV175" s="157">
        <f t="shared" si="55"/>
        <v>2359851</v>
      </c>
      <c r="AW175" s="157">
        <f t="shared" si="55"/>
        <v>2358799</v>
      </c>
      <c r="AX175" s="194">
        <f t="shared" si="55"/>
        <v>2354872</v>
      </c>
      <c r="AY175" s="157">
        <f t="shared" si="55"/>
        <v>2362015</v>
      </c>
      <c r="AZ175" s="157">
        <f t="shared" si="55"/>
        <v>2356058</v>
      </c>
      <c r="BA175" s="157">
        <f t="shared" si="55"/>
        <v>2350595</v>
      </c>
      <c r="BB175" s="157">
        <f t="shared" si="55"/>
        <v>2335344</v>
      </c>
      <c r="BC175" s="194">
        <f t="shared" si="55"/>
        <v>2332650</v>
      </c>
      <c r="BD175" s="157">
        <f t="shared" si="55"/>
        <v>2309486</v>
      </c>
      <c r="BE175" s="157">
        <f t="shared" si="55"/>
        <v>2312076</v>
      </c>
      <c r="BF175" s="157">
        <f t="shared" si="55"/>
        <v>2314125</v>
      </c>
      <c r="BG175" s="157">
        <f t="shared" si="55"/>
        <v>2312971</v>
      </c>
      <c r="BH175" s="194">
        <f t="shared" si="55"/>
        <v>2308401</v>
      </c>
      <c r="BI175" s="157">
        <f t="shared" si="55"/>
        <v>2320623</v>
      </c>
      <c r="BJ175" s="157">
        <f t="shared" si="55"/>
        <v>2313216</v>
      </c>
      <c r="BK175" s="157">
        <f t="shared" si="55"/>
        <v>2304411</v>
      </c>
      <c r="BL175" s="157">
        <f t="shared" si="55"/>
        <v>2294352</v>
      </c>
      <c r="BM175" s="194">
        <f t="shared" si="55"/>
        <v>2283882</v>
      </c>
      <c r="BN175" s="157">
        <f t="shared" si="55"/>
        <v>2271922</v>
      </c>
      <c r="BO175" s="157">
        <f t="shared" si="55"/>
        <v>2261440</v>
      </c>
      <c r="BP175" s="157">
        <f t="shared" si="55"/>
        <v>2245438</v>
      </c>
      <c r="BQ175" s="158" t="s">
        <v>75</v>
      </c>
      <c r="BR175" s="93"/>
      <c r="BS175" s="157">
        <f>BS70</f>
        <v>0</v>
      </c>
      <c r="BT175" s="157">
        <f>BT70</f>
        <v>0</v>
      </c>
      <c r="BU175" s="157">
        <f>BU70</f>
        <v>0</v>
      </c>
      <c r="BV175" s="94"/>
      <c r="BW175" s="157">
        <f>BW70</f>
        <v>0</v>
      </c>
      <c r="BX175" s="157">
        <f>BX70</f>
        <v>0</v>
      </c>
      <c r="BY175" s="157">
        <f>BY70</f>
        <v>0</v>
      </c>
      <c r="BZ175" s="95"/>
      <c r="CA175" s="157">
        <f>CA70</f>
        <v>0</v>
      </c>
      <c r="CB175" s="157">
        <f>CB70</f>
        <v>0</v>
      </c>
      <c r="CC175" s="157">
        <f>CC70</f>
        <v>0</v>
      </c>
      <c r="CD175" s="96"/>
      <c r="CE175" s="157">
        <f>CE70</f>
        <v>0</v>
      </c>
      <c r="CF175" s="157">
        <f>CF70</f>
        <v>0</v>
      </c>
      <c r="CG175" s="157">
        <f>CG70</f>
        <v>0</v>
      </c>
      <c r="CH175" s="157">
        <f>CH70</f>
        <v>0</v>
      </c>
      <c r="CI175" s="80"/>
      <c r="CJ175" s="157">
        <f>CJ70</f>
        <v>0</v>
      </c>
      <c r="CK175" s="157">
        <f>CK70</f>
        <v>0</v>
      </c>
      <c r="CL175" s="157">
        <f>CL70</f>
        <v>0</v>
      </c>
      <c r="CM175" s="157">
        <f>CM70</f>
        <v>0</v>
      </c>
      <c r="CN175" s="93"/>
      <c r="CO175" s="159" t="s">
        <v>75</v>
      </c>
      <c r="CP175" s="157">
        <f>CP70</f>
        <v>0</v>
      </c>
      <c r="CQ175" s="157">
        <f>CQ70</f>
        <v>0</v>
      </c>
      <c r="CR175" s="157">
        <f>CR70</f>
        <v>0</v>
      </c>
      <c r="CS175" s="157">
        <f>CS70</f>
        <v>0</v>
      </c>
      <c r="CT175" s="80"/>
      <c r="CU175" s="157">
        <f>CU70</f>
        <v>0</v>
      </c>
      <c r="CV175" s="157">
        <f>CV70</f>
        <v>0</v>
      </c>
      <c r="CW175" s="157">
        <f>CW70</f>
        <v>0</v>
      </c>
    </row>
    <row r="176" spans="2:101" s="171" customFormat="1" ht="15" customHeight="1" x14ac:dyDescent="0.2">
      <c r="B176" s="76" t="s">
        <v>242</v>
      </c>
      <c r="C176" s="168" t="s">
        <v>134</v>
      </c>
      <c r="D176" s="168" t="s">
        <v>134</v>
      </c>
      <c r="E176" s="179">
        <v>22190</v>
      </c>
      <c r="F176" s="63">
        <v>22555</v>
      </c>
      <c r="G176" s="63">
        <v>22920</v>
      </c>
      <c r="H176" s="63">
        <v>23285</v>
      </c>
      <c r="I176" s="63">
        <v>23651</v>
      </c>
      <c r="J176" s="179">
        <v>24016</v>
      </c>
      <c r="K176" s="63">
        <v>24381</v>
      </c>
      <c r="L176" s="63">
        <v>24746</v>
      </c>
      <c r="M176" s="63">
        <v>25112</v>
      </c>
      <c r="N176" s="63">
        <v>25477</v>
      </c>
      <c r="O176" s="179">
        <v>25842</v>
      </c>
      <c r="P176" s="63">
        <v>26207</v>
      </c>
      <c r="Q176" s="63">
        <v>26573</v>
      </c>
      <c r="R176" s="63">
        <v>26938</v>
      </c>
      <c r="S176" s="63">
        <v>27303</v>
      </c>
      <c r="T176" s="179">
        <v>27668</v>
      </c>
      <c r="U176" s="63">
        <v>28034</v>
      </c>
      <c r="V176" s="63">
        <v>28399</v>
      </c>
      <c r="W176" s="63">
        <v>28764</v>
      </c>
      <c r="X176" s="63">
        <v>29129</v>
      </c>
      <c r="Y176" s="179">
        <v>29495</v>
      </c>
      <c r="Z176" s="63">
        <v>29860</v>
      </c>
      <c r="AA176" s="63">
        <v>30225</v>
      </c>
      <c r="AB176" s="63">
        <v>30590</v>
      </c>
      <c r="AC176" s="63">
        <v>30956</v>
      </c>
      <c r="AD176" s="179">
        <v>31321</v>
      </c>
      <c r="AE176" s="63">
        <v>31686</v>
      </c>
      <c r="AF176" s="63">
        <v>32051</v>
      </c>
      <c r="AG176" s="63">
        <v>32417</v>
      </c>
      <c r="AH176" s="63">
        <v>32782</v>
      </c>
      <c r="AI176" s="179">
        <v>33147</v>
      </c>
      <c r="AJ176" s="169">
        <v>33512</v>
      </c>
      <c r="AK176" s="169">
        <v>33878</v>
      </c>
      <c r="AL176" s="169">
        <v>34243</v>
      </c>
      <c r="AM176" s="169">
        <v>34608</v>
      </c>
      <c r="AN176" s="179">
        <v>34973</v>
      </c>
      <c r="AO176" s="169">
        <v>35339</v>
      </c>
      <c r="AP176" s="169">
        <v>35704</v>
      </c>
      <c r="AQ176" s="169">
        <v>36069</v>
      </c>
      <c r="AR176" s="169">
        <v>36434</v>
      </c>
      <c r="AS176" s="179">
        <v>36800</v>
      </c>
      <c r="AT176" s="169">
        <v>37165</v>
      </c>
      <c r="AU176" s="169">
        <v>37530</v>
      </c>
      <c r="AV176" s="169">
        <v>37895</v>
      </c>
      <c r="AW176" s="169">
        <v>38261</v>
      </c>
      <c r="AX176" s="179">
        <v>38626</v>
      </c>
      <c r="AY176" s="169">
        <v>38991</v>
      </c>
      <c r="AZ176" s="169">
        <v>39356</v>
      </c>
      <c r="BA176" s="169">
        <v>39722</v>
      </c>
      <c r="BB176" s="169">
        <v>40087</v>
      </c>
      <c r="BC176" s="179">
        <v>40452</v>
      </c>
      <c r="BD176" s="169">
        <v>40817</v>
      </c>
      <c r="BE176" s="169">
        <v>41183</v>
      </c>
      <c r="BF176" s="169">
        <v>41548</v>
      </c>
      <c r="BG176" s="169">
        <v>41913</v>
      </c>
      <c r="BH176" s="179">
        <v>42278</v>
      </c>
      <c r="BI176" s="169">
        <v>42644</v>
      </c>
      <c r="BJ176" s="169">
        <v>43009</v>
      </c>
      <c r="BK176" s="169">
        <v>43374</v>
      </c>
      <c r="BL176" s="169">
        <v>43739</v>
      </c>
      <c r="BM176" s="179">
        <v>44105</v>
      </c>
      <c r="BN176" s="169">
        <v>44470</v>
      </c>
      <c r="BO176" s="169">
        <v>44835</v>
      </c>
      <c r="BP176" s="169">
        <v>45200</v>
      </c>
      <c r="BQ176" s="64" t="s">
        <v>134</v>
      </c>
      <c r="BR176" s="69" t="s">
        <v>0</v>
      </c>
      <c r="BS176" s="170" t="s">
        <v>1</v>
      </c>
      <c r="BT176" s="69" t="s">
        <v>2</v>
      </c>
      <c r="BU176" s="65"/>
      <c r="BV176" s="66">
        <v>24016</v>
      </c>
      <c r="BW176" s="67" t="s">
        <v>85</v>
      </c>
      <c r="BX176" s="67" t="s">
        <v>148</v>
      </c>
      <c r="BY176" s="68"/>
      <c r="BZ176" s="63">
        <v>33147</v>
      </c>
      <c r="CA176" s="69" t="s">
        <v>90</v>
      </c>
      <c r="CB176" s="69" t="s">
        <v>91</v>
      </c>
      <c r="CC176" s="70"/>
      <c r="CD176" s="71">
        <v>34973</v>
      </c>
      <c r="CE176" s="67" t="s">
        <v>85</v>
      </c>
      <c r="CF176" s="67" t="s">
        <v>148</v>
      </c>
      <c r="CG176" s="72"/>
      <c r="CH176" s="73"/>
      <c r="CI176" s="63">
        <v>34973</v>
      </c>
      <c r="CJ176" s="74" t="s">
        <v>92</v>
      </c>
      <c r="CK176" s="74" t="s">
        <v>93</v>
      </c>
      <c r="CL176" s="63">
        <v>34972</v>
      </c>
      <c r="CM176" s="73"/>
      <c r="CN176" s="75" t="s">
        <v>94</v>
      </c>
      <c r="CO176" s="72"/>
      <c r="CP176" s="67" t="s">
        <v>85</v>
      </c>
      <c r="CQ176" s="67" t="s">
        <v>148</v>
      </c>
      <c r="CR176" s="72"/>
      <c r="CS176" s="73"/>
      <c r="CT176" s="63">
        <v>36434</v>
      </c>
      <c r="CU176" s="76" t="s">
        <v>95</v>
      </c>
      <c r="CV176" s="76" t="s">
        <v>96</v>
      </c>
    </row>
    <row r="177" spans="2:101" ht="15" customHeight="1" x14ac:dyDescent="0.15">
      <c r="E177" s="195"/>
      <c r="F177" s="95"/>
      <c r="G177" s="95"/>
      <c r="H177" s="95"/>
      <c r="I177" s="95"/>
      <c r="J177" s="195"/>
      <c r="K177" s="95"/>
      <c r="L177" s="95"/>
      <c r="M177" s="95"/>
      <c r="N177" s="95"/>
      <c r="O177" s="195"/>
      <c r="P177" s="95"/>
      <c r="Q177" s="95"/>
      <c r="R177" s="95"/>
      <c r="S177" s="95"/>
      <c r="T177" s="195"/>
      <c r="U177" s="95"/>
      <c r="V177" s="95"/>
      <c r="W177" s="95"/>
      <c r="X177" s="95"/>
      <c r="Y177" s="195"/>
      <c r="Z177" s="95"/>
      <c r="AA177" s="95"/>
      <c r="AB177" s="95"/>
      <c r="AC177" s="95"/>
      <c r="AD177" s="195"/>
      <c r="AE177" s="95"/>
      <c r="AF177" s="95"/>
      <c r="AG177" s="95"/>
      <c r="AH177" s="95"/>
      <c r="AI177" s="195"/>
      <c r="AJ177" s="95"/>
      <c r="AK177" s="95"/>
      <c r="AL177" s="95"/>
      <c r="AM177" s="95"/>
      <c r="AN177" s="195"/>
      <c r="AO177" s="160"/>
      <c r="AP177" s="160"/>
      <c r="AQ177" s="95"/>
      <c r="AR177" s="95"/>
      <c r="AS177" s="195"/>
      <c r="AT177" s="95"/>
      <c r="AU177" s="95"/>
      <c r="AV177" s="95"/>
      <c r="AW177" s="95"/>
      <c r="AX177" s="195"/>
      <c r="AY177" s="95"/>
      <c r="AZ177" s="95"/>
      <c r="BA177" s="95"/>
      <c r="BB177" s="95"/>
      <c r="BC177" s="195"/>
      <c r="BD177" s="95"/>
      <c r="BE177" s="95"/>
      <c r="BF177" s="95"/>
      <c r="BG177" s="95"/>
      <c r="BH177" s="195"/>
      <c r="BI177" s="95"/>
      <c r="BJ177" s="95"/>
      <c r="BK177" s="95"/>
      <c r="BL177" s="95"/>
      <c r="BM177" s="195"/>
      <c r="BN177" s="95"/>
      <c r="BO177" s="95"/>
      <c r="BP177" s="95"/>
      <c r="BQ177" s="161"/>
      <c r="BR177" s="93"/>
      <c r="BS177" s="101"/>
      <c r="BT177" s="101"/>
      <c r="BU177" s="101"/>
      <c r="BV177" s="94"/>
      <c r="BW177" s="101"/>
      <c r="BX177" s="101"/>
      <c r="BY177" s="101"/>
      <c r="BZ177" s="95"/>
      <c r="CA177" s="137"/>
      <c r="CB177" s="108"/>
      <c r="CC177" s="108"/>
      <c r="CD177" s="96"/>
      <c r="CE177" s="101"/>
      <c r="CF177" s="101"/>
      <c r="CG177" s="110"/>
      <c r="CH177" s="110"/>
      <c r="CI177" s="95"/>
      <c r="CJ177" s="101"/>
      <c r="CK177" s="101"/>
      <c r="CL177" s="101"/>
      <c r="CM177" s="101"/>
      <c r="CN177" s="97"/>
      <c r="CO177" s="162"/>
      <c r="CP177" s="101"/>
      <c r="CQ177" s="101"/>
      <c r="CR177" s="101"/>
      <c r="CS177" s="101"/>
      <c r="CT177" s="95"/>
      <c r="CU177" s="137"/>
      <c r="CV177" s="101"/>
      <c r="CW177" s="101"/>
    </row>
    <row r="178" spans="2:101" ht="15" customHeight="1" x14ac:dyDescent="0.15">
      <c r="B178" s="167" t="s">
        <v>244</v>
      </c>
      <c r="C178" s="1"/>
      <c r="D178" s="9"/>
      <c r="E178" s="196"/>
      <c r="F178" s="160"/>
      <c r="G178" s="160"/>
      <c r="H178" s="160"/>
      <c r="I178" s="160"/>
      <c r="J178" s="196"/>
      <c r="K178" s="160"/>
      <c r="L178" s="160"/>
      <c r="M178" s="160"/>
      <c r="N178" s="160"/>
      <c r="O178" s="196"/>
      <c r="P178" s="160"/>
      <c r="Q178" s="160"/>
      <c r="R178" s="160"/>
      <c r="S178" s="160"/>
      <c r="T178" s="196"/>
      <c r="U178" s="160"/>
      <c r="V178" s="160"/>
      <c r="W178" s="160"/>
      <c r="X178" s="160"/>
      <c r="Y178" s="196"/>
      <c r="Z178" s="160"/>
      <c r="AA178" s="160"/>
      <c r="AB178" s="160"/>
      <c r="AC178" s="160"/>
      <c r="AD178" s="196"/>
      <c r="AE178" s="160"/>
      <c r="AF178" s="160"/>
      <c r="AG178" s="160"/>
      <c r="AH178" s="160"/>
      <c r="AI178" s="196"/>
      <c r="AJ178" s="95"/>
      <c r="AK178" s="95"/>
      <c r="AL178" s="95"/>
      <c r="AM178" s="95"/>
      <c r="AN178" s="196"/>
      <c r="AO178" s="95"/>
      <c r="AP178" s="95"/>
      <c r="AQ178" s="95"/>
      <c r="AR178" s="95"/>
      <c r="AS178" s="196"/>
      <c r="AT178" s="95"/>
      <c r="AU178" s="95"/>
      <c r="AV178" s="95"/>
      <c r="AW178" s="95"/>
      <c r="AX178" s="196"/>
      <c r="AY178" s="95"/>
      <c r="AZ178" s="95"/>
      <c r="BA178" s="95"/>
      <c r="BB178" s="95"/>
      <c r="BC178" s="196"/>
      <c r="BD178" s="95"/>
      <c r="BE178" s="95"/>
      <c r="BF178" s="95"/>
      <c r="BG178" s="95"/>
      <c r="BH178" s="196"/>
      <c r="BI178" s="95"/>
      <c r="BJ178" s="95"/>
      <c r="BK178" s="95"/>
      <c r="BL178" s="95"/>
      <c r="BM178" s="196"/>
      <c r="BN178" s="95"/>
      <c r="BO178" s="95"/>
      <c r="BP178" s="95"/>
      <c r="BQ178" s="163" t="s">
        <v>76</v>
      </c>
      <c r="BR178" s="93"/>
      <c r="BS178" s="101"/>
      <c r="BT178" s="101"/>
      <c r="BU178" s="101"/>
      <c r="BV178" s="94"/>
      <c r="BW178" s="99"/>
      <c r="BX178" s="101"/>
      <c r="BY178" s="101"/>
      <c r="BZ178" s="95"/>
      <c r="CA178" s="137"/>
      <c r="CB178" s="101"/>
      <c r="CC178" s="101"/>
      <c r="CD178" s="96"/>
      <c r="CE178" s="101"/>
      <c r="CF178" s="101"/>
      <c r="CG178" s="101"/>
      <c r="CH178" s="110"/>
      <c r="CI178" s="95"/>
      <c r="CJ178" s="101"/>
      <c r="CK178" s="101"/>
      <c r="CL178" s="101"/>
      <c r="CM178" s="101"/>
      <c r="CN178" s="97"/>
      <c r="CO178" s="164" t="s">
        <v>76</v>
      </c>
      <c r="CP178" s="101"/>
      <c r="CQ178" s="101"/>
      <c r="CR178" s="101"/>
      <c r="CS178" s="101"/>
      <c r="CT178" s="95"/>
      <c r="CU178" s="137"/>
      <c r="CV178" s="101"/>
      <c r="CW178" s="101"/>
    </row>
    <row r="179" spans="2:101" ht="15" customHeight="1" x14ac:dyDescent="0.15">
      <c r="B179" s="30"/>
      <c r="C179" s="30"/>
      <c r="D179" s="58" t="s">
        <v>78</v>
      </c>
      <c r="E179" s="197">
        <f t="shared" ref="E179:AJ179" si="56">E86+E88+SUM(E96:E102)</f>
        <v>203925</v>
      </c>
      <c r="F179" s="137">
        <f t="shared" si="56"/>
        <v>201021</v>
      </c>
      <c r="G179" s="137">
        <f t="shared" si="56"/>
        <v>198454</v>
      </c>
      <c r="H179" s="137">
        <f t="shared" si="56"/>
        <v>195679</v>
      </c>
      <c r="I179" s="137">
        <f t="shared" si="56"/>
        <v>191287</v>
      </c>
      <c r="J179" s="197"/>
      <c r="K179" s="137">
        <f t="shared" si="56"/>
        <v>186999</v>
      </c>
      <c r="L179" s="137">
        <f t="shared" si="56"/>
        <v>185477</v>
      </c>
      <c r="M179" s="137">
        <f t="shared" si="56"/>
        <v>184148</v>
      </c>
      <c r="N179" s="137">
        <f t="shared" si="56"/>
        <v>182303</v>
      </c>
      <c r="O179" s="197">
        <f t="shared" si="56"/>
        <v>182254</v>
      </c>
      <c r="P179" s="137">
        <f t="shared" si="56"/>
        <v>182373</v>
      </c>
      <c r="Q179" s="137">
        <f t="shared" si="56"/>
        <v>182399</v>
      </c>
      <c r="R179" s="137">
        <f t="shared" si="56"/>
        <v>183089</v>
      </c>
      <c r="S179" s="137">
        <f t="shared" si="56"/>
        <v>184386</v>
      </c>
      <c r="T179" s="197">
        <f t="shared" si="56"/>
        <v>185194</v>
      </c>
      <c r="U179" s="137">
        <f t="shared" si="56"/>
        <v>186150</v>
      </c>
      <c r="V179" s="137">
        <f t="shared" si="56"/>
        <v>187169</v>
      </c>
      <c r="W179" s="137">
        <f t="shared" si="56"/>
        <v>188856</v>
      </c>
      <c r="X179" s="137">
        <f t="shared" si="56"/>
        <v>189613</v>
      </c>
      <c r="Y179" s="197">
        <f t="shared" si="56"/>
        <v>190363</v>
      </c>
      <c r="Z179" s="137">
        <f t="shared" si="56"/>
        <v>191700</v>
      </c>
      <c r="AA179" s="137">
        <f t="shared" si="56"/>
        <v>193230</v>
      </c>
      <c r="AB179" s="137">
        <f t="shared" si="56"/>
        <v>194322</v>
      </c>
      <c r="AC179" s="137">
        <f t="shared" si="56"/>
        <v>195411</v>
      </c>
      <c r="AD179" s="197">
        <f t="shared" si="56"/>
        <v>196332</v>
      </c>
      <c r="AE179" s="137">
        <f t="shared" si="56"/>
        <v>196654</v>
      </c>
      <c r="AF179" s="137">
        <f t="shared" si="56"/>
        <v>197105</v>
      </c>
      <c r="AG179" s="137">
        <f t="shared" si="56"/>
        <v>197475</v>
      </c>
      <c r="AH179" s="137">
        <f t="shared" si="56"/>
        <v>197730</v>
      </c>
      <c r="AI179" s="197">
        <f t="shared" si="56"/>
        <v>197770</v>
      </c>
      <c r="AJ179" s="137">
        <f t="shared" si="56"/>
        <v>197883</v>
      </c>
      <c r="AK179" s="137">
        <f t="shared" ref="AK179:BC179" si="57">AK86+AK88+SUM(AK96:AK102)</f>
        <v>198280</v>
      </c>
      <c r="AL179" s="137">
        <f t="shared" si="57"/>
        <v>198870</v>
      </c>
      <c r="AM179" s="137">
        <f t="shared" si="57"/>
        <v>198882</v>
      </c>
      <c r="AN179" s="197">
        <f t="shared" si="57"/>
        <v>198650</v>
      </c>
      <c r="AO179" s="137">
        <f t="shared" si="57"/>
        <v>198444</v>
      </c>
      <c r="AP179" s="137">
        <f t="shared" si="57"/>
        <v>198059</v>
      </c>
      <c r="AQ179" s="137">
        <f t="shared" si="57"/>
        <v>197791</v>
      </c>
      <c r="AR179" s="137">
        <f t="shared" si="57"/>
        <v>197527</v>
      </c>
      <c r="AS179" s="197">
        <f t="shared" si="57"/>
        <v>196919</v>
      </c>
      <c r="AT179" s="137">
        <f t="shared" si="57"/>
        <v>196248</v>
      </c>
      <c r="AU179" s="137">
        <f t="shared" si="57"/>
        <v>195591</v>
      </c>
      <c r="AV179" s="137">
        <f t="shared" si="57"/>
        <v>194732</v>
      </c>
      <c r="AW179" s="137">
        <f t="shared" si="57"/>
        <v>193952</v>
      </c>
      <c r="AX179" s="197">
        <f t="shared" si="57"/>
        <v>192699</v>
      </c>
      <c r="AY179" s="137">
        <f t="shared" si="57"/>
        <v>191479</v>
      </c>
      <c r="AZ179" s="137">
        <f t="shared" si="57"/>
        <v>189942</v>
      </c>
      <c r="BA179" s="137">
        <f t="shared" si="57"/>
        <v>188313</v>
      </c>
      <c r="BB179" s="137">
        <f t="shared" si="57"/>
        <v>186524</v>
      </c>
      <c r="BC179" s="197">
        <f t="shared" si="57"/>
        <v>184332</v>
      </c>
      <c r="BD179" s="137">
        <f>BD86+BD88+SUM(BD96:BD102)</f>
        <v>183659</v>
      </c>
      <c r="BE179" s="137">
        <f>BE86+BE88+SUM(BE96:BE102)</f>
        <v>182068</v>
      </c>
      <c r="BF179" s="137">
        <f>BF86+BF88+SUM(BF96:BF102)</f>
        <v>180510</v>
      </c>
      <c r="BG179" s="137">
        <f>BG86+BG88+SUM(BG96:BG102)</f>
        <v>178881</v>
      </c>
      <c r="BH179" s="197">
        <f>BH86+BH88+SUM(BH96:BH102)</f>
        <v>177113</v>
      </c>
      <c r="BI179" s="137">
        <f t="shared" ref="BI179:BP179" si="58">BI86+BI88+SUM(BI96:BI102)</f>
        <v>176319</v>
      </c>
      <c r="BJ179" s="137">
        <f t="shared" si="58"/>
        <v>174282</v>
      </c>
      <c r="BK179" s="137">
        <f t="shared" si="58"/>
        <v>172564</v>
      </c>
      <c r="BL179" s="137">
        <f t="shared" si="58"/>
        <v>170396</v>
      </c>
      <c r="BM179" s="197">
        <f t="shared" si="58"/>
        <v>167999</v>
      </c>
      <c r="BN179" s="137">
        <f t="shared" si="58"/>
        <v>165863</v>
      </c>
      <c r="BO179" s="137">
        <f t="shared" si="58"/>
        <v>163645</v>
      </c>
      <c r="BP179" s="137">
        <f t="shared" si="58"/>
        <v>161395</v>
      </c>
      <c r="BQ179" s="165" t="s">
        <v>78</v>
      </c>
      <c r="BR179" s="93"/>
      <c r="BS179" s="137">
        <f>BS86+BS88+SUM(BS96:BS102)</f>
        <v>1551.44</v>
      </c>
      <c r="BT179" s="137">
        <f>BT86+BT88+SUM(BT96:BT102)</f>
        <v>1551.44</v>
      </c>
      <c r="BU179" s="137">
        <f>BU86+BU88+SUM(BU96:BU102)</f>
        <v>56620</v>
      </c>
      <c r="BV179" s="94"/>
      <c r="BW179" s="137">
        <f>BW86+BW88+SUM(BW96:BW102)</f>
        <v>183499</v>
      </c>
      <c r="BX179" s="137">
        <f>BX86+BX88+SUM(BX96:BX102)</f>
        <v>88987</v>
      </c>
      <c r="BY179" s="157">
        <f t="shared" ref="BY179:BY186" si="59">BW179-BX179</f>
        <v>94512</v>
      </c>
      <c r="BZ179" s="95"/>
      <c r="CA179" s="137">
        <f>CA86+CA88+SUM(CA96:CA102)</f>
        <v>196143</v>
      </c>
      <c r="CB179" s="137">
        <f>CB86+CB88+SUM(CB96:CB102)</f>
        <v>96658</v>
      </c>
      <c r="CC179" s="137">
        <f>CC86+CC88+SUM(CC96:CC102)</f>
        <v>99485</v>
      </c>
      <c r="CD179" s="96"/>
      <c r="CE179" s="137">
        <f>CE86+CE88+SUM(CE96:CE102)</f>
        <v>197310</v>
      </c>
      <c r="CF179" s="137">
        <f>CF86+CF88+SUM(CF96:CF102)</f>
        <v>97275</v>
      </c>
      <c r="CG179" s="137">
        <f>CG86+CG88+SUM(CG96:CG102)</f>
        <v>100035</v>
      </c>
      <c r="CH179" s="137">
        <f>CH86+CH88+SUM(CH96:CH102)</f>
        <v>55843</v>
      </c>
      <c r="CI179" s="95"/>
      <c r="CJ179" s="137">
        <f>CJ86+CJ88+SUM(CJ96:CJ102)</f>
        <v>196984</v>
      </c>
      <c r="CK179" s="137">
        <f>CK86+CK88+SUM(CK96:CK102)</f>
        <v>97142</v>
      </c>
      <c r="CL179" s="137">
        <f>CL86+CL88+SUM(CL96:CL102)</f>
        <v>99842</v>
      </c>
      <c r="CM179" s="137">
        <f>CM86+CM88+SUM(CM96:CM102)</f>
        <v>197310</v>
      </c>
      <c r="CN179" s="97"/>
      <c r="CO179" s="159" t="s">
        <v>78</v>
      </c>
      <c r="CP179" s="137">
        <f>CP86+CP88+SUM(CP96:CP102)</f>
        <v>194854</v>
      </c>
      <c r="CQ179" s="137">
        <f>CQ86+CQ88+SUM(CQ96:CQ102)</f>
        <v>95902</v>
      </c>
      <c r="CR179" s="137">
        <f>CR86+CR88+SUM(CR96:CR102)</f>
        <v>98952</v>
      </c>
      <c r="CS179" s="137">
        <f>CS86+CS88+SUM(CS96:CS102)</f>
        <v>58465</v>
      </c>
      <c r="CT179" s="95"/>
      <c r="CU179" s="137">
        <f>CU86+CU88+SUM(CU96:CU102)</f>
        <v>196270</v>
      </c>
      <c r="CV179" s="137">
        <f>CV86+CV88+SUM(CV96:CV102)</f>
        <v>96711</v>
      </c>
      <c r="CW179" s="137">
        <f>CW86+CW88+SUM(CW96:CW102)</f>
        <v>99559</v>
      </c>
    </row>
    <row r="180" spans="2:101" ht="15" customHeight="1" x14ac:dyDescent="0.15">
      <c r="B180" s="30"/>
      <c r="C180" s="30"/>
      <c r="D180" s="58" t="s">
        <v>77</v>
      </c>
      <c r="E180" s="198">
        <f t="shared" ref="E180:BC180" si="60">E77+E84+E87+E89+E90+E103+E104+E105+E106+E107+E108+E109+E110+E111</f>
        <v>722316</v>
      </c>
      <c r="F180" s="124">
        <f t="shared" si="60"/>
        <v>733191</v>
      </c>
      <c r="G180" s="124">
        <f t="shared" si="60"/>
        <v>743711</v>
      </c>
      <c r="H180" s="124">
        <f t="shared" si="60"/>
        <v>760312</v>
      </c>
      <c r="I180" s="124">
        <f t="shared" si="60"/>
        <v>784392</v>
      </c>
      <c r="J180" s="198"/>
      <c r="K180" s="124">
        <f t="shared" si="60"/>
        <v>815248</v>
      </c>
      <c r="L180" s="124">
        <f t="shared" si="60"/>
        <v>830676</v>
      </c>
      <c r="M180" s="124">
        <f t="shared" si="60"/>
        <v>844292</v>
      </c>
      <c r="N180" s="124">
        <f t="shared" si="60"/>
        <v>852392</v>
      </c>
      <c r="O180" s="198">
        <f t="shared" si="60"/>
        <v>870401</v>
      </c>
      <c r="P180" s="124">
        <f t="shared" si="60"/>
        <v>889910</v>
      </c>
      <c r="Q180" s="124">
        <f t="shared" si="60"/>
        <v>909283</v>
      </c>
      <c r="R180" s="124">
        <f t="shared" si="60"/>
        <v>936232</v>
      </c>
      <c r="S180" s="124">
        <f t="shared" si="60"/>
        <v>962796</v>
      </c>
      <c r="T180" s="198">
        <f t="shared" si="60"/>
        <v>987826</v>
      </c>
      <c r="U180" s="124">
        <f t="shared" si="60"/>
        <v>1010362</v>
      </c>
      <c r="V180" s="124">
        <f t="shared" si="60"/>
        <v>1042997</v>
      </c>
      <c r="W180" s="124">
        <f t="shared" si="60"/>
        <v>1063294</v>
      </c>
      <c r="X180" s="124">
        <f t="shared" si="60"/>
        <v>1085988</v>
      </c>
      <c r="Y180" s="198">
        <f t="shared" si="60"/>
        <v>1107849</v>
      </c>
      <c r="Z180" s="124">
        <f t="shared" si="60"/>
        <v>1126052</v>
      </c>
      <c r="AA180" s="124">
        <f t="shared" si="60"/>
        <v>1144148</v>
      </c>
      <c r="AB180" s="124">
        <f t="shared" si="60"/>
        <v>1161877</v>
      </c>
      <c r="AC180" s="124">
        <f t="shared" si="60"/>
        <v>1176524</v>
      </c>
      <c r="AD180" s="198">
        <f t="shared" si="60"/>
        <v>1191621</v>
      </c>
      <c r="AE180" s="124">
        <f t="shared" si="60"/>
        <v>1205856</v>
      </c>
      <c r="AF180" s="124">
        <f t="shared" si="60"/>
        <v>1223773</v>
      </c>
      <c r="AG180" s="124">
        <f t="shared" si="60"/>
        <v>1241371</v>
      </c>
      <c r="AH180" s="124">
        <f t="shared" si="60"/>
        <v>1244487</v>
      </c>
      <c r="AI180" s="198">
        <f t="shared" si="60"/>
        <v>1264512</v>
      </c>
      <c r="AJ180" s="124">
        <f t="shared" si="60"/>
        <v>1281484</v>
      </c>
      <c r="AK180" s="124">
        <f t="shared" si="60"/>
        <v>1300235</v>
      </c>
      <c r="AL180" s="124">
        <f t="shared" si="60"/>
        <v>1329474</v>
      </c>
      <c r="AM180" s="124">
        <f t="shared" si="60"/>
        <v>1345471</v>
      </c>
      <c r="AN180" s="198">
        <f t="shared" si="60"/>
        <v>1361907</v>
      </c>
      <c r="AO180" s="124">
        <f t="shared" si="60"/>
        <v>1376613</v>
      </c>
      <c r="AP180" s="124">
        <f t="shared" si="60"/>
        <v>1390128</v>
      </c>
      <c r="AQ180" s="124">
        <f t="shared" si="60"/>
        <v>1400620</v>
      </c>
      <c r="AR180" s="124">
        <f t="shared" si="60"/>
        <v>1408784</v>
      </c>
      <c r="AS180" s="198">
        <f t="shared" si="60"/>
        <v>1416882</v>
      </c>
      <c r="AT180" s="124">
        <f t="shared" si="60"/>
        <v>1421540</v>
      </c>
      <c r="AU180" s="124">
        <f t="shared" si="60"/>
        <v>1430247</v>
      </c>
      <c r="AV180" s="124">
        <f t="shared" si="60"/>
        <v>1436022</v>
      </c>
      <c r="AW180" s="124">
        <f t="shared" si="60"/>
        <v>1440773</v>
      </c>
      <c r="AX180" s="198">
        <f t="shared" si="60"/>
        <v>1444406</v>
      </c>
      <c r="AY180" s="124">
        <f t="shared" si="60"/>
        <v>1447785</v>
      </c>
      <c r="AZ180" s="124">
        <f t="shared" si="60"/>
        <v>1450451</v>
      </c>
      <c r="BA180" s="124">
        <f t="shared" si="60"/>
        <v>1454099</v>
      </c>
      <c r="BB180" s="124">
        <f t="shared" si="60"/>
        <v>1458306</v>
      </c>
      <c r="BC180" s="198">
        <f t="shared" si="60"/>
        <v>1464856</v>
      </c>
      <c r="BD180" s="124">
        <f>BD77+BD84+BD87+BD89+BD90+BD103+BD104+BD105+BD106+BD107+BD108+BD109+BD110+BD111</f>
        <v>1462572</v>
      </c>
      <c r="BE180" s="124">
        <f>BE77+BE84+BE87+BE89+BE90+BE103+BE104+BE105+BE106+BE107+BE108+BE109+BE110+BE111</f>
        <v>1474363</v>
      </c>
      <c r="BF180" s="124">
        <f>BF77+BF84+BF87+BF89+BF90+BF103+BF104+BF105+BF106+BF107+BF108+BF109+BF110+BF111</f>
        <v>1484000</v>
      </c>
      <c r="BG180" s="124">
        <f>BG77+BG84+BG87+BG89+BG90+BG103+BG104+BG105+BG106+BG107+BG108+BG109+BG110+BG111</f>
        <v>1490881</v>
      </c>
      <c r="BH180" s="198">
        <f>BH77+BH84+BH87+BH89+BH90+BH103+BH104+BH105+BH106+BH107+BH108+BH109+BH110+BH111</f>
        <v>1494259</v>
      </c>
      <c r="BI180" s="124">
        <f t="shared" ref="BI180:BP180" si="61">BI77+BI84+BI87+BI89+BI90+BI103+BI104+BI105+BI106+BI107+BI108+BI109+BI110+BI111</f>
        <v>1509972</v>
      </c>
      <c r="BJ180" s="124">
        <f t="shared" si="61"/>
        <v>1458750</v>
      </c>
      <c r="BK180" s="124">
        <f t="shared" si="61"/>
        <v>1459534</v>
      </c>
      <c r="BL180" s="124">
        <f t="shared" si="61"/>
        <v>1460327</v>
      </c>
      <c r="BM180" s="198">
        <f t="shared" si="61"/>
        <v>1460859</v>
      </c>
      <c r="BN180" s="124">
        <f t="shared" si="61"/>
        <v>1459832</v>
      </c>
      <c r="BO180" s="124">
        <f t="shared" si="61"/>
        <v>1460476</v>
      </c>
      <c r="BP180" s="124">
        <f t="shared" si="61"/>
        <v>1456765</v>
      </c>
      <c r="BQ180" s="165" t="s">
        <v>77</v>
      </c>
      <c r="BR180" s="93"/>
      <c r="BS180" s="157">
        <f>BS77+BS84+BS87+BS89+BS90+SUM(BS103:BS111)</f>
        <v>1648.33</v>
      </c>
      <c r="BT180" s="157">
        <f>BT77+BT84+BT87+BT89+BT90+SUM(BT103:BT111)</f>
        <v>1346.0500000000002</v>
      </c>
      <c r="BU180" s="157">
        <f>BU77+BU84+BU87+BU89+BU90+SUM(BU103:BU111)</f>
        <v>459511</v>
      </c>
      <c r="BV180" s="94"/>
      <c r="BW180" s="137">
        <f>BW77+BW125+BW126+BW82+BW84+BW87+BW89+BW90+SUM(BW103:BW111)</f>
        <v>784615</v>
      </c>
      <c r="BX180" s="137">
        <f>BX77+BX125+BX126+BX82+BX84+BX87+BX89+BX90+SUM(BX103:BX111)</f>
        <v>387341</v>
      </c>
      <c r="BY180" s="157">
        <f t="shared" si="59"/>
        <v>397274</v>
      </c>
      <c r="BZ180" s="95"/>
      <c r="CA180" s="157">
        <f>CA77+CA84+CA87+CA89+CA90+SUM(CA103:CA111)</f>
        <v>1292282</v>
      </c>
      <c r="CB180" s="157">
        <f>CB77+CB84+CB87+CB89+CB90+SUM(CB103:CB111)</f>
        <v>639482</v>
      </c>
      <c r="CC180" s="157">
        <f>CC77+CC84+CC87+CC89+CC90+SUM(CC103:CC111)</f>
        <v>652800</v>
      </c>
      <c r="CD180" s="96"/>
      <c r="CE180" s="157">
        <f>CE77+CE84+CE87+CE89+CE90+SUM(CE103:CE111)</f>
        <v>1111362</v>
      </c>
      <c r="CF180" s="157">
        <f>CF77+CF84+CF87+CF89+CF90+SUM(CF103:CF111)</f>
        <v>550998</v>
      </c>
      <c r="CG180" s="157">
        <f>CG77+CG84+CG87+CG89+CG90+SUM(CG103:CG111)</f>
        <v>560364</v>
      </c>
      <c r="CH180" s="157">
        <f>CH77+CH84+CH87+CH89+CH90+SUM(CH103:CH111)</f>
        <v>385755</v>
      </c>
      <c r="CI180" s="95"/>
      <c r="CJ180" s="157">
        <f>CJ77+CJ84+CJ87+CJ89+CJ90+SUM(CJ103:CJ111)</f>
        <v>1106828</v>
      </c>
      <c r="CK180" s="157">
        <f>CK77+CK84+CK87+CK89+CK90+SUM(CK103:CK111)</f>
        <v>548758</v>
      </c>
      <c r="CL180" s="157">
        <f>CL77+CL84+CL87+CL89+CL90+SUM(CL103:CL111)</f>
        <v>558070</v>
      </c>
      <c r="CM180" s="157">
        <f>CM77+CM84+CM87+CM89+CM90+SUM(CM103:CM111)</f>
        <v>1111362</v>
      </c>
      <c r="CN180" s="97"/>
      <c r="CO180" s="159" t="s">
        <v>77</v>
      </c>
      <c r="CP180" s="157">
        <f>CP77+CP84+CP87+CP89+CP90+SUM(CP103:CP111)</f>
        <v>1159326</v>
      </c>
      <c r="CQ180" s="157">
        <f>CQ77+CQ84+CQ87+CQ89+CQ90+SUM(CQ103:CQ111)</f>
        <v>572314</v>
      </c>
      <c r="CR180" s="157">
        <f>CR77+CR84+CR87+CR89+CR90+SUM(CR103:CR111)</f>
        <v>587012</v>
      </c>
      <c r="CS180" s="157">
        <f>CS77+CS84+CS87+CS89+CS90+SUM(CS103:CS111)</f>
        <v>423900</v>
      </c>
      <c r="CT180" s="95"/>
      <c r="CU180" s="157">
        <f>CU77+CU84+CU87+CU89+CU90+SUM(CU103:CU111)</f>
        <v>1153434</v>
      </c>
      <c r="CV180" s="157">
        <f>CV77+CV84+CV87+CV89+CV90+SUM(CV103:CV111)</f>
        <v>570380</v>
      </c>
      <c r="CW180" s="157">
        <f>CW77+CW84+CW87+CW89+CW90+SUM(CW103:CW111)</f>
        <v>583054</v>
      </c>
    </row>
    <row r="181" spans="2:101" ht="15" customHeight="1" x14ac:dyDescent="0.15">
      <c r="B181" s="30"/>
      <c r="C181" s="30"/>
      <c r="D181" s="58" t="s">
        <v>79</v>
      </c>
      <c r="E181" s="198">
        <f t="shared" ref="E181:AJ181" si="62">E94+SUM(E113)+E115+E112+E114</f>
        <v>252484</v>
      </c>
      <c r="F181" s="124">
        <f t="shared" si="62"/>
        <v>249814</v>
      </c>
      <c r="G181" s="124">
        <f t="shared" si="62"/>
        <v>244384</v>
      </c>
      <c r="H181" s="124">
        <f t="shared" si="62"/>
        <v>237227</v>
      </c>
      <c r="I181" s="124">
        <f t="shared" si="62"/>
        <v>233557</v>
      </c>
      <c r="J181" s="198"/>
      <c r="K181" s="124">
        <f t="shared" si="62"/>
        <v>229120</v>
      </c>
      <c r="L181" s="124">
        <f t="shared" si="62"/>
        <v>227647</v>
      </c>
      <c r="M181" s="124">
        <f t="shared" si="62"/>
        <v>225580</v>
      </c>
      <c r="N181" s="124">
        <f t="shared" si="62"/>
        <v>222601</v>
      </c>
      <c r="O181" s="198">
        <f t="shared" si="62"/>
        <v>220326</v>
      </c>
      <c r="P181" s="124">
        <f t="shared" si="62"/>
        <v>218349</v>
      </c>
      <c r="Q181" s="124">
        <f t="shared" si="62"/>
        <v>215915</v>
      </c>
      <c r="R181" s="124">
        <f t="shared" si="62"/>
        <v>215787</v>
      </c>
      <c r="S181" s="124">
        <f t="shared" si="62"/>
        <v>216567</v>
      </c>
      <c r="T181" s="198">
        <f t="shared" si="62"/>
        <v>217480</v>
      </c>
      <c r="U181" s="124">
        <f t="shared" si="62"/>
        <v>218394</v>
      </c>
      <c r="V181" s="124">
        <f t="shared" si="62"/>
        <v>219879</v>
      </c>
      <c r="W181" s="124">
        <f t="shared" si="62"/>
        <v>220836</v>
      </c>
      <c r="X181" s="124">
        <f t="shared" si="62"/>
        <v>221915</v>
      </c>
      <c r="Y181" s="198">
        <f t="shared" si="62"/>
        <v>222811</v>
      </c>
      <c r="Z181" s="124">
        <f t="shared" si="62"/>
        <v>223119</v>
      </c>
      <c r="AA181" s="124">
        <f t="shared" si="62"/>
        <v>223844</v>
      </c>
      <c r="AB181" s="124">
        <f t="shared" si="62"/>
        <v>224330</v>
      </c>
      <c r="AC181" s="124">
        <f t="shared" si="62"/>
        <v>224931</v>
      </c>
      <c r="AD181" s="198">
        <f t="shared" si="62"/>
        <v>225672</v>
      </c>
      <c r="AE181" s="124">
        <f t="shared" si="62"/>
        <v>225875</v>
      </c>
      <c r="AF181" s="124">
        <f t="shared" si="62"/>
        <v>226099</v>
      </c>
      <c r="AG181" s="124">
        <f t="shared" si="62"/>
        <v>226014</v>
      </c>
      <c r="AH181" s="124">
        <f t="shared" si="62"/>
        <v>226146</v>
      </c>
      <c r="AI181" s="198">
        <f t="shared" si="62"/>
        <v>225880</v>
      </c>
      <c r="AJ181" s="124">
        <f t="shared" si="62"/>
        <v>225692</v>
      </c>
      <c r="AK181" s="124">
        <f t="shared" ref="AK181:BC181" si="63">AK94+SUM(AK113)+AK115+AK112+AK114</f>
        <v>225948</v>
      </c>
      <c r="AL181" s="124">
        <f t="shared" si="63"/>
        <v>226081</v>
      </c>
      <c r="AM181" s="124">
        <f t="shared" si="63"/>
        <v>226177</v>
      </c>
      <c r="AN181" s="198">
        <f t="shared" si="63"/>
        <v>226322</v>
      </c>
      <c r="AO181" s="124">
        <f t="shared" si="63"/>
        <v>226004</v>
      </c>
      <c r="AP181" s="124">
        <f t="shared" si="63"/>
        <v>225821</v>
      </c>
      <c r="AQ181" s="124">
        <f t="shared" si="63"/>
        <v>225659</v>
      </c>
      <c r="AR181" s="124">
        <f t="shared" si="63"/>
        <v>225730</v>
      </c>
      <c r="AS181" s="198">
        <f t="shared" si="63"/>
        <v>224924</v>
      </c>
      <c r="AT181" s="124">
        <f t="shared" si="63"/>
        <v>224182</v>
      </c>
      <c r="AU181" s="124">
        <f t="shared" si="63"/>
        <v>223434</v>
      </c>
      <c r="AV181" s="124">
        <f t="shared" si="63"/>
        <v>222449</v>
      </c>
      <c r="AW181" s="124">
        <f t="shared" si="63"/>
        <v>221529</v>
      </c>
      <c r="AX181" s="198">
        <f t="shared" si="63"/>
        <v>220400</v>
      </c>
      <c r="AY181" s="124">
        <f t="shared" si="63"/>
        <v>218765</v>
      </c>
      <c r="AZ181" s="124">
        <f t="shared" si="63"/>
        <v>217310</v>
      </c>
      <c r="BA181" s="124">
        <f t="shared" si="63"/>
        <v>215434</v>
      </c>
      <c r="BB181" s="124">
        <f t="shared" si="63"/>
        <v>214174</v>
      </c>
      <c r="BC181" s="198">
        <f t="shared" si="63"/>
        <v>212728</v>
      </c>
      <c r="BD181" s="124">
        <f>BD94+SUM(BD113)+BD115+BD112+BD114</f>
        <v>212664</v>
      </c>
      <c r="BE181" s="124">
        <f>BE94+SUM(BE113)+BE115+BE112+BE114</f>
        <v>211248</v>
      </c>
      <c r="BF181" s="124">
        <f>BF94+SUM(BF113)+BF115+BF112+BF114</f>
        <v>210296</v>
      </c>
      <c r="BG181" s="124">
        <f>BG94+SUM(BG113)+BG115+BG112+BG114</f>
        <v>208915</v>
      </c>
      <c r="BH181" s="198">
        <f>BH94+SUM(BH113)+BH115+BH112+BH114</f>
        <v>207310</v>
      </c>
      <c r="BI181" s="124">
        <f t="shared" ref="BI181:BP181" si="64">BI94+SUM(BI113)+BI115+BI112+BI114</f>
        <v>206699</v>
      </c>
      <c r="BJ181" s="124">
        <f t="shared" si="64"/>
        <v>204885</v>
      </c>
      <c r="BK181" s="124">
        <f t="shared" si="64"/>
        <v>202572</v>
      </c>
      <c r="BL181" s="124">
        <f t="shared" si="64"/>
        <v>200114</v>
      </c>
      <c r="BM181" s="198">
        <f t="shared" si="64"/>
        <v>197716</v>
      </c>
      <c r="BN181" s="124">
        <f t="shared" si="64"/>
        <v>195141</v>
      </c>
      <c r="BO181" s="124">
        <f t="shared" si="64"/>
        <v>192674</v>
      </c>
      <c r="BP181" s="124">
        <f t="shared" si="64"/>
        <v>189882</v>
      </c>
      <c r="BQ181" s="165" t="s">
        <v>79</v>
      </c>
      <c r="BR181" s="93"/>
      <c r="BS181" s="137">
        <f>BS131+SUM(BS133:BS143)</f>
        <v>1331.02</v>
      </c>
      <c r="BT181" s="137">
        <f>BT131+SUM(BT133:BT143)</f>
        <v>1331.02</v>
      </c>
      <c r="BU181" s="137">
        <f>BU131+SUM(BU133:BU143)</f>
        <v>54535</v>
      </c>
      <c r="BV181" s="94"/>
      <c r="BW181" s="137">
        <f>BW131+SUM(BW133:BW143)</f>
        <v>192035</v>
      </c>
      <c r="BX181" s="137">
        <f>BX131+SUM(BX133:BX143)</f>
        <v>91653</v>
      </c>
      <c r="BY181" s="157">
        <f t="shared" si="59"/>
        <v>100382</v>
      </c>
      <c r="BZ181" s="95"/>
      <c r="CA181" s="137">
        <f>CA131+SUM(CA133:CA143)</f>
        <v>193556</v>
      </c>
      <c r="CB181" s="137">
        <f>CB131+SUM(CB133:CB143)</f>
        <v>93957</v>
      </c>
      <c r="CC181" s="137">
        <f>CC131+SUM(CC133:CC143)</f>
        <v>99599</v>
      </c>
      <c r="CD181" s="96"/>
      <c r="CE181" s="137">
        <f>CE131+SUM(CE133:CE143)</f>
        <v>195514</v>
      </c>
      <c r="CF181" s="137">
        <f>CF131+SUM(CF133:CF143)</f>
        <v>95046</v>
      </c>
      <c r="CG181" s="137">
        <f>CG131+SUM(CG133:CG143)</f>
        <v>100468</v>
      </c>
      <c r="CH181" s="137">
        <f>CH131+SUM(CH133:CH143)</f>
        <v>55199</v>
      </c>
      <c r="CI181" s="95"/>
      <c r="CJ181" s="137">
        <f>CJ131+SUM(CJ133:CJ143)</f>
        <v>195232</v>
      </c>
      <c r="CK181" s="137">
        <f>CK131+SUM(CK133:CK143)</f>
        <v>94940</v>
      </c>
      <c r="CL181" s="137">
        <f>CL131+SUM(CL133:CL143)</f>
        <v>100292</v>
      </c>
      <c r="CM181" s="137">
        <f>CM131+SUM(CM133:CM143)</f>
        <v>195514</v>
      </c>
      <c r="CN181" s="97"/>
      <c r="CO181" s="159" t="s">
        <v>79</v>
      </c>
      <c r="CP181" s="137">
        <f>CP131+SUM(CP133:CP143)</f>
        <v>195105</v>
      </c>
      <c r="CQ181" s="137">
        <f>CQ131+SUM(CQ133:CQ143)</f>
        <v>94929</v>
      </c>
      <c r="CR181" s="137">
        <f>CR131+SUM(CR133:CR143)</f>
        <v>100176</v>
      </c>
      <c r="CS181" s="137">
        <f>CS131+SUM(CS133:CS143)</f>
        <v>58635</v>
      </c>
      <c r="CT181" s="95"/>
      <c r="CU181" s="137">
        <f>CU131+SUM(CU133:CU143)</f>
        <v>195964</v>
      </c>
      <c r="CV181" s="137">
        <f>CV131+SUM(CV133:CV143)</f>
        <v>95329</v>
      </c>
      <c r="CW181" s="137">
        <f>CW131+SUM(CW133:CW143)</f>
        <v>100635</v>
      </c>
    </row>
    <row r="182" spans="2:101" ht="15" customHeight="1" x14ac:dyDescent="0.15">
      <c r="B182" s="30"/>
      <c r="C182" s="30"/>
      <c r="D182" s="58" t="s">
        <v>80</v>
      </c>
      <c r="E182" s="198">
        <f>SUM(E92)</f>
        <v>137140</v>
      </c>
      <c r="F182" s="137">
        <f t="shared" ref="F182:BH182" si="65">SUM(F92)</f>
        <v>135418</v>
      </c>
      <c r="G182" s="137">
        <f t="shared" si="65"/>
        <v>131346</v>
      </c>
      <c r="H182" s="137">
        <f t="shared" si="65"/>
        <v>127099</v>
      </c>
      <c r="I182" s="137">
        <f t="shared" si="65"/>
        <v>123580</v>
      </c>
      <c r="J182" s="198"/>
      <c r="K182" s="137">
        <f t="shared" si="65"/>
        <v>119224</v>
      </c>
      <c r="L182" s="137">
        <f t="shared" si="65"/>
        <v>117696</v>
      </c>
      <c r="M182" s="137">
        <f t="shared" si="65"/>
        <v>114722</v>
      </c>
      <c r="N182" s="137">
        <f t="shared" si="65"/>
        <v>112194</v>
      </c>
      <c r="O182" s="198">
        <f t="shared" si="65"/>
        <v>109382</v>
      </c>
      <c r="P182" s="137">
        <f t="shared" si="65"/>
        <v>107043</v>
      </c>
      <c r="Q182" s="137">
        <f t="shared" si="65"/>
        <v>105322</v>
      </c>
      <c r="R182" s="137">
        <f t="shared" si="65"/>
        <v>103177</v>
      </c>
      <c r="S182" s="137">
        <f t="shared" si="65"/>
        <v>102055</v>
      </c>
      <c r="T182" s="198">
        <f t="shared" si="65"/>
        <v>101025</v>
      </c>
      <c r="U182" s="137">
        <f t="shared" si="65"/>
        <v>100680</v>
      </c>
      <c r="V182" s="137">
        <f t="shared" si="65"/>
        <v>99602</v>
      </c>
      <c r="W182" s="137">
        <f t="shared" si="65"/>
        <v>99652</v>
      </c>
      <c r="X182" s="137">
        <f t="shared" si="65"/>
        <v>98824</v>
      </c>
      <c r="Y182" s="198">
        <f t="shared" si="65"/>
        <v>98198</v>
      </c>
      <c r="Z182" s="137">
        <f t="shared" si="65"/>
        <v>97869</v>
      </c>
      <c r="AA182" s="137">
        <f t="shared" si="65"/>
        <v>97585</v>
      </c>
      <c r="AB182" s="137">
        <f t="shared" si="65"/>
        <v>97202</v>
      </c>
      <c r="AC182" s="137">
        <f t="shared" si="65"/>
        <v>96869</v>
      </c>
      <c r="AD182" s="198">
        <f t="shared" si="65"/>
        <v>96602</v>
      </c>
      <c r="AE182" s="137">
        <f t="shared" si="65"/>
        <v>96030</v>
      </c>
      <c r="AF182" s="137">
        <f t="shared" si="65"/>
        <v>95458</v>
      </c>
      <c r="AG182" s="137">
        <f t="shared" si="65"/>
        <v>94843</v>
      </c>
      <c r="AH182" s="137">
        <f t="shared" si="65"/>
        <v>94264</v>
      </c>
      <c r="AI182" s="198">
        <f t="shared" si="65"/>
        <v>93600</v>
      </c>
      <c r="AJ182" s="137">
        <f t="shared" si="65"/>
        <v>93044</v>
      </c>
      <c r="AK182" s="137">
        <f t="shared" si="65"/>
        <v>92299</v>
      </c>
      <c r="AL182" s="137">
        <f t="shared" si="65"/>
        <v>91553</v>
      </c>
      <c r="AM182" s="137">
        <f t="shared" si="65"/>
        <v>90802</v>
      </c>
      <c r="AN182" s="198">
        <f t="shared" si="65"/>
        <v>90066</v>
      </c>
      <c r="AO182" s="137">
        <f t="shared" si="65"/>
        <v>89272</v>
      </c>
      <c r="AP182" s="137">
        <f t="shared" si="65"/>
        <v>88559</v>
      </c>
      <c r="AQ182" s="137">
        <f t="shared" si="65"/>
        <v>87884</v>
      </c>
      <c r="AR182" s="137">
        <f t="shared" si="65"/>
        <v>87250</v>
      </c>
      <c r="AS182" s="198">
        <f t="shared" si="65"/>
        <v>86704</v>
      </c>
      <c r="AT182" s="137">
        <f t="shared" si="65"/>
        <v>85900</v>
      </c>
      <c r="AU182" s="137">
        <f t="shared" si="65"/>
        <v>85051</v>
      </c>
      <c r="AV182" s="137">
        <f t="shared" si="65"/>
        <v>84241</v>
      </c>
      <c r="AW182" s="137">
        <f t="shared" si="65"/>
        <v>83296</v>
      </c>
      <c r="AX182" s="198">
        <f t="shared" si="65"/>
        <v>82298</v>
      </c>
      <c r="AY182" s="137">
        <f t="shared" si="65"/>
        <v>81191</v>
      </c>
      <c r="AZ182" s="137">
        <f t="shared" si="65"/>
        <v>80091</v>
      </c>
      <c r="BA182" s="137">
        <f t="shared" si="65"/>
        <v>78932</v>
      </c>
      <c r="BB182" s="137">
        <f t="shared" si="65"/>
        <v>77895</v>
      </c>
      <c r="BC182" s="198">
        <f t="shared" si="65"/>
        <v>76625</v>
      </c>
      <c r="BD182" s="137">
        <f t="shared" si="65"/>
        <v>75924</v>
      </c>
      <c r="BE182" s="137">
        <f t="shared" si="65"/>
        <v>74890</v>
      </c>
      <c r="BF182" s="137">
        <f t="shared" si="65"/>
        <v>73804</v>
      </c>
      <c r="BG182" s="137">
        <f t="shared" si="65"/>
        <v>72663</v>
      </c>
      <c r="BH182" s="198">
        <f t="shared" si="65"/>
        <v>71607</v>
      </c>
      <c r="BI182" s="137">
        <f t="shared" ref="BI182:BP182" si="66">SUM(BI92)</f>
        <v>70792</v>
      </c>
      <c r="BJ182" s="137">
        <f t="shared" si="66"/>
        <v>69594</v>
      </c>
      <c r="BK182" s="137">
        <f t="shared" si="66"/>
        <v>68550</v>
      </c>
      <c r="BL182" s="137">
        <f t="shared" si="66"/>
        <v>67341</v>
      </c>
      <c r="BM182" s="198">
        <f t="shared" si="66"/>
        <v>66130</v>
      </c>
      <c r="BN182" s="137">
        <f t="shared" si="66"/>
        <v>64848</v>
      </c>
      <c r="BO182" s="137">
        <f t="shared" si="66"/>
        <v>63635</v>
      </c>
      <c r="BP182" s="137">
        <f t="shared" si="66"/>
        <v>62190</v>
      </c>
      <c r="BQ182" s="165" t="s">
        <v>80</v>
      </c>
      <c r="BR182" s="93"/>
      <c r="BS182" s="137">
        <f>SUM(BS144:BS153)</f>
        <v>806.38</v>
      </c>
      <c r="BT182" s="137">
        <f>SUM(BT144:BT153)</f>
        <v>806.38</v>
      </c>
      <c r="BU182" s="137">
        <f>SUM(BU144:BU153)</f>
        <v>23758</v>
      </c>
      <c r="BV182" s="94"/>
      <c r="BW182" s="137">
        <f>SUM(BW144:BW153)</f>
        <v>116129</v>
      </c>
      <c r="BX182" s="137">
        <f>SUM(BX144:BX153)</f>
        <v>55783</v>
      </c>
      <c r="BY182" s="157">
        <f t="shared" si="59"/>
        <v>60346</v>
      </c>
      <c r="BZ182" s="95"/>
      <c r="CA182" s="137">
        <f>SUM(CA144:CA153)</f>
        <v>91852</v>
      </c>
      <c r="CB182" s="137">
        <f>SUM(CB144:CB153)</f>
        <v>44311</v>
      </c>
      <c r="CC182" s="137">
        <f>SUM(CC144:CC153)</f>
        <v>47541</v>
      </c>
      <c r="CD182" s="96"/>
      <c r="CE182" s="137">
        <f>SUM(CE144:CE153)</f>
        <v>88552</v>
      </c>
      <c r="CF182" s="137">
        <f>SUM(CF144:CF153)</f>
        <v>42802</v>
      </c>
      <c r="CG182" s="137">
        <f>SUM(CG144:CG153)</f>
        <v>45750</v>
      </c>
      <c r="CH182" s="137">
        <f>SUM(CH144:CH153)</f>
        <v>23563</v>
      </c>
      <c r="CI182" s="95"/>
      <c r="CJ182" s="137">
        <f>SUM(CJ144:CJ153)</f>
        <v>88402</v>
      </c>
      <c r="CK182" s="137">
        <f>SUM(CK144:CK153)</f>
        <v>42739</v>
      </c>
      <c r="CL182" s="137">
        <f>SUM(CL144:CL153)</f>
        <v>45663</v>
      </c>
      <c r="CM182" s="137">
        <f>SUM(CM144:CM153)</f>
        <v>88552</v>
      </c>
      <c r="CN182" s="97"/>
      <c r="CO182" s="159" t="s">
        <v>80</v>
      </c>
      <c r="CP182" s="137">
        <f>SUM(CP144:CP153)</f>
        <v>84946</v>
      </c>
      <c r="CQ182" s="137">
        <f>SUM(CQ144:CQ153)</f>
        <v>40898</v>
      </c>
      <c r="CR182" s="137">
        <f>SUM(CR144:CR153)</f>
        <v>44048</v>
      </c>
      <c r="CS182" s="137">
        <f>SUM(CS144:CS153)</f>
        <v>23872</v>
      </c>
      <c r="CT182" s="95"/>
      <c r="CU182" s="137">
        <f>SUM(CU144:CU153)</f>
        <v>85786</v>
      </c>
      <c r="CV182" s="137">
        <f>SUM(CV144:CV153)</f>
        <v>41376</v>
      </c>
      <c r="CW182" s="137">
        <f>SUM(CW144:CW153)</f>
        <v>44410</v>
      </c>
    </row>
    <row r="183" spans="2:101" ht="15" customHeight="1" x14ac:dyDescent="0.15">
      <c r="B183" s="30"/>
      <c r="C183" s="30"/>
      <c r="D183" s="58" t="s">
        <v>81</v>
      </c>
      <c r="E183" s="198">
        <f>SUM(E91)</f>
        <v>129978</v>
      </c>
      <c r="F183" s="137">
        <f t="shared" ref="F183:BH183" si="67">SUM(F91)</f>
        <v>127998</v>
      </c>
      <c r="G183" s="137">
        <f t="shared" si="67"/>
        <v>124598</v>
      </c>
      <c r="H183" s="137">
        <f t="shared" si="67"/>
        <v>120354</v>
      </c>
      <c r="I183" s="137">
        <f t="shared" si="67"/>
        <v>117929</v>
      </c>
      <c r="J183" s="198"/>
      <c r="K183" s="137">
        <f t="shared" si="67"/>
        <v>114432</v>
      </c>
      <c r="L183" s="137">
        <f t="shared" si="67"/>
        <v>113067</v>
      </c>
      <c r="M183" s="137">
        <f t="shared" si="67"/>
        <v>110714</v>
      </c>
      <c r="N183" s="137">
        <f t="shared" si="67"/>
        <v>108186</v>
      </c>
      <c r="O183" s="198">
        <f t="shared" si="67"/>
        <v>105821</v>
      </c>
      <c r="P183" s="137">
        <f t="shared" si="67"/>
        <v>103830</v>
      </c>
      <c r="Q183" s="137">
        <f t="shared" si="67"/>
        <v>102419</v>
      </c>
      <c r="R183" s="137">
        <f t="shared" si="67"/>
        <v>101574</v>
      </c>
      <c r="S183" s="137">
        <f t="shared" si="67"/>
        <v>100942</v>
      </c>
      <c r="T183" s="198">
        <f t="shared" si="67"/>
        <v>100374</v>
      </c>
      <c r="U183" s="137">
        <f t="shared" si="67"/>
        <v>100433</v>
      </c>
      <c r="V183" s="137">
        <f t="shared" si="67"/>
        <v>100200</v>
      </c>
      <c r="W183" s="137">
        <f t="shared" si="67"/>
        <v>100178</v>
      </c>
      <c r="X183" s="137">
        <f t="shared" si="67"/>
        <v>100398</v>
      </c>
      <c r="Y183" s="198">
        <f t="shared" si="67"/>
        <v>100534</v>
      </c>
      <c r="Z183" s="137">
        <f t="shared" si="67"/>
        <v>100594</v>
      </c>
      <c r="AA183" s="137">
        <f t="shared" si="67"/>
        <v>100592</v>
      </c>
      <c r="AB183" s="137">
        <f t="shared" si="67"/>
        <v>100575</v>
      </c>
      <c r="AC183" s="137">
        <f t="shared" si="67"/>
        <v>100656</v>
      </c>
      <c r="AD183" s="198">
        <f t="shared" si="67"/>
        <v>100796</v>
      </c>
      <c r="AE183" s="137">
        <f t="shared" si="67"/>
        <v>100848</v>
      </c>
      <c r="AF183" s="137">
        <f t="shared" si="67"/>
        <v>100768</v>
      </c>
      <c r="AG183" s="137">
        <f t="shared" si="67"/>
        <v>100532</v>
      </c>
      <c r="AH183" s="137">
        <f t="shared" si="67"/>
        <v>100058</v>
      </c>
      <c r="AI183" s="198">
        <f t="shared" si="67"/>
        <v>99840</v>
      </c>
      <c r="AJ183" s="137">
        <f t="shared" si="67"/>
        <v>99538</v>
      </c>
      <c r="AK183" s="137">
        <f t="shared" si="67"/>
        <v>99214</v>
      </c>
      <c r="AL183" s="137">
        <f t="shared" si="67"/>
        <v>98792</v>
      </c>
      <c r="AM183" s="137">
        <f t="shared" si="67"/>
        <v>98420</v>
      </c>
      <c r="AN183" s="198">
        <f t="shared" si="67"/>
        <v>98225</v>
      </c>
      <c r="AO183" s="137">
        <f t="shared" si="67"/>
        <v>97638</v>
      </c>
      <c r="AP183" s="137">
        <f t="shared" si="67"/>
        <v>97120</v>
      </c>
      <c r="AQ183" s="137">
        <f t="shared" si="67"/>
        <v>96461</v>
      </c>
      <c r="AR183" s="137">
        <f t="shared" si="67"/>
        <v>95801</v>
      </c>
      <c r="AS183" s="198">
        <f t="shared" si="67"/>
        <v>95254</v>
      </c>
      <c r="AT183" s="137">
        <f t="shared" si="67"/>
        <v>94454</v>
      </c>
      <c r="AU183" s="137">
        <f t="shared" si="67"/>
        <v>93729</v>
      </c>
      <c r="AV183" s="137">
        <f t="shared" si="67"/>
        <v>92875</v>
      </c>
      <c r="AW183" s="137">
        <f t="shared" si="67"/>
        <v>92122</v>
      </c>
      <c r="AX183" s="198">
        <f t="shared" si="67"/>
        <v>91195</v>
      </c>
      <c r="AY183" s="137">
        <f t="shared" si="67"/>
        <v>90160</v>
      </c>
      <c r="AZ183" s="137">
        <f t="shared" si="67"/>
        <v>88962</v>
      </c>
      <c r="BA183" s="137">
        <f t="shared" si="67"/>
        <v>87744</v>
      </c>
      <c r="BB183" s="137">
        <f t="shared" si="67"/>
        <v>86833</v>
      </c>
      <c r="BC183" s="198">
        <f t="shared" si="67"/>
        <v>85786</v>
      </c>
      <c r="BD183" s="137">
        <f t="shared" si="67"/>
        <v>85795</v>
      </c>
      <c r="BE183" s="137">
        <f t="shared" si="67"/>
        <v>85037</v>
      </c>
      <c r="BF183" s="137">
        <f t="shared" si="67"/>
        <v>84283</v>
      </c>
      <c r="BG183" s="137">
        <f t="shared" si="67"/>
        <v>83461</v>
      </c>
      <c r="BH183" s="198">
        <f t="shared" si="67"/>
        <v>82720</v>
      </c>
      <c r="BI183" s="137">
        <f t="shared" ref="BI183:BP183" si="68">SUM(BI91)</f>
        <v>82230</v>
      </c>
      <c r="BJ183" s="137">
        <f t="shared" si="68"/>
        <v>81280</v>
      </c>
      <c r="BK183" s="137">
        <f t="shared" si="68"/>
        <v>80031</v>
      </c>
      <c r="BL183" s="137">
        <f t="shared" si="68"/>
        <v>78843</v>
      </c>
      <c r="BM183" s="198">
        <f t="shared" si="68"/>
        <v>77533</v>
      </c>
      <c r="BN183" s="137">
        <f t="shared" si="68"/>
        <v>76479</v>
      </c>
      <c r="BO183" s="137">
        <f t="shared" si="68"/>
        <v>75120</v>
      </c>
      <c r="BP183" s="137">
        <f t="shared" si="68"/>
        <v>73646</v>
      </c>
      <c r="BQ183" s="165" t="s">
        <v>81</v>
      </c>
      <c r="BR183" s="93"/>
      <c r="BS183" s="137">
        <f>SUM(BS154:BS161)</f>
        <v>468.73</v>
      </c>
      <c r="BT183" s="137">
        <f>SUM(BT154:BT161)</f>
        <v>468.73</v>
      </c>
      <c r="BU183" s="137">
        <f>SUM(BU154:BU161)</f>
        <v>23535</v>
      </c>
      <c r="BV183" s="94"/>
      <c r="BW183" s="137">
        <f>SUM(BW154:BW161)</f>
        <v>105150</v>
      </c>
      <c r="BX183" s="137">
        <f>SUM(BX154:BX161)</f>
        <v>50583</v>
      </c>
      <c r="BY183" s="157">
        <f t="shared" si="59"/>
        <v>54567</v>
      </c>
      <c r="BZ183" s="95"/>
      <c r="CA183" s="137">
        <f>SUM(CA154:CA161)</f>
        <v>93316</v>
      </c>
      <c r="CB183" s="137">
        <f>SUM(CB154:CB161)</f>
        <v>45071</v>
      </c>
      <c r="CC183" s="137">
        <f>SUM(CC154:CC161)</f>
        <v>48245</v>
      </c>
      <c r="CD183" s="96"/>
      <c r="CE183" s="137">
        <f>SUM(CE154:CE161)</f>
        <v>92089</v>
      </c>
      <c r="CF183" s="137">
        <f>SUM(CF154:CF161)</f>
        <v>44455</v>
      </c>
      <c r="CG183" s="137">
        <f>SUM(CG154:CG161)</f>
        <v>47634</v>
      </c>
      <c r="CH183" s="137">
        <f>SUM(CH154:CH161)</f>
        <v>23090</v>
      </c>
      <c r="CI183" s="95"/>
      <c r="CJ183" s="137">
        <f>SUM(CJ154:CJ161)</f>
        <v>91940</v>
      </c>
      <c r="CK183" s="137">
        <f>SUM(CK154:CK161)</f>
        <v>44415</v>
      </c>
      <c r="CL183" s="137">
        <f>SUM(CL154:CL161)</f>
        <v>47525</v>
      </c>
      <c r="CM183" s="137">
        <f>SUM(CM154:CM161)</f>
        <v>92089</v>
      </c>
      <c r="CN183" s="97"/>
      <c r="CO183" s="159" t="s">
        <v>81</v>
      </c>
      <c r="CP183" s="137">
        <f>SUM(CP154:CP161)</f>
        <v>89382</v>
      </c>
      <c r="CQ183" s="137">
        <f>SUM(CQ154:CQ161)</f>
        <v>43051</v>
      </c>
      <c r="CR183" s="137">
        <f>SUM(CR154:CR161)</f>
        <v>46331</v>
      </c>
      <c r="CS183" s="137">
        <f>SUM(CS154:CS161)</f>
        <v>23828</v>
      </c>
      <c r="CT183" s="95"/>
      <c r="CU183" s="137">
        <f>SUM(CU154:CU161)</f>
        <v>89915</v>
      </c>
      <c r="CV183" s="137">
        <f>SUM(CV154:CV161)</f>
        <v>43316</v>
      </c>
      <c r="CW183" s="137">
        <f>SUM(CW154:CW161)</f>
        <v>46599</v>
      </c>
    </row>
    <row r="184" spans="2:101" ht="15" customHeight="1" x14ac:dyDescent="0.15">
      <c r="B184" s="30"/>
      <c r="C184" s="30"/>
      <c r="D184" s="58" t="s">
        <v>82</v>
      </c>
      <c r="E184" s="198">
        <f t="shared" ref="E184:BC184" si="69">E83+E93+E116</f>
        <v>230472</v>
      </c>
      <c r="F184" s="124">
        <f t="shared" si="69"/>
        <v>230727</v>
      </c>
      <c r="G184" s="124">
        <f t="shared" si="69"/>
        <v>230607</v>
      </c>
      <c r="H184" s="124">
        <f t="shared" si="69"/>
        <v>229659</v>
      </c>
      <c r="I184" s="124">
        <f t="shared" si="69"/>
        <v>227133</v>
      </c>
      <c r="J184" s="198"/>
      <c r="K184" s="124">
        <f t="shared" si="69"/>
        <v>226262</v>
      </c>
      <c r="L184" s="124">
        <f t="shared" si="69"/>
        <v>226132</v>
      </c>
      <c r="M184" s="124">
        <f t="shared" si="69"/>
        <v>236554</v>
      </c>
      <c r="N184" s="124">
        <f t="shared" si="69"/>
        <v>234432</v>
      </c>
      <c r="O184" s="198">
        <f t="shared" si="69"/>
        <v>235105</v>
      </c>
      <c r="P184" s="124">
        <f t="shared" si="69"/>
        <v>233921</v>
      </c>
      <c r="Q184" s="124">
        <f t="shared" si="69"/>
        <v>234172</v>
      </c>
      <c r="R184" s="124">
        <f t="shared" si="69"/>
        <v>234534</v>
      </c>
      <c r="S184" s="124">
        <f t="shared" si="69"/>
        <v>235283</v>
      </c>
      <c r="T184" s="198">
        <f t="shared" si="69"/>
        <v>236021</v>
      </c>
      <c r="U184" s="124">
        <f t="shared" si="69"/>
        <v>237885</v>
      </c>
      <c r="V184" s="124">
        <f t="shared" si="69"/>
        <v>239232</v>
      </c>
      <c r="W184" s="124">
        <f t="shared" si="69"/>
        <v>240062</v>
      </c>
      <c r="X184" s="124">
        <f t="shared" si="69"/>
        <v>241394</v>
      </c>
      <c r="Y184" s="198">
        <f t="shared" si="69"/>
        <v>242394</v>
      </c>
      <c r="Z184" s="124">
        <f t="shared" si="69"/>
        <v>243489</v>
      </c>
      <c r="AA184" s="124">
        <f t="shared" si="69"/>
        <v>244668</v>
      </c>
      <c r="AB184" s="124">
        <f t="shared" si="69"/>
        <v>244754</v>
      </c>
      <c r="AC184" s="124">
        <f t="shared" si="69"/>
        <v>244498</v>
      </c>
      <c r="AD184" s="198">
        <f t="shared" si="69"/>
        <v>244520</v>
      </c>
      <c r="AE184" s="124">
        <f t="shared" si="69"/>
        <v>244262</v>
      </c>
      <c r="AF184" s="124">
        <f t="shared" si="69"/>
        <v>243738</v>
      </c>
      <c r="AG184" s="124">
        <f t="shared" si="69"/>
        <v>243549</v>
      </c>
      <c r="AH184" s="124">
        <f t="shared" si="69"/>
        <v>241871</v>
      </c>
      <c r="AI184" s="198">
        <f t="shared" si="69"/>
        <v>240870</v>
      </c>
      <c r="AJ184" s="124">
        <f t="shared" si="69"/>
        <v>239948</v>
      </c>
      <c r="AK184" s="124">
        <f t="shared" si="69"/>
        <v>239245</v>
      </c>
      <c r="AL184" s="124">
        <f t="shared" si="69"/>
        <v>238634</v>
      </c>
      <c r="AM184" s="124">
        <f t="shared" si="69"/>
        <v>237778</v>
      </c>
      <c r="AN184" s="198">
        <f t="shared" si="69"/>
        <v>237031</v>
      </c>
      <c r="AO184" s="124">
        <f t="shared" si="69"/>
        <v>236107</v>
      </c>
      <c r="AP184" s="124">
        <f t="shared" si="69"/>
        <v>235422</v>
      </c>
      <c r="AQ184" s="124">
        <f t="shared" si="69"/>
        <v>234615</v>
      </c>
      <c r="AR184" s="124">
        <f t="shared" si="69"/>
        <v>233634</v>
      </c>
      <c r="AS184" s="198">
        <f t="shared" si="69"/>
        <v>232801</v>
      </c>
      <c r="AT184" s="124">
        <f t="shared" si="69"/>
        <v>231209</v>
      </c>
      <c r="AU184" s="124">
        <f t="shared" si="69"/>
        <v>229952</v>
      </c>
      <c r="AV184" s="124">
        <f t="shared" si="69"/>
        <v>228764</v>
      </c>
      <c r="AW184" s="124">
        <f t="shared" si="69"/>
        <v>227377</v>
      </c>
      <c r="AX184" s="198">
        <f t="shared" si="69"/>
        <v>225421</v>
      </c>
      <c r="AY184" s="124">
        <f t="shared" si="69"/>
        <v>223754</v>
      </c>
      <c r="AZ184" s="124">
        <f t="shared" si="69"/>
        <v>221961</v>
      </c>
      <c r="BA184" s="124">
        <f t="shared" si="69"/>
        <v>220127</v>
      </c>
      <c r="BB184" s="124">
        <f t="shared" si="69"/>
        <v>218299</v>
      </c>
      <c r="BC184" s="198">
        <f t="shared" si="69"/>
        <v>216268</v>
      </c>
      <c r="BD184" s="124">
        <f>BD83+BD93+BD116</f>
        <v>202821</v>
      </c>
      <c r="BE184" s="124">
        <f>BE83+BE93+BE116</f>
        <v>200134</v>
      </c>
      <c r="BF184" s="124">
        <f>BF83+BF93+BF116</f>
        <v>198205</v>
      </c>
      <c r="BG184" s="124">
        <f>BG83+BG93+BG116</f>
        <v>196533</v>
      </c>
      <c r="BH184" s="198">
        <f>BH83+BH93+BH116</f>
        <v>195007</v>
      </c>
      <c r="BI184" s="124">
        <f t="shared" ref="BI184:BP184" si="70">BI83+BI93+BI116</f>
        <v>194984</v>
      </c>
      <c r="BJ184" s="124">
        <f t="shared" si="70"/>
        <v>193452</v>
      </c>
      <c r="BK184" s="124">
        <f t="shared" si="70"/>
        <v>191488</v>
      </c>
      <c r="BL184" s="124">
        <f t="shared" si="70"/>
        <v>189281</v>
      </c>
      <c r="BM184" s="198">
        <f t="shared" si="70"/>
        <v>187048</v>
      </c>
      <c r="BN184" s="124">
        <f t="shared" si="70"/>
        <v>184698</v>
      </c>
      <c r="BO184" s="124">
        <f t="shared" si="70"/>
        <v>182298</v>
      </c>
      <c r="BP184" s="124">
        <f t="shared" si="70"/>
        <v>179592</v>
      </c>
      <c r="BQ184" s="165" t="s">
        <v>82</v>
      </c>
      <c r="BR184" s="93"/>
      <c r="BS184" s="137">
        <f>BS83+SUM(BS162:BS169)</f>
        <v>656.75</v>
      </c>
      <c r="BT184" s="137">
        <f>BT83+SUM(BT162:BT169)</f>
        <v>656.68000000000006</v>
      </c>
      <c r="BU184" s="137">
        <f>BU83+SUM(BU162:BU169)</f>
        <v>67118</v>
      </c>
      <c r="BV184" s="94"/>
      <c r="BW184" s="137">
        <f>BW83+BW130+SUM(BW162:BW169)</f>
        <v>208419</v>
      </c>
      <c r="BX184" s="137">
        <f>BX83+BX130+SUM(BX162:BX169)</f>
        <v>101526</v>
      </c>
      <c r="BY184" s="157">
        <f t="shared" si="59"/>
        <v>106893</v>
      </c>
      <c r="BZ184" s="95"/>
      <c r="CA184" s="137">
        <f>CA83+SUM(CA162:CA169)</f>
        <v>223335</v>
      </c>
      <c r="CB184" s="137">
        <f>CB83+SUM(CB162:CB169)</f>
        <v>108765</v>
      </c>
      <c r="CC184" s="137">
        <f>CC83+SUM(CC162:CC169)</f>
        <v>114570</v>
      </c>
      <c r="CD184" s="96"/>
      <c r="CE184" s="137">
        <f>CE83+SUM(CE162:CE169)</f>
        <v>221701</v>
      </c>
      <c r="CF184" s="137">
        <f>CF83+SUM(CF162:CF169)</f>
        <v>108195</v>
      </c>
      <c r="CG184" s="137">
        <f>CG83+SUM(CG162:CG169)</f>
        <v>113506</v>
      </c>
      <c r="CH184" s="137">
        <f>CH83+SUM(CH162:CH169)</f>
        <v>67527</v>
      </c>
      <c r="CI184" s="95"/>
      <c r="CJ184" s="137">
        <f>CJ83+SUM(CJ162:CJ169)</f>
        <v>221352</v>
      </c>
      <c r="CK184" s="137">
        <f>CK83+SUM(CK162:CK169)</f>
        <v>108061</v>
      </c>
      <c r="CL184" s="137">
        <f>CL83+SUM(CL162:CL169)</f>
        <v>113291</v>
      </c>
      <c r="CM184" s="137">
        <f>CM83+SUM(CM162:CM169)</f>
        <v>221701</v>
      </c>
      <c r="CN184" s="97"/>
      <c r="CO184" s="159" t="s">
        <v>82</v>
      </c>
      <c r="CP184" s="137">
        <f>CP83+SUM(CP162:CP169)</f>
        <v>217936</v>
      </c>
      <c r="CQ184" s="137">
        <f>CQ83+SUM(CQ162:CQ169)</f>
        <v>105766</v>
      </c>
      <c r="CR184" s="137">
        <f>CR83+SUM(CR162:CR169)</f>
        <v>112170</v>
      </c>
      <c r="CS184" s="137">
        <f>CS83+SUM(CS162:CS169)</f>
        <v>69982</v>
      </c>
      <c r="CT184" s="95"/>
      <c r="CU184" s="137">
        <f>CU83+SUM(CU162:CU169)</f>
        <v>219253</v>
      </c>
      <c r="CV184" s="137">
        <f>CV83+SUM(CV162:CV169)</f>
        <v>106620</v>
      </c>
      <c r="CW184" s="137">
        <f>CW83+SUM(CW162:CW169)</f>
        <v>112633</v>
      </c>
    </row>
    <row r="185" spans="2:101" ht="15" customHeight="1" x14ac:dyDescent="0.15">
      <c r="B185" s="30"/>
      <c r="C185" s="30"/>
      <c r="D185" s="58" t="s">
        <v>83</v>
      </c>
      <c r="E185" s="198">
        <f t="shared" ref="E185:AJ185" si="71">E117+SUM(E85)</f>
        <v>115320</v>
      </c>
      <c r="F185" s="137">
        <f t="shared" si="71"/>
        <v>116258</v>
      </c>
      <c r="G185" s="137">
        <f t="shared" si="71"/>
        <v>116175</v>
      </c>
      <c r="H185" s="137">
        <f t="shared" si="71"/>
        <v>116361</v>
      </c>
      <c r="I185" s="137">
        <f t="shared" si="71"/>
        <v>116049</v>
      </c>
      <c r="J185" s="198"/>
      <c r="K185" s="137">
        <f t="shared" si="71"/>
        <v>112814</v>
      </c>
      <c r="L185" s="137">
        <f t="shared" si="71"/>
        <v>113186</v>
      </c>
      <c r="M185" s="137">
        <f t="shared" si="71"/>
        <v>113490</v>
      </c>
      <c r="N185" s="137">
        <f t="shared" si="71"/>
        <v>113224</v>
      </c>
      <c r="O185" s="198">
        <f t="shared" si="71"/>
        <v>112941</v>
      </c>
      <c r="P185" s="137">
        <f t="shared" si="71"/>
        <v>113307</v>
      </c>
      <c r="Q185" s="137">
        <f t="shared" si="71"/>
        <v>113208</v>
      </c>
      <c r="R185" s="137">
        <f t="shared" si="71"/>
        <v>113552</v>
      </c>
      <c r="S185" s="137">
        <f t="shared" si="71"/>
        <v>113750</v>
      </c>
      <c r="T185" s="198">
        <f t="shared" si="71"/>
        <v>113650</v>
      </c>
      <c r="U185" s="137">
        <f t="shared" si="71"/>
        <v>114153</v>
      </c>
      <c r="V185" s="137">
        <f t="shared" si="71"/>
        <v>114422</v>
      </c>
      <c r="W185" s="137">
        <f t="shared" si="71"/>
        <v>115230</v>
      </c>
      <c r="X185" s="137">
        <f t="shared" si="71"/>
        <v>115625</v>
      </c>
      <c r="Y185" s="198">
        <f t="shared" si="71"/>
        <v>115667</v>
      </c>
      <c r="Z185" s="137">
        <f t="shared" si="71"/>
        <v>115543</v>
      </c>
      <c r="AA185" s="137">
        <f t="shared" si="71"/>
        <v>115446</v>
      </c>
      <c r="AB185" s="137">
        <f t="shared" si="71"/>
        <v>115261</v>
      </c>
      <c r="AC185" s="137">
        <f t="shared" si="71"/>
        <v>114831</v>
      </c>
      <c r="AD185" s="198">
        <f t="shared" si="71"/>
        <v>114461</v>
      </c>
      <c r="AE185" s="137">
        <f t="shared" si="71"/>
        <v>113768</v>
      </c>
      <c r="AF185" s="137">
        <f t="shared" si="71"/>
        <v>112949</v>
      </c>
      <c r="AG185" s="137">
        <f t="shared" si="71"/>
        <v>112465</v>
      </c>
      <c r="AH185" s="137">
        <f t="shared" si="71"/>
        <v>111565</v>
      </c>
      <c r="AI185" s="198">
        <f t="shared" si="71"/>
        <v>110729</v>
      </c>
      <c r="AJ185" s="137">
        <f t="shared" si="71"/>
        <v>109615</v>
      </c>
      <c r="AK185" s="137">
        <f t="shared" ref="AK185:BC185" si="72">AK117+SUM(AK85)</f>
        <v>108632</v>
      </c>
      <c r="AL185" s="137">
        <f t="shared" si="72"/>
        <v>107934</v>
      </c>
      <c r="AM185" s="137">
        <f t="shared" si="72"/>
        <v>107098</v>
      </c>
      <c r="AN185" s="198">
        <f t="shared" si="72"/>
        <v>106525</v>
      </c>
      <c r="AO185" s="137">
        <f t="shared" si="72"/>
        <v>105895</v>
      </c>
      <c r="AP185" s="137">
        <f t="shared" si="72"/>
        <v>105149</v>
      </c>
      <c r="AQ185" s="137">
        <f t="shared" si="72"/>
        <v>104530</v>
      </c>
      <c r="AR185" s="137">
        <f t="shared" si="72"/>
        <v>103876</v>
      </c>
      <c r="AS185" s="198">
        <f t="shared" si="72"/>
        <v>103368</v>
      </c>
      <c r="AT185" s="137">
        <f t="shared" si="72"/>
        <v>102533</v>
      </c>
      <c r="AU185" s="137">
        <f t="shared" si="72"/>
        <v>101505</v>
      </c>
      <c r="AV185" s="137">
        <f t="shared" si="72"/>
        <v>100768</v>
      </c>
      <c r="AW185" s="137">
        <f t="shared" si="72"/>
        <v>99750</v>
      </c>
      <c r="AX185" s="198">
        <f t="shared" si="72"/>
        <v>98453</v>
      </c>
      <c r="AY185" s="137">
        <f t="shared" si="72"/>
        <v>97168</v>
      </c>
      <c r="AZ185" s="137">
        <f t="shared" si="72"/>
        <v>95814</v>
      </c>
      <c r="BA185" s="137">
        <f t="shared" si="72"/>
        <v>94537</v>
      </c>
      <c r="BB185" s="137">
        <f t="shared" si="72"/>
        <v>93313</v>
      </c>
      <c r="BC185" s="198">
        <f t="shared" si="72"/>
        <v>92055</v>
      </c>
      <c r="BD185" s="137">
        <f>BD117+SUM(BD85)</f>
        <v>86051</v>
      </c>
      <c r="BE185" s="137">
        <f>BE117+SUM(BE85)</f>
        <v>84336</v>
      </c>
      <c r="BF185" s="137">
        <f>BF117+SUM(BF85)</f>
        <v>83027</v>
      </c>
      <c r="BG185" s="137">
        <f>BG117+SUM(BG85)</f>
        <v>81637</v>
      </c>
      <c r="BH185" s="198">
        <f>BH117+SUM(BH85)</f>
        <v>80385</v>
      </c>
      <c r="BI185" s="137">
        <f t="shared" ref="BI185:BP185" si="73">BI117+SUM(BI85)</f>
        <v>79627</v>
      </c>
      <c r="BJ185" s="137">
        <f t="shared" si="73"/>
        <v>78393</v>
      </c>
      <c r="BK185" s="137">
        <f t="shared" si="73"/>
        <v>77113</v>
      </c>
      <c r="BL185" s="137">
        <f t="shared" si="73"/>
        <v>75513</v>
      </c>
      <c r="BM185" s="198">
        <f t="shared" si="73"/>
        <v>74114</v>
      </c>
      <c r="BN185" s="137">
        <f t="shared" si="73"/>
        <v>72660</v>
      </c>
      <c r="BO185" s="137">
        <f t="shared" si="73"/>
        <v>71277</v>
      </c>
      <c r="BP185" s="137">
        <f t="shared" si="73"/>
        <v>69700</v>
      </c>
      <c r="BQ185" s="165" t="s">
        <v>83</v>
      </c>
      <c r="BR185" s="93"/>
      <c r="BS185" s="137">
        <f>BS132+SUM(BS170:BS174)</f>
        <v>564.79</v>
      </c>
      <c r="BT185" s="137">
        <f>BT132+SUM(BT170:BT174)</f>
        <v>564.79</v>
      </c>
      <c r="BU185" s="137">
        <f>BU132+SUM(BU170:BU174)</f>
        <v>31746</v>
      </c>
      <c r="BV185" s="94"/>
      <c r="BW185" s="137">
        <f>BW132+SUM(BW170:BW174)</f>
        <v>114827</v>
      </c>
      <c r="BX185" s="137">
        <f>BX132+SUM(BX170:BX174)</f>
        <v>55600</v>
      </c>
      <c r="BY185" s="157">
        <f t="shared" si="59"/>
        <v>59227</v>
      </c>
      <c r="BZ185" s="95"/>
      <c r="CA185" s="137">
        <f>CA132+SUM(CA170:CA174)</f>
        <v>114468</v>
      </c>
      <c r="CB185" s="137">
        <f>CB132+SUM(CB170:CB174)</f>
        <v>55402</v>
      </c>
      <c r="CC185" s="137">
        <f>CC132+SUM(CC170:CC174)</f>
        <v>59066</v>
      </c>
      <c r="CD185" s="96"/>
      <c r="CE185" s="137">
        <f>CE132+SUM(CE170:CE174)</f>
        <v>110019</v>
      </c>
      <c r="CF185" s="137">
        <f>CF132+SUM(CF170:CF174)</f>
        <v>53226</v>
      </c>
      <c r="CG185" s="137">
        <f>CG132+SUM(CG170:CG174)</f>
        <v>56793</v>
      </c>
      <c r="CH185" s="137">
        <f>CH132+SUM(CH170:CH174)</f>
        <v>31322</v>
      </c>
      <c r="CI185" s="95"/>
      <c r="CJ185" s="137">
        <f>CJ132+SUM(CJ170:CJ174)</f>
        <v>109876</v>
      </c>
      <c r="CK185" s="137">
        <f>CK132+SUM(CK170:CK174)</f>
        <v>53177</v>
      </c>
      <c r="CL185" s="137">
        <f>CL132+SUM(CL170:CL174)</f>
        <v>56699</v>
      </c>
      <c r="CM185" s="137">
        <f>CM132+SUM(CM170:CM174)</f>
        <v>110019</v>
      </c>
      <c r="CN185" s="97"/>
      <c r="CO185" s="159" t="s">
        <v>83</v>
      </c>
      <c r="CP185" s="137">
        <f>CP132+SUM(CP170:CP174)</f>
        <v>106635</v>
      </c>
      <c r="CQ185" s="137">
        <f>CQ132+SUM(CQ170:CQ174)</f>
        <v>51463</v>
      </c>
      <c r="CR185" s="137">
        <f>CR132+SUM(CR170:CR174)</f>
        <v>55172</v>
      </c>
      <c r="CS185" s="137">
        <f>CS132+SUM(CS170:CS174)</f>
        <v>32168</v>
      </c>
      <c r="CT185" s="95"/>
      <c r="CU185" s="137">
        <f>CU132+SUM(CU170:CU174)</f>
        <v>107425</v>
      </c>
      <c r="CV185" s="137">
        <f>CV132+SUM(CV170:CV174)</f>
        <v>51977</v>
      </c>
      <c r="CW185" s="137">
        <f>CW132+SUM(CW170:CW174)</f>
        <v>55448</v>
      </c>
    </row>
    <row r="186" spans="2:101" ht="15" customHeight="1" x14ac:dyDescent="0.15">
      <c r="B186" s="30"/>
      <c r="C186" s="30"/>
      <c r="D186" s="24" t="s">
        <v>133</v>
      </c>
      <c r="E186" s="197">
        <f t="shared" ref="E186:M186" si="74">SUM(E179:E185)</f>
        <v>1791635</v>
      </c>
      <c r="F186" s="137">
        <f t="shared" si="74"/>
        <v>1794427</v>
      </c>
      <c r="G186" s="137">
        <f t="shared" si="74"/>
        <v>1789275</v>
      </c>
      <c r="H186" s="137">
        <f t="shared" si="74"/>
        <v>1786691</v>
      </c>
      <c r="I186" s="137">
        <f t="shared" si="74"/>
        <v>1793927</v>
      </c>
      <c r="J186" s="197"/>
      <c r="K186" s="137">
        <f t="shared" si="74"/>
        <v>1804099</v>
      </c>
      <c r="L186" s="137">
        <f t="shared" si="74"/>
        <v>1813881</v>
      </c>
      <c r="M186" s="137">
        <f t="shared" si="74"/>
        <v>1829500</v>
      </c>
      <c r="N186" s="137">
        <f t="shared" ref="N186:BH186" si="75">SUM(N179:N185)</f>
        <v>1825332</v>
      </c>
      <c r="O186" s="197">
        <f t="shared" si="75"/>
        <v>1836230</v>
      </c>
      <c r="P186" s="137">
        <f t="shared" si="75"/>
        <v>1848733</v>
      </c>
      <c r="Q186" s="137">
        <f t="shared" si="75"/>
        <v>1862718</v>
      </c>
      <c r="R186" s="137">
        <f t="shared" si="75"/>
        <v>1887945</v>
      </c>
      <c r="S186" s="137">
        <f t="shared" si="75"/>
        <v>1915779</v>
      </c>
      <c r="T186" s="197">
        <f t="shared" si="75"/>
        <v>1941570</v>
      </c>
      <c r="U186" s="137">
        <f t="shared" si="75"/>
        <v>1968057</v>
      </c>
      <c r="V186" s="137">
        <f t="shared" si="75"/>
        <v>2003501</v>
      </c>
      <c r="W186" s="137">
        <f t="shared" si="75"/>
        <v>2028108</v>
      </c>
      <c r="X186" s="137">
        <f t="shared" si="75"/>
        <v>2053757</v>
      </c>
      <c r="Y186" s="197">
        <f t="shared" si="75"/>
        <v>2077816</v>
      </c>
      <c r="Z186" s="137">
        <f t="shared" si="75"/>
        <v>2098366</v>
      </c>
      <c r="AA186" s="137">
        <f t="shared" si="75"/>
        <v>2119513</v>
      </c>
      <c r="AB186" s="137">
        <f t="shared" si="75"/>
        <v>2138321</v>
      </c>
      <c r="AC186" s="137">
        <f t="shared" si="75"/>
        <v>2153720</v>
      </c>
      <c r="AD186" s="197">
        <f t="shared" si="75"/>
        <v>2170004</v>
      </c>
      <c r="AE186" s="137">
        <f t="shared" si="75"/>
        <v>2183293</v>
      </c>
      <c r="AF186" s="137">
        <f t="shared" si="75"/>
        <v>2199890</v>
      </c>
      <c r="AG186" s="137">
        <f t="shared" si="75"/>
        <v>2216249</v>
      </c>
      <c r="AH186" s="137">
        <f t="shared" si="75"/>
        <v>2216121</v>
      </c>
      <c r="AI186" s="197">
        <f t="shared" si="75"/>
        <v>2233201</v>
      </c>
      <c r="AJ186" s="137">
        <f t="shared" si="75"/>
        <v>2247204</v>
      </c>
      <c r="AK186" s="137">
        <f t="shared" si="75"/>
        <v>2263853</v>
      </c>
      <c r="AL186" s="137">
        <f t="shared" si="75"/>
        <v>2291338</v>
      </c>
      <c r="AM186" s="137">
        <f t="shared" si="75"/>
        <v>2304628</v>
      </c>
      <c r="AN186" s="197">
        <f t="shared" si="75"/>
        <v>2318726</v>
      </c>
      <c r="AO186" s="137">
        <f t="shared" si="75"/>
        <v>2329973</v>
      </c>
      <c r="AP186" s="137">
        <f t="shared" si="75"/>
        <v>2340258</v>
      </c>
      <c r="AQ186" s="137">
        <f t="shared" si="75"/>
        <v>2347560</v>
      </c>
      <c r="AR186" s="137">
        <f t="shared" si="75"/>
        <v>2352602</v>
      </c>
      <c r="AS186" s="197">
        <f t="shared" si="75"/>
        <v>2356852</v>
      </c>
      <c r="AT186" s="137">
        <f t="shared" si="75"/>
        <v>2356066</v>
      </c>
      <c r="AU186" s="137">
        <f t="shared" si="75"/>
        <v>2359509</v>
      </c>
      <c r="AV186" s="137">
        <f t="shared" si="75"/>
        <v>2359851</v>
      </c>
      <c r="AW186" s="137">
        <f t="shared" si="75"/>
        <v>2358799</v>
      </c>
      <c r="AX186" s="197">
        <f t="shared" si="75"/>
        <v>2354872</v>
      </c>
      <c r="AY186" s="137">
        <f t="shared" si="75"/>
        <v>2350302</v>
      </c>
      <c r="AZ186" s="137">
        <f t="shared" si="75"/>
        <v>2344531</v>
      </c>
      <c r="BA186" s="137">
        <f t="shared" si="75"/>
        <v>2339186</v>
      </c>
      <c r="BB186" s="137">
        <f t="shared" si="75"/>
        <v>2335344</v>
      </c>
      <c r="BC186" s="197">
        <f t="shared" si="75"/>
        <v>2332650</v>
      </c>
      <c r="BD186" s="137">
        <f t="shared" si="75"/>
        <v>2309486</v>
      </c>
      <c r="BE186" s="137">
        <f t="shared" si="75"/>
        <v>2312076</v>
      </c>
      <c r="BF186" s="137">
        <f t="shared" si="75"/>
        <v>2314125</v>
      </c>
      <c r="BG186" s="137">
        <f t="shared" si="75"/>
        <v>2312971</v>
      </c>
      <c r="BH186" s="197">
        <f t="shared" si="75"/>
        <v>2308401</v>
      </c>
      <c r="BI186" s="137">
        <f t="shared" ref="BI186:BP186" si="76">SUM(BI179:BI185)</f>
        <v>2320623</v>
      </c>
      <c r="BJ186" s="137">
        <f t="shared" si="76"/>
        <v>2260636</v>
      </c>
      <c r="BK186" s="137">
        <f t="shared" si="76"/>
        <v>2251852</v>
      </c>
      <c r="BL186" s="137">
        <f t="shared" si="76"/>
        <v>2241815</v>
      </c>
      <c r="BM186" s="197">
        <f t="shared" si="76"/>
        <v>2231399</v>
      </c>
      <c r="BN186" s="137">
        <f t="shared" si="76"/>
        <v>2219521</v>
      </c>
      <c r="BO186" s="137">
        <f t="shared" si="76"/>
        <v>2209125</v>
      </c>
      <c r="BP186" s="137">
        <f t="shared" si="76"/>
        <v>2193170</v>
      </c>
      <c r="BQ186" s="105" t="s">
        <v>133</v>
      </c>
      <c r="BR186" s="93"/>
      <c r="BS186" s="137">
        <f t="shared" ref="BS186:CC186" si="77">SUM(BS179:BS185)</f>
        <v>7027.44</v>
      </c>
      <c r="BT186" s="137">
        <f t="shared" si="77"/>
        <v>6725.0900000000011</v>
      </c>
      <c r="BU186" s="137">
        <f t="shared" si="77"/>
        <v>716823</v>
      </c>
      <c r="BV186" s="94"/>
      <c r="BW186" s="137">
        <f>SUM(BW179:BW185)</f>
        <v>1704674</v>
      </c>
      <c r="BX186" s="137">
        <f>SUM(BX179:BX185)</f>
        <v>831473</v>
      </c>
      <c r="BY186" s="157">
        <f t="shared" si="59"/>
        <v>873201</v>
      </c>
      <c r="BZ186" s="95"/>
      <c r="CA186" s="137">
        <f>SUM(CA179:CA185)</f>
        <v>2204952</v>
      </c>
      <c r="CB186" s="137">
        <f t="shared" si="77"/>
        <v>1083646</v>
      </c>
      <c r="CC186" s="137">
        <f t="shared" si="77"/>
        <v>1121306</v>
      </c>
      <c r="CD186" s="96"/>
      <c r="CE186" s="137">
        <f>SUM(CE179:CE185)</f>
        <v>2016547</v>
      </c>
      <c r="CF186" s="137">
        <f>SUM(CF179:CF185)</f>
        <v>991997</v>
      </c>
      <c r="CG186" s="137">
        <f>SUM(CG179:CG185)</f>
        <v>1024550</v>
      </c>
      <c r="CH186" s="137">
        <f>SUM(CH179:CH185)</f>
        <v>642299</v>
      </c>
      <c r="CI186" s="95"/>
      <c r="CJ186" s="137">
        <f>SUM(CJ179:CJ185)</f>
        <v>2010614</v>
      </c>
      <c r="CK186" s="137">
        <f>SUM(CK179:CK185)</f>
        <v>989232</v>
      </c>
      <c r="CL186" s="137">
        <f>SUM(CL179:CL185)</f>
        <v>1021382</v>
      </c>
      <c r="CM186" s="137">
        <f>SUM(CM179:CM185)</f>
        <v>2016547</v>
      </c>
      <c r="CN186" s="97"/>
      <c r="CO186" s="166" t="s">
        <v>84</v>
      </c>
      <c r="CP186" s="137">
        <f>SUM(CP179:CP185)</f>
        <v>2048184</v>
      </c>
      <c r="CQ186" s="137">
        <f>SUM(CQ179:CQ185)</f>
        <v>1004323</v>
      </c>
      <c r="CR186" s="137">
        <f>SUM(CR179:CR185)</f>
        <v>1043861</v>
      </c>
      <c r="CS186" s="137">
        <f>SUM(CS179:CS185)</f>
        <v>690850</v>
      </c>
      <c r="CT186" s="95"/>
      <c r="CU186" s="137">
        <f>SUM(CU179:CU185)</f>
        <v>2048047</v>
      </c>
      <c r="CV186" s="137">
        <f>SUM(CV179:CV185)</f>
        <v>1005709</v>
      </c>
      <c r="CW186" s="137">
        <f>SUM(CW179:CW185)</f>
        <v>1042338</v>
      </c>
    </row>
    <row r="187" spans="2:101" ht="15" customHeight="1" x14ac:dyDescent="0.15">
      <c r="B187" s="30"/>
      <c r="C187" s="30"/>
      <c r="D187" s="58" t="s">
        <v>108</v>
      </c>
      <c r="E187" s="198">
        <f t="shared" ref="E187:BC187" si="78">E186-E77</f>
        <v>1339257</v>
      </c>
      <c r="F187" s="124">
        <f t="shared" si="78"/>
        <v>1332066</v>
      </c>
      <c r="G187" s="124">
        <f t="shared" si="78"/>
        <v>1313555</v>
      </c>
      <c r="H187" s="124">
        <f t="shared" si="78"/>
        <v>1293632</v>
      </c>
      <c r="I187" s="124">
        <f t="shared" si="78"/>
        <v>1278516</v>
      </c>
      <c r="J187" s="198"/>
      <c r="K187" s="124">
        <f t="shared" si="78"/>
        <v>1262312</v>
      </c>
      <c r="L187" s="124">
        <f t="shared" si="78"/>
        <v>1259636</v>
      </c>
      <c r="M187" s="124">
        <f t="shared" si="78"/>
        <v>1266649</v>
      </c>
      <c r="N187" s="124">
        <f t="shared" si="78"/>
        <v>1254781</v>
      </c>
      <c r="O187" s="198">
        <f t="shared" si="78"/>
        <v>1250769</v>
      </c>
      <c r="P187" s="124">
        <f t="shared" si="78"/>
        <v>1246384</v>
      </c>
      <c r="Q187" s="124">
        <f t="shared" si="78"/>
        <v>1244697</v>
      </c>
      <c r="R187" s="124">
        <f t="shared" si="78"/>
        <v>1247423</v>
      </c>
      <c r="S187" s="124">
        <f t="shared" si="78"/>
        <v>1255758</v>
      </c>
      <c r="T187" s="198">
        <f t="shared" si="78"/>
        <v>1262953</v>
      </c>
      <c r="U187" s="124">
        <f t="shared" si="78"/>
        <v>1272838</v>
      </c>
      <c r="V187" s="124">
        <f t="shared" si="78"/>
        <v>1281194</v>
      </c>
      <c r="W187" s="124">
        <f t="shared" si="78"/>
        <v>1290516</v>
      </c>
      <c r="X187" s="124">
        <f t="shared" si="78"/>
        <v>1298185</v>
      </c>
      <c r="Y187" s="198">
        <f t="shared" si="78"/>
        <v>1304574</v>
      </c>
      <c r="Z187" s="124">
        <f t="shared" si="78"/>
        <v>1310906</v>
      </c>
      <c r="AA187" s="124">
        <f t="shared" si="78"/>
        <v>1318324</v>
      </c>
      <c r="AB187" s="124">
        <f t="shared" si="78"/>
        <v>1322823</v>
      </c>
      <c r="AC187" s="124">
        <f t="shared" si="78"/>
        <v>1326411</v>
      </c>
      <c r="AD187" s="198">
        <f t="shared" si="78"/>
        <v>1330275</v>
      </c>
      <c r="AE187" s="124">
        <f t="shared" si="78"/>
        <v>1332029</v>
      </c>
      <c r="AF187" s="124">
        <f t="shared" si="78"/>
        <v>1333723</v>
      </c>
      <c r="AG187" s="124">
        <f t="shared" si="78"/>
        <v>1336348</v>
      </c>
      <c r="AH187" s="124">
        <f t="shared" si="78"/>
        <v>1337489</v>
      </c>
      <c r="AI187" s="198">
        <f t="shared" si="78"/>
        <v>1344063</v>
      </c>
      <c r="AJ187" s="124">
        <f t="shared" si="78"/>
        <v>1349031</v>
      </c>
      <c r="AK187" s="124">
        <f t="shared" si="78"/>
        <v>1353867</v>
      </c>
      <c r="AL187" s="124">
        <f t="shared" si="78"/>
        <v>1359491</v>
      </c>
      <c r="AM187" s="124">
        <f t="shared" si="78"/>
        <v>1365233</v>
      </c>
      <c r="AN187" s="198">
        <f t="shared" si="78"/>
        <v>1367990</v>
      </c>
      <c r="AO187" s="124">
        <f t="shared" si="78"/>
        <v>1369863</v>
      </c>
      <c r="AP187" s="124">
        <f t="shared" si="78"/>
        <v>1371466</v>
      </c>
      <c r="AQ187" s="124">
        <f t="shared" si="78"/>
        <v>1371980</v>
      </c>
      <c r="AR187" s="124">
        <f t="shared" si="78"/>
        <v>1371928</v>
      </c>
      <c r="AS187" s="198">
        <f t="shared" si="78"/>
        <v>1371459</v>
      </c>
      <c r="AT187" s="124">
        <f t="shared" si="78"/>
        <v>1367825</v>
      </c>
      <c r="AU187" s="124">
        <f t="shared" si="78"/>
        <v>1364195</v>
      </c>
      <c r="AV187" s="124">
        <f t="shared" si="78"/>
        <v>1361243</v>
      </c>
      <c r="AW187" s="124">
        <f t="shared" si="78"/>
        <v>1357598</v>
      </c>
      <c r="AX187" s="198">
        <f t="shared" si="78"/>
        <v>1351473</v>
      </c>
      <c r="AY187" s="124">
        <f t="shared" si="78"/>
        <v>1344421</v>
      </c>
      <c r="AZ187" s="124">
        <f t="shared" si="78"/>
        <v>1337094</v>
      </c>
      <c r="BA187" s="124">
        <f t="shared" si="78"/>
        <v>1329477</v>
      </c>
      <c r="BB187" s="124">
        <f t="shared" si="78"/>
        <v>1323344</v>
      </c>
      <c r="BC187" s="198">
        <f t="shared" si="78"/>
        <v>1316554</v>
      </c>
      <c r="BD187" s="124">
        <f>BD186-BD77</f>
        <v>1289864</v>
      </c>
      <c r="BE187" s="124">
        <f>BE186-BE77</f>
        <v>1280547</v>
      </c>
      <c r="BF187" s="124">
        <f>BF186-BF77</f>
        <v>1275289</v>
      </c>
      <c r="BG187" s="124">
        <f>BG186-BG77</f>
        <v>1269992</v>
      </c>
      <c r="BH187" s="198">
        <f>BH186-BH77</f>
        <v>1263521</v>
      </c>
      <c r="BI187" s="124">
        <f t="shared" ref="BI187:BP187" si="79">BI186-BI77</f>
        <v>1262495</v>
      </c>
      <c r="BJ187" s="124">
        <f t="shared" si="79"/>
        <v>1200805</v>
      </c>
      <c r="BK187" s="124">
        <f t="shared" si="79"/>
        <v>1189729</v>
      </c>
      <c r="BL187" s="124">
        <f t="shared" si="79"/>
        <v>1178098</v>
      </c>
      <c r="BM187" s="198">
        <f t="shared" si="79"/>
        <v>1165953</v>
      </c>
      <c r="BN187" s="124">
        <f t="shared" si="79"/>
        <v>1153542</v>
      </c>
      <c r="BO187" s="124">
        <f t="shared" si="79"/>
        <v>1141144</v>
      </c>
      <c r="BP187" s="124">
        <f t="shared" si="79"/>
        <v>1126614</v>
      </c>
      <c r="BQ187" s="165" t="s">
        <v>108</v>
      </c>
      <c r="BR187" s="93"/>
      <c r="BS187" s="137">
        <f>BS186-BS77</f>
        <v>6243.94</v>
      </c>
      <c r="BT187" s="137">
        <f>BT186-BT77</f>
        <v>6243.8700000000008</v>
      </c>
      <c r="BU187" s="137">
        <f>BU186-BU77</f>
        <v>378267</v>
      </c>
      <c r="BV187" s="94"/>
      <c r="BW187" s="137">
        <f>BW186-BW77</f>
        <v>1223749</v>
      </c>
      <c r="BX187" s="137">
        <f>BX186-BX77</f>
        <v>593510</v>
      </c>
      <c r="BY187" s="157">
        <f>BY186-BY77</f>
        <v>630239</v>
      </c>
      <c r="BZ187" s="95"/>
      <c r="CA187" s="137">
        <f>CA186-CA77</f>
        <v>1286554</v>
      </c>
      <c r="CB187" s="137">
        <f>CB186-CB77</f>
        <v>628692</v>
      </c>
      <c r="CC187" s="137">
        <f>CC186-CC77</f>
        <v>657862</v>
      </c>
      <c r="CD187" s="96"/>
      <c r="CE187" s="137">
        <f>CE186-CE77</f>
        <v>1315765</v>
      </c>
      <c r="CF187" s="137">
        <f>CF186-CF77</f>
        <v>643549</v>
      </c>
      <c r="CG187" s="137">
        <f>CG186-CG77</f>
        <v>672216</v>
      </c>
      <c r="CH187" s="137">
        <f>CH186-CH77</f>
        <v>377859</v>
      </c>
      <c r="CI187" s="95"/>
      <c r="CJ187" s="137">
        <f>CJ186-CJ77</f>
        <v>1313106</v>
      </c>
      <c r="CK187" s="137">
        <f>CK186-CK77</f>
        <v>642459</v>
      </c>
      <c r="CL187" s="137">
        <f>CL186-CL77</f>
        <v>670647</v>
      </c>
      <c r="CM187" s="137">
        <f>CM186-CM77</f>
        <v>1315765</v>
      </c>
      <c r="CN187" s="97"/>
      <c r="CO187" s="159" t="s">
        <v>78</v>
      </c>
      <c r="CP187" s="137">
        <f>CP186-CP77</f>
        <v>1317889</v>
      </c>
      <c r="CQ187" s="137">
        <f>CQ186-CQ77</f>
        <v>643076</v>
      </c>
      <c r="CR187" s="137">
        <f>CR186-CR77</f>
        <v>674813</v>
      </c>
      <c r="CS187" s="137">
        <f>CS186-CS77</f>
        <v>400460</v>
      </c>
      <c r="CT187" s="95"/>
      <c r="CU187" s="137">
        <f>CU186-CU77</f>
        <v>1322255</v>
      </c>
      <c r="CV187" s="137">
        <f>CV186-CV77</f>
        <v>646070</v>
      </c>
      <c r="CW187" s="137">
        <f>CW186-CW77</f>
        <v>676185</v>
      </c>
    </row>
    <row r="188" spans="2:101" ht="15" customHeight="1" x14ac:dyDescent="0.25">
      <c r="CD188" s="7"/>
    </row>
  </sheetData>
  <phoneticPr fontId="1"/>
  <hyperlinks>
    <hyperlink ref="CO65" r:id="rId1" display="..\Index.htm" xr:uid="{00000000-0004-0000-0000-000000000000}"/>
    <hyperlink ref="D67" r:id="rId2" display="http://www.pref.miyagi.jp/sichouson/gyou1/zyuukinenpou/index.htm" xr:uid="{00000000-0004-0000-0000-000001000000}"/>
    <hyperlink ref="I67" r:id="rId3" xr:uid="{00000000-0004-0000-0000-000002000000}"/>
    <hyperlink ref="AX67" r:id="rId4" display="http://www.pref.miyagi.jp/sichouson/gyou1/zyuukinenpou/index.htm" xr:uid="{00000000-0004-0000-0000-000003000000}"/>
    <hyperlink ref="BB67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2025-01-27T02:41:28Z</dcterms:modified>
</cp:coreProperties>
</file>