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bookViews>
    <workbookView xWindow="-15" yWindow="-15" windowWidth="8640" windowHeight="14115" activeTab="1"/>
  </bookViews>
  <sheets>
    <sheet name="原規委Pt" sheetId="1" r:id="rId1"/>
    <sheet name="Sheet1" sheetId="3" r:id="rId2"/>
  </sheets>
  <definedNames>
    <definedName name="_xlnm._FilterDatabase" localSheetId="0" hidden="1">原規委Pt!$A$7:$AX$94</definedName>
  </definedNames>
  <calcPr calcId="125725" refMode="R1C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U96" i="3"/>
  <c r="AN51" i="1"/>
  <c r="AL51"/>
  <c r="AN50"/>
  <c r="AL50"/>
  <c r="AN49"/>
  <c r="AL49"/>
  <c r="AP48"/>
  <c r="AP47"/>
  <c r="AP46"/>
  <c r="AP45"/>
  <c r="AG45"/>
  <c r="AP44"/>
  <c r="AG44"/>
  <c r="AK26"/>
  <c r="AK25"/>
  <c r="AK24"/>
  <c r="AA24"/>
  <c r="AK23"/>
  <c r="AA23"/>
  <c r="AA17"/>
  <c r="AA16"/>
  <c r="AA15"/>
  <c r="AA14"/>
  <c r="AA13"/>
  <c r="AA12"/>
  <c r="AA11"/>
  <c r="AA10"/>
  <c r="AA9"/>
  <c r="U96"/>
  <c r="AP49" l="1"/>
  <c r="AP51"/>
  <c r="AP50"/>
  <c r="AK29"/>
</calcChain>
</file>

<file path=xl/sharedStrings.xml><?xml version="1.0" encoding="utf-8"?>
<sst xmlns="http://schemas.openxmlformats.org/spreadsheetml/2006/main" count="3262" uniqueCount="1106">
  <si>
    <t>局名･地点別の測定項目等の表</t>
    <rPh sb="1" eb="2">
      <t>メイ</t>
    </rPh>
    <rPh sb="3" eb="5">
      <t>チテン</t>
    </rPh>
    <rPh sb="5" eb="6">
      <t>ベツ</t>
    </rPh>
    <rPh sb="7" eb="9">
      <t>ソクテイ</t>
    </rPh>
    <rPh sb="9" eb="11">
      <t>コウモク</t>
    </rPh>
    <rPh sb="11" eb="12">
      <t>トウ</t>
    </rPh>
    <rPh sb="13" eb="14">
      <t>ヒョウ</t>
    </rPh>
    <phoneticPr fontId="5"/>
  </si>
  <si>
    <t>管理</t>
    <rPh sb="0" eb="2">
      <t>カンリ</t>
    </rPh>
    <phoneticPr fontId="3"/>
  </si>
  <si>
    <t>自治体ｺﾄﾞ</t>
    <rPh sb="0" eb="3">
      <t>ジチタイ</t>
    </rPh>
    <phoneticPr fontId="5"/>
  </si>
  <si>
    <t>略地点名</t>
    <rPh sb="0" eb="1">
      <t>リャク</t>
    </rPh>
    <rPh sb="1" eb="3">
      <t>チテン</t>
    </rPh>
    <rPh sb="3" eb="4">
      <t>メイ</t>
    </rPh>
    <phoneticPr fontId="5"/>
  </si>
  <si>
    <t>感雨･降水量</t>
    <rPh sb="0" eb="2">
      <t>カンウ</t>
    </rPh>
    <rPh sb="3" eb="6">
      <t>コウスイリョウ</t>
    </rPh>
    <phoneticPr fontId="3"/>
  </si>
  <si>
    <t>102</t>
  </si>
  <si>
    <t>202</t>
  </si>
  <si>
    <t>石巻寄磯</t>
    <rPh sb="0" eb="2">
      <t>イシノマキ</t>
    </rPh>
    <rPh sb="2" eb="4">
      <t>ヨリイソ</t>
    </rPh>
    <phoneticPr fontId="3"/>
  </si>
  <si>
    <t>上釜会館</t>
    <rPh sb="0" eb="2">
      <t>カミカマ</t>
    </rPh>
    <rPh sb="2" eb="4">
      <t>カイカン</t>
    </rPh>
    <phoneticPr fontId="3"/>
  </si>
  <si>
    <t>石広クリセ</t>
    <rPh sb="0" eb="1">
      <t>イシ</t>
    </rPh>
    <rPh sb="1" eb="2">
      <t>ヒロ</t>
    </rPh>
    <phoneticPr fontId="3"/>
  </si>
  <si>
    <t>石巻合庁</t>
    <rPh sb="0" eb="1">
      <t>イシ</t>
    </rPh>
    <rPh sb="1" eb="2">
      <t>マキ</t>
    </rPh>
    <rPh sb="2" eb="4">
      <t>ゴウチョウ</t>
    </rPh>
    <phoneticPr fontId="3"/>
  </si>
  <si>
    <t>203</t>
  </si>
  <si>
    <t>塩釜市役所</t>
    <rPh sb="0" eb="2">
      <t>シオガマ</t>
    </rPh>
    <phoneticPr fontId="3"/>
  </si>
  <si>
    <t>205</t>
  </si>
  <si>
    <t>気保福所</t>
    <rPh sb="0" eb="1">
      <t>ケ</t>
    </rPh>
    <rPh sb="1" eb="2">
      <t>ホ</t>
    </rPh>
    <rPh sb="2" eb="3">
      <t>フク</t>
    </rPh>
    <rPh sb="3" eb="4">
      <t>ジョ</t>
    </rPh>
    <phoneticPr fontId="3"/>
  </si>
  <si>
    <t>206</t>
  </si>
  <si>
    <t>南処場入口</t>
    <rPh sb="0" eb="1">
      <t>ナン</t>
    </rPh>
    <rPh sb="1" eb="2">
      <t>ドコロ</t>
    </rPh>
    <rPh sb="2" eb="3">
      <t>ジョウ</t>
    </rPh>
    <rPh sb="3" eb="5">
      <t>イリグチ</t>
    </rPh>
    <phoneticPr fontId="3"/>
  </si>
  <si>
    <t>南終処場</t>
    <rPh sb="0" eb="1">
      <t>ナン</t>
    </rPh>
    <rPh sb="1" eb="2">
      <t>シュウ</t>
    </rPh>
    <rPh sb="2" eb="3">
      <t>ドコロ</t>
    </rPh>
    <rPh sb="3" eb="4">
      <t>ジョウ</t>
    </rPh>
    <phoneticPr fontId="3"/>
  </si>
  <si>
    <t>白石越河小</t>
    <rPh sb="0" eb="2">
      <t>シロイシ</t>
    </rPh>
    <rPh sb="2" eb="4">
      <t>コスゴウ</t>
    </rPh>
    <rPh sb="4" eb="5">
      <t>ショウ</t>
    </rPh>
    <phoneticPr fontId="3"/>
  </si>
  <si>
    <t>207</t>
  </si>
  <si>
    <t>名取市役所</t>
    <rPh sb="0" eb="2">
      <t>ナトリ</t>
    </rPh>
    <phoneticPr fontId="3"/>
  </si>
  <si>
    <t>208</t>
  </si>
  <si>
    <t>角中央公園</t>
    <rPh sb="0" eb="1">
      <t>カク</t>
    </rPh>
    <rPh sb="1" eb="3">
      <t>チュウオウ</t>
    </rPh>
    <rPh sb="3" eb="5">
      <t>コウエン</t>
    </rPh>
    <phoneticPr fontId="3"/>
  </si>
  <si>
    <t>西根自セ</t>
    <rPh sb="0" eb="2">
      <t>ニシネ</t>
    </rPh>
    <rPh sb="2" eb="3">
      <t>ジ</t>
    </rPh>
    <phoneticPr fontId="3"/>
  </si>
  <si>
    <t>南クリセ</t>
    <rPh sb="0" eb="1">
      <t>ナン</t>
    </rPh>
    <phoneticPr fontId="3"/>
  </si>
  <si>
    <t>南クリセ東</t>
    <rPh sb="0" eb="1">
      <t>ナン</t>
    </rPh>
    <rPh sb="4" eb="5">
      <t>ヒガシ</t>
    </rPh>
    <phoneticPr fontId="3"/>
  </si>
  <si>
    <t>角田北郷</t>
    <rPh sb="0" eb="2">
      <t>カクダ</t>
    </rPh>
    <rPh sb="2" eb="4">
      <t>キタゴウ</t>
    </rPh>
    <phoneticPr fontId="3"/>
  </si>
  <si>
    <t>角田市役所</t>
    <rPh sb="0" eb="2">
      <t>カクダ</t>
    </rPh>
    <rPh sb="2" eb="5">
      <t>シヤクショ</t>
    </rPh>
    <phoneticPr fontId="3"/>
  </si>
  <si>
    <t>209</t>
  </si>
  <si>
    <t>多賀城市役所</t>
    <rPh sb="0" eb="3">
      <t>タガジョウ</t>
    </rPh>
    <phoneticPr fontId="3"/>
  </si>
  <si>
    <t>211</t>
  </si>
  <si>
    <t>岩沼市役所</t>
    <rPh sb="0" eb="2">
      <t>イワヌマ</t>
    </rPh>
    <phoneticPr fontId="3"/>
  </si>
  <si>
    <t>212</t>
  </si>
  <si>
    <t>登米合庁</t>
    <rPh sb="0" eb="2">
      <t>トメ</t>
    </rPh>
    <rPh sb="2" eb="4">
      <t>ゴウチョウ</t>
    </rPh>
    <phoneticPr fontId="3"/>
  </si>
  <si>
    <t>213</t>
  </si>
  <si>
    <t>栗原合庁</t>
    <rPh sb="0" eb="2">
      <t>クリハラ</t>
    </rPh>
    <rPh sb="2" eb="4">
      <t>ゴウチョウ</t>
    </rPh>
    <phoneticPr fontId="3"/>
  </si>
  <si>
    <t>214</t>
  </si>
  <si>
    <t>東松島市役所</t>
    <rPh sb="0" eb="1">
      <t>ヒガシ</t>
    </rPh>
    <rPh sb="1" eb="3">
      <t>マツシマ</t>
    </rPh>
    <rPh sb="3" eb="6">
      <t>シヤクショ</t>
    </rPh>
    <phoneticPr fontId="3"/>
  </si>
  <si>
    <t>215</t>
  </si>
  <si>
    <t>大崎伊達道駅</t>
    <rPh sb="0" eb="2">
      <t>オオサキ</t>
    </rPh>
    <rPh sb="2" eb="4">
      <t>ダテ</t>
    </rPh>
    <rPh sb="4" eb="5">
      <t>ミチ</t>
    </rPh>
    <rPh sb="5" eb="6">
      <t>エキ</t>
    </rPh>
    <phoneticPr fontId="3"/>
  </si>
  <si>
    <t>大崎伊賀</t>
    <rPh sb="0" eb="2">
      <t>オオサキ</t>
    </rPh>
    <rPh sb="2" eb="4">
      <t>イガ</t>
    </rPh>
    <phoneticPr fontId="3"/>
  </si>
  <si>
    <t>大崎高谷内</t>
    <rPh sb="0" eb="2">
      <t>オオサキ</t>
    </rPh>
    <rPh sb="2" eb="3">
      <t>タカ</t>
    </rPh>
    <rPh sb="3" eb="5">
      <t>ヤチ</t>
    </rPh>
    <phoneticPr fontId="3"/>
  </si>
  <si>
    <t>大崎黒崎</t>
    <rPh sb="0" eb="2">
      <t>オオサキ</t>
    </rPh>
    <rPh sb="2" eb="4">
      <t>クロサキ</t>
    </rPh>
    <phoneticPr fontId="3"/>
  </si>
  <si>
    <t>大崎蟻袋</t>
    <rPh sb="0" eb="2">
      <t>オオサキ</t>
    </rPh>
    <rPh sb="2" eb="3">
      <t>アリ</t>
    </rPh>
    <rPh sb="3" eb="4">
      <t>フクロ</t>
    </rPh>
    <phoneticPr fontId="3"/>
  </si>
  <si>
    <t>大崎玉造クリセ</t>
    <rPh sb="0" eb="2">
      <t>オオサキ</t>
    </rPh>
    <rPh sb="2" eb="4">
      <t>タマツクリ</t>
    </rPh>
    <phoneticPr fontId="3"/>
  </si>
  <si>
    <t>大崎クリパ南</t>
    <rPh sb="0" eb="2">
      <t>オオサキ</t>
    </rPh>
    <rPh sb="5" eb="6">
      <t>ミナミ</t>
    </rPh>
    <phoneticPr fontId="3"/>
  </si>
  <si>
    <t>大崎クリパ北</t>
    <rPh sb="5" eb="6">
      <t>キタ</t>
    </rPh>
    <phoneticPr fontId="3"/>
  </si>
  <si>
    <t>大崎クリパ隣</t>
    <rPh sb="0" eb="2">
      <t>オオサキ</t>
    </rPh>
    <rPh sb="5" eb="6">
      <t>トナリ</t>
    </rPh>
    <phoneticPr fontId="3"/>
  </si>
  <si>
    <t>大崎中央クリセ</t>
    <rPh sb="0" eb="2">
      <t>オオサキ</t>
    </rPh>
    <rPh sb="2" eb="4">
      <t>チュウオウ</t>
    </rPh>
    <phoneticPr fontId="3"/>
  </si>
  <si>
    <t>大崎合庁</t>
    <rPh sb="0" eb="2">
      <t>オオサキ</t>
    </rPh>
    <rPh sb="2" eb="4">
      <t>ゴウチョウ</t>
    </rPh>
    <phoneticPr fontId="3"/>
  </si>
  <si>
    <t>古川</t>
  </si>
  <si>
    <t>大崎市沢田筒場ちびっ子広場</t>
  </si>
  <si>
    <t>大崎市福浦児童遊園</t>
  </si>
  <si>
    <t>301</t>
  </si>
  <si>
    <t>蔵王役場</t>
    <rPh sb="0" eb="2">
      <t>ザオウ</t>
    </rPh>
    <rPh sb="2" eb="4">
      <t>ヤクバ</t>
    </rPh>
    <phoneticPr fontId="3"/>
  </si>
  <si>
    <t>302</t>
  </si>
  <si>
    <t>白石か蔵王</t>
  </si>
  <si>
    <t>七ヶ宿町水と歴史の館  </t>
  </si>
  <si>
    <t>七ヶ宿役場</t>
    <rPh sb="3" eb="5">
      <t>ヤクバ</t>
    </rPh>
    <phoneticPr fontId="3"/>
  </si>
  <si>
    <t>321</t>
  </si>
  <si>
    <t>蔵王か岩沼</t>
  </si>
  <si>
    <t>大河原町上大谷生活センター</t>
  </si>
  <si>
    <t>322</t>
  </si>
  <si>
    <t>323</t>
  </si>
  <si>
    <t>柴田町役場</t>
  </si>
  <si>
    <t>324</t>
  </si>
  <si>
    <t>新川か蔵王</t>
  </si>
  <si>
    <t>川崎町役場</t>
  </si>
  <si>
    <t>341</t>
  </si>
  <si>
    <t>丸森</t>
  </si>
  <si>
    <t>丸森町耕野まちづくりセンター  </t>
  </si>
  <si>
    <t>筆甫</t>
  </si>
  <si>
    <t>丸森町筆甫まちづくりセンター  </t>
  </si>
  <si>
    <t>361</t>
  </si>
  <si>
    <t>亘理</t>
  </si>
  <si>
    <t>亘理町運動場駐車場</t>
  </si>
  <si>
    <t>362</t>
  </si>
  <si>
    <t>山元役場</t>
    <rPh sb="2" eb="4">
      <t>ヤクバ</t>
    </rPh>
    <phoneticPr fontId="3"/>
  </si>
  <si>
    <t>山元町役場</t>
  </si>
  <si>
    <t>401</t>
  </si>
  <si>
    <t>東松島</t>
  </si>
  <si>
    <t>松島町役場</t>
  </si>
  <si>
    <t>404</t>
  </si>
  <si>
    <t>塩釜</t>
  </si>
  <si>
    <t>七ヶ浜町役場</t>
  </si>
  <si>
    <t>406</t>
  </si>
  <si>
    <t>利府町役場</t>
  </si>
  <si>
    <t>421</t>
  </si>
  <si>
    <t>大衡</t>
  </si>
  <si>
    <t>大和町環境管理センター</t>
  </si>
  <si>
    <t>大和町金取北公民館</t>
  </si>
  <si>
    <t>大和役場</t>
    <rPh sb="2" eb="4">
      <t>ヤクバ</t>
    </rPh>
    <phoneticPr fontId="3"/>
  </si>
  <si>
    <t>大和町役場</t>
  </si>
  <si>
    <t>422</t>
  </si>
  <si>
    <t>大郷町役場</t>
  </si>
  <si>
    <t>大衡村役場</t>
  </si>
  <si>
    <t>423</t>
  </si>
  <si>
    <t>富谷市役所</t>
  </si>
  <si>
    <t>444</t>
  </si>
  <si>
    <t>加美</t>
  </si>
  <si>
    <t>色麻町役場</t>
  </si>
  <si>
    <t>445</t>
  </si>
  <si>
    <t>加美町小野田運動場  </t>
  </si>
  <si>
    <t>501</t>
  </si>
  <si>
    <t>鹿島台か桃生</t>
  </si>
  <si>
    <t>涌谷町さくらんぼこども園</t>
  </si>
  <si>
    <t>涌谷町石坂集落センター</t>
  </si>
  <si>
    <t>涌谷町町民医療福祉センター  </t>
  </si>
  <si>
    <t>涌谷町役場</t>
  </si>
  <si>
    <t>505</t>
  </si>
  <si>
    <t>美里和多田沼</t>
    <rPh sb="0" eb="2">
      <t>ミサト</t>
    </rPh>
    <phoneticPr fontId="3"/>
  </si>
  <si>
    <t>美里町役場</t>
  </si>
  <si>
    <t>美里不動堂小</t>
    <rPh sb="0" eb="2">
      <t>ミサト</t>
    </rPh>
    <phoneticPr fontId="3"/>
  </si>
  <si>
    <t>美里町立不動堂小学校前</t>
  </si>
  <si>
    <t>581</t>
  </si>
  <si>
    <t>女川</t>
  </si>
  <si>
    <t>606</t>
  </si>
  <si>
    <t>志津川</t>
  </si>
  <si>
    <t>注)　IC：電離箱による空間γ線線量率,NaI：NaI方式による空間γ線線量率</t>
    <rPh sb="0" eb="1">
      <t>チュウ</t>
    </rPh>
    <rPh sb="6" eb="8">
      <t>デンリ</t>
    </rPh>
    <rPh sb="8" eb="9">
      <t>ハコ</t>
    </rPh>
    <rPh sb="12" eb="14">
      <t>クウカン</t>
    </rPh>
    <rPh sb="15" eb="16">
      <t>セン</t>
    </rPh>
    <rPh sb="16" eb="19">
      <t>センリョウリツ</t>
    </rPh>
    <rPh sb="27" eb="29">
      <t>ホウシキ</t>
    </rPh>
    <phoneticPr fontId="3"/>
  </si>
  <si>
    <t>注)  風向：17段階コド､風速：m/s､感雨：有1･無0表記､降水量：10分間の積算量0.5mm単位</t>
    <rPh sb="0" eb="1">
      <t>チュウ</t>
    </rPh>
    <rPh sb="4" eb="6">
      <t>フウコウ</t>
    </rPh>
    <rPh sb="9" eb="11">
      <t>ダンカイ</t>
    </rPh>
    <rPh sb="14" eb="16">
      <t>フウソク</t>
    </rPh>
    <rPh sb="21" eb="23">
      <t>カンウ</t>
    </rPh>
    <rPh sb="24" eb="25">
      <t>ユウ</t>
    </rPh>
    <rPh sb="27" eb="28">
      <t>ナシ</t>
    </rPh>
    <rPh sb="29" eb="31">
      <t>ヒョウキ</t>
    </rPh>
    <rPh sb="32" eb="35">
      <t>コウスイリョウ</t>
    </rPh>
    <rPh sb="38" eb="39">
      <t>フン</t>
    </rPh>
    <rPh sb="39" eb="40">
      <t>カン</t>
    </rPh>
    <rPh sb="41" eb="43">
      <t>セキサン</t>
    </rPh>
    <rPh sb="43" eb="44">
      <t>リョウ</t>
    </rPh>
    <rPh sb="49" eb="51">
      <t>タンイ</t>
    </rPh>
    <phoneticPr fontId="3"/>
  </si>
  <si>
    <t>注)  cpm：GM計数管1分間の積算値､cps：GM計数管1秒間の積算値</t>
    <rPh sb="10" eb="13">
      <t>ケイスウカン</t>
    </rPh>
    <rPh sb="14" eb="16">
      <t>フンカン</t>
    </rPh>
    <rPh sb="17" eb="19">
      <t>セキサン</t>
    </rPh>
    <rPh sb="19" eb="20">
      <t>チ</t>
    </rPh>
    <rPh sb="31" eb="33">
      <t>ビョウカン</t>
    </rPh>
    <rPh sb="34" eb="36">
      <t>セキサン</t>
    </rPh>
    <rPh sb="36" eb="37">
      <t>チ</t>
    </rPh>
    <phoneticPr fontId="3"/>
  </si>
  <si>
    <t>局名ｺｰﾄﾞ</t>
    <rPh sb="1" eb="2">
      <t>メイ</t>
    </rPh>
    <phoneticPr fontId="5"/>
  </si>
  <si>
    <t>風 (風向･風速)</t>
    <rPh sb="0" eb="1">
      <t>カゼ</t>
    </rPh>
    <rPh sb="3" eb="5">
      <t>フウコウ</t>
    </rPh>
    <rPh sb="6" eb="8">
      <t>フウソク</t>
    </rPh>
    <phoneticPr fontId="3"/>
  </si>
  <si>
    <t>雨(感雨･降水量)</t>
    <rPh sb="0" eb="1">
      <t>アメ</t>
    </rPh>
    <rPh sb="2" eb="4">
      <t>カンウ</t>
    </rPh>
    <rPh sb="5" eb="8">
      <t>コウスイリョウ</t>
    </rPh>
    <phoneticPr fontId="3"/>
  </si>
  <si>
    <t>緯度</t>
    <rPh sb="0" eb="2">
      <t>イド</t>
    </rPh>
    <phoneticPr fontId="3"/>
  </si>
  <si>
    <t>経度</t>
    <rPh sb="0" eb="2">
      <t>ケイド</t>
    </rPh>
    <phoneticPr fontId="3"/>
  </si>
  <si>
    <t>女川MS</t>
    <rPh sb="0" eb="2">
      <t>オナガワ</t>
    </rPh>
    <phoneticPr fontId="5"/>
  </si>
  <si>
    <t>自局</t>
    <rPh sb="0" eb="2">
      <t>ジキョク</t>
    </rPh>
    <phoneticPr fontId="3"/>
  </si>
  <si>
    <t>飯子浜MS</t>
    <rPh sb="0" eb="3">
      <t>イイコハマ</t>
    </rPh>
    <phoneticPr fontId="5"/>
  </si>
  <si>
    <t>休止中</t>
  </si>
  <si>
    <t>小屋取MS</t>
    <rPh sb="0" eb="3">
      <t>コヤドリ</t>
    </rPh>
    <phoneticPr fontId="5"/>
  </si>
  <si>
    <t>寄磯MS</t>
    <rPh sb="0" eb="2">
      <t>ヨリイソ</t>
    </rPh>
    <phoneticPr fontId="5"/>
  </si>
  <si>
    <t>鮫浦MS</t>
    <rPh sb="0" eb="2">
      <t>サメノウラ</t>
    </rPh>
    <phoneticPr fontId="5"/>
  </si>
  <si>
    <t>谷川MS</t>
    <rPh sb="0" eb="2">
      <t>ヤガワ</t>
    </rPh>
    <phoneticPr fontId="5"/>
  </si>
  <si>
    <t>小積MS</t>
    <rPh sb="0" eb="2">
      <t>コヅミ</t>
    </rPh>
    <phoneticPr fontId="5"/>
  </si>
  <si>
    <t>石巻稲井MSW</t>
    <rPh sb="0" eb="2">
      <t>イシノマキ</t>
    </rPh>
    <rPh sb="2" eb="4">
      <t>イナイ</t>
    </rPh>
    <phoneticPr fontId="5"/>
  </si>
  <si>
    <t>雄勝MSW</t>
    <rPh sb="0" eb="2">
      <t>オガツ</t>
    </rPh>
    <phoneticPr fontId="5"/>
  </si>
  <si>
    <t>河南MSW</t>
    <rPh sb="0" eb="2">
      <t>カナン</t>
    </rPh>
    <phoneticPr fontId="5"/>
  </si>
  <si>
    <t>河北MSW</t>
    <rPh sb="0" eb="2">
      <t>カホク</t>
    </rPh>
    <phoneticPr fontId="5"/>
  </si>
  <si>
    <t>北上MSW</t>
    <rPh sb="0" eb="2">
      <t>キタカミ</t>
    </rPh>
    <phoneticPr fontId="5"/>
  </si>
  <si>
    <t>鳴瀬MSW</t>
    <rPh sb="0" eb="2">
      <t>ナルセ</t>
    </rPh>
    <phoneticPr fontId="5"/>
  </si>
  <si>
    <t>南郷MSW</t>
    <rPh sb="0" eb="2">
      <t>ナンゴウ</t>
    </rPh>
    <phoneticPr fontId="5"/>
  </si>
  <si>
    <t>涌谷MSW</t>
    <rPh sb="0" eb="2">
      <t>ワクヤ</t>
    </rPh>
    <phoneticPr fontId="5"/>
  </si>
  <si>
    <t>津山MSW</t>
    <rPh sb="0" eb="2">
      <t>ツヤマ</t>
    </rPh>
    <phoneticPr fontId="5"/>
  </si>
  <si>
    <t>志津川MSW</t>
    <rPh sb="0" eb="3">
      <t>シヅガワ</t>
    </rPh>
    <phoneticPr fontId="5"/>
  </si>
  <si>
    <t>尾浦MSP</t>
    <rPh sb="0" eb="2">
      <t>オウラ</t>
    </rPh>
    <phoneticPr fontId="5"/>
  </si>
  <si>
    <t>寺間MS</t>
    <rPh sb="0" eb="1">
      <t>テラ</t>
    </rPh>
    <rPh sb="1" eb="2">
      <t>マ</t>
    </rPh>
    <phoneticPr fontId="5"/>
  </si>
  <si>
    <t>寺間MS</t>
    <rPh sb="0" eb="1">
      <t>テラ</t>
    </rPh>
    <rPh sb="1" eb="2">
      <t>マ</t>
    </rPh>
    <phoneticPr fontId="3"/>
  </si>
  <si>
    <t>渡波MSP</t>
    <rPh sb="0" eb="2">
      <t>ワタノハ</t>
    </rPh>
    <phoneticPr fontId="5"/>
  </si>
  <si>
    <t>石巻AMDS</t>
    <rPh sb="0" eb="2">
      <t>イシノマキ</t>
    </rPh>
    <phoneticPr fontId="3"/>
  </si>
  <si>
    <t>塚浜MSP</t>
    <rPh sb="0" eb="1">
      <t>ツカ</t>
    </rPh>
    <rPh sb="1" eb="2">
      <t>ハマ</t>
    </rPh>
    <phoneticPr fontId="5"/>
  </si>
  <si>
    <t>塚浜MS</t>
    <rPh sb="0" eb="1">
      <t>ツカ</t>
    </rPh>
    <rPh sb="1" eb="2">
      <t>ハマ</t>
    </rPh>
    <phoneticPr fontId="3"/>
  </si>
  <si>
    <t>小屋取MS</t>
    <rPh sb="0" eb="3">
      <t>コヤドリ</t>
    </rPh>
    <phoneticPr fontId="3"/>
  </si>
  <si>
    <t>大原MSP</t>
    <rPh sb="0" eb="2">
      <t>オオハラ</t>
    </rPh>
    <phoneticPr fontId="5"/>
  </si>
  <si>
    <t>鮎川MSP</t>
    <rPh sb="0" eb="2">
      <t>アユカワ</t>
    </rPh>
    <phoneticPr fontId="5"/>
  </si>
  <si>
    <t>塚浜MS</t>
    <rPh sb="0" eb="1">
      <t>ツカ</t>
    </rPh>
    <rPh sb="1" eb="2">
      <t>ハマ</t>
    </rPh>
    <phoneticPr fontId="5"/>
  </si>
  <si>
    <t>江島MS</t>
    <rPh sb="0" eb="2">
      <t>エノシマ</t>
    </rPh>
    <phoneticPr fontId="5"/>
  </si>
  <si>
    <t>前網MS</t>
    <rPh sb="0" eb="1">
      <t>マエ</t>
    </rPh>
    <rPh sb="1" eb="2">
      <t>アミ</t>
    </rPh>
    <phoneticPr fontId="5"/>
  </si>
  <si>
    <t>寄磯MS</t>
    <rPh sb="0" eb="2">
      <t>ヨリイソ</t>
    </rPh>
    <phoneticPr fontId="3"/>
  </si>
  <si>
    <t>海水温モニタ</t>
    <rPh sb="0" eb="3">
      <t>カイスイオン</t>
    </rPh>
    <phoneticPr fontId="5"/>
  </si>
  <si>
    <t>放水口モニタ</t>
    <rPh sb="0" eb="2">
      <t>ホウスイ</t>
    </rPh>
    <rPh sb="2" eb="3">
      <t>コウ</t>
    </rPh>
    <phoneticPr fontId="5"/>
  </si>
  <si>
    <t>cpm</t>
  </si>
  <si>
    <t>排気筒モニタ</t>
    <rPh sb="0" eb="3">
      <t>ハイキトウ</t>
    </rPh>
    <phoneticPr fontId="5"/>
  </si>
  <si>
    <t>排気筒の風モニタ</t>
    <rPh sb="0" eb="3">
      <t>ハイキトウ</t>
    </rPh>
    <rPh sb="4" eb="5">
      <t>カゼ</t>
    </rPh>
    <phoneticPr fontId="5"/>
  </si>
  <si>
    <t>【参考】 女川原発に係る環境放射線監視システム(環境放射線監視センター管理)のコード表</t>
    <rPh sb="1" eb="3">
      <t>サンコウ</t>
    </rPh>
    <rPh sb="5" eb="7">
      <t>オナガワ</t>
    </rPh>
    <rPh sb="7" eb="9">
      <t>ゲンパツ</t>
    </rPh>
    <rPh sb="10" eb="11">
      <t>カカ</t>
    </rPh>
    <rPh sb="12" eb="14">
      <t>カンキョウ</t>
    </rPh>
    <rPh sb="14" eb="17">
      <t>ホウシャセン</t>
    </rPh>
    <rPh sb="17" eb="19">
      <t>カンシ</t>
    </rPh>
    <rPh sb="24" eb="26">
      <t>カンキョウ</t>
    </rPh>
    <rPh sb="26" eb="29">
      <t>ホウシャセン</t>
    </rPh>
    <rPh sb="29" eb="31">
      <t>カンシ</t>
    </rPh>
    <rPh sb="35" eb="37">
      <t>カンリ</t>
    </rPh>
    <rPh sb="42" eb="43">
      <t>ヒョウ</t>
    </rPh>
    <phoneticPr fontId="5"/>
  </si>
  <si>
    <t>注)　IC：電離箱による空間γ線線量率,NaI：NaI方式による空間γ線線量率</t>
    <rPh sb="0" eb="1">
      <t>チュウ</t>
    </rPh>
    <rPh sb="6" eb="8">
      <t>デンリ</t>
    </rPh>
    <rPh sb="8" eb="9">
      <t>ハコ</t>
    </rPh>
    <rPh sb="12" eb="14">
      <t>クウカン</t>
    </rPh>
    <rPh sb="15" eb="16">
      <t>セン</t>
    </rPh>
    <rPh sb="16" eb="19">
      <t>センリョウリツ</t>
    </rPh>
    <rPh sb="27" eb="29">
      <t>ホウシキ</t>
    </rPh>
    <phoneticPr fontId="9"/>
  </si>
  <si>
    <t>注)  風向：17段階コド､風速：m/s､感雨：有1･無0表記､降水量：10分間の積算量0.5mm単位</t>
    <rPh sb="0" eb="1">
      <t>チュウ</t>
    </rPh>
    <rPh sb="4" eb="6">
      <t>フウコウ</t>
    </rPh>
    <rPh sb="9" eb="11">
      <t>ダンカイ</t>
    </rPh>
    <rPh sb="14" eb="16">
      <t>フウソク</t>
    </rPh>
    <rPh sb="21" eb="23">
      <t>カンウ</t>
    </rPh>
    <rPh sb="24" eb="25">
      <t>ユウ</t>
    </rPh>
    <rPh sb="27" eb="28">
      <t>ナシ</t>
    </rPh>
    <rPh sb="29" eb="31">
      <t>ヒョウキ</t>
    </rPh>
    <rPh sb="32" eb="35">
      <t>コウスイリョウ</t>
    </rPh>
    <rPh sb="38" eb="39">
      <t>フン</t>
    </rPh>
    <rPh sb="39" eb="40">
      <t>カン</t>
    </rPh>
    <rPh sb="41" eb="43">
      <t>セキサン</t>
    </rPh>
    <rPh sb="43" eb="44">
      <t>リョウ</t>
    </rPh>
    <rPh sb="49" eb="51">
      <t>タンイ</t>
    </rPh>
    <phoneticPr fontId="9"/>
  </si>
  <si>
    <t>注)  cpm：GM計数管1分間の積算値､cps：GM計数管1秒間の積算値</t>
    <rPh sb="10" eb="13">
      <t>ケイスウカン</t>
    </rPh>
    <rPh sb="14" eb="16">
      <t>フンカン</t>
    </rPh>
    <rPh sb="17" eb="19">
      <t>セキサン</t>
    </rPh>
    <rPh sb="19" eb="20">
      <t>チ</t>
    </rPh>
    <rPh sb="31" eb="33">
      <t>ビョウカン</t>
    </rPh>
    <rPh sb="34" eb="36">
      <t>セキサン</t>
    </rPh>
    <rPh sb="36" eb="37">
      <t>チ</t>
    </rPh>
    <phoneticPr fontId="9"/>
  </si>
  <si>
    <t>仙台市宮城野区幸町4-7-2</t>
    <rPh sb="0" eb="3">
      <t>センダイシ</t>
    </rPh>
    <rPh sb="3" eb="7">
      <t>ミヤギノク</t>
    </rPh>
    <rPh sb="7" eb="9">
      <t>サイワイチョウ</t>
    </rPh>
    <phoneticPr fontId="5"/>
  </si>
  <si>
    <t>石巻市重吉町8-20</t>
    <rPh sb="0" eb="3">
      <t>イシノマキシ</t>
    </rPh>
    <rPh sb="3" eb="6">
      <t>シゲヨシチョウ</t>
    </rPh>
    <phoneticPr fontId="5"/>
  </si>
  <si>
    <t>角田市毛萱字西ノ入43-11</t>
    <rPh sb="0" eb="3">
      <t>カクダシ</t>
    </rPh>
    <rPh sb="3" eb="5">
      <t>ケガヤ</t>
    </rPh>
    <rPh sb="5" eb="6">
      <t>アザ</t>
    </rPh>
    <rPh sb="6" eb="7">
      <t>ニシ</t>
    </rPh>
    <rPh sb="8" eb="9">
      <t>イ</t>
    </rPh>
    <phoneticPr fontId="5"/>
  </si>
  <si>
    <t>角田市毛萱字西ノ入</t>
    <rPh sb="0" eb="3">
      <t>カクダシ</t>
    </rPh>
    <rPh sb="3" eb="5">
      <t>ケガヤ</t>
    </rPh>
    <rPh sb="5" eb="6">
      <t>アザ</t>
    </rPh>
    <rPh sb="6" eb="7">
      <t>ニシ</t>
    </rPh>
    <rPh sb="8" eb="9">
      <t>イ</t>
    </rPh>
    <phoneticPr fontId="5"/>
  </si>
  <si>
    <t>大崎市岩出山池月字小黒崎前70</t>
    <rPh sb="0" eb="3">
      <t>オオサキシ</t>
    </rPh>
    <rPh sb="3" eb="6">
      <t>イワデヤマ</t>
    </rPh>
    <rPh sb="6" eb="8">
      <t>イケヅキ</t>
    </rPh>
    <rPh sb="8" eb="9">
      <t>アザ</t>
    </rPh>
    <rPh sb="9" eb="11">
      <t>オグロ</t>
    </rPh>
    <rPh sb="11" eb="13">
      <t>サキマエ</t>
    </rPh>
    <phoneticPr fontId="5"/>
  </si>
  <si>
    <t>大崎市古川桜ノ目字新高谷地347</t>
    <rPh sb="0" eb="3">
      <t>オオサキシ</t>
    </rPh>
    <rPh sb="3" eb="5">
      <t>フルカワ</t>
    </rPh>
    <rPh sb="5" eb="6">
      <t>サクラ</t>
    </rPh>
    <rPh sb="7" eb="8">
      <t>メ</t>
    </rPh>
    <rPh sb="8" eb="9">
      <t>アザ</t>
    </rPh>
    <rPh sb="9" eb="10">
      <t>シン</t>
    </rPh>
    <rPh sb="10" eb="11">
      <t>ダカ</t>
    </rPh>
    <rPh sb="11" eb="13">
      <t>ヤチ</t>
    </rPh>
    <phoneticPr fontId="5"/>
  </si>
  <si>
    <t>大崎市三本木蟻ヶ袋字大日向26-1</t>
    <rPh sb="0" eb="2">
      <t>オオサキ</t>
    </rPh>
    <rPh sb="2" eb="3">
      <t>シ</t>
    </rPh>
    <rPh sb="3" eb="6">
      <t>サンボンギ</t>
    </rPh>
    <rPh sb="6" eb="7">
      <t>アリ</t>
    </rPh>
    <rPh sb="8" eb="9">
      <t>フクロ</t>
    </rPh>
    <rPh sb="9" eb="10">
      <t>アザ</t>
    </rPh>
    <rPh sb="10" eb="13">
      <t>オオヒナタ</t>
    </rPh>
    <phoneticPr fontId="5"/>
  </si>
  <si>
    <t>大崎市三本木蟻ヶ袋字大日向</t>
    <rPh sb="0" eb="2">
      <t>オオサキ</t>
    </rPh>
    <rPh sb="2" eb="3">
      <t>シ</t>
    </rPh>
    <rPh sb="3" eb="6">
      <t>サンボンギ</t>
    </rPh>
    <rPh sb="6" eb="7">
      <t>アリ</t>
    </rPh>
    <rPh sb="8" eb="9">
      <t>フクロ</t>
    </rPh>
    <rPh sb="9" eb="10">
      <t>アザ</t>
    </rPh>
    <rPh sb="10" eb="13">
      <t>オオヒナタ</t>
    </rPh>
    <phoneticPr fontId="5"/>
  </si>
  <si>
    <t>石巻市寄磯浜</t>
    <rPh sb="0" eb="3">
      <t>イシノマキシ</t>
    </rPh>
    <rPh sb="3" eb="6">
      <t>ヨリイソハマ</t>
    </rPh>
    <phoneticPr fontId="5"/>
  </si>
  <si>
    <t>女川町女川浜 </t>
    <rPh sb="5" eb="6">
      <t>ハマ</t>
    </rPh>
    <phoneticPr fontId="5"/>
  </si>
  <si>
    <t>女川町小屋取浜</t>
    <rPh sb="6" eb="7">
      <t>ハマ</t>
    </rPh>
    <phoneticPr fontId="5"/>
  </si>
  <si>
    <t>塩竈市旭町1-1</t>
  </si>
  <si>
    <t>東松島市矢本字上河戸36-1</t>
  </si>
  <si>
    <t>蔵王町大字円田字西浦北10</t>
  </si>
  <si>
    <t>七ヶ宿町字関126</t>
  </si>
  <si>
    <t>村田町大字村田字迫6</t>
  </si>
  <si>
    <t>柴田町船岡中央2-3-45</t>
  </si>
  <si>
    <t>川崎町大字前川字裏丁175-1</t>
  </si>
  <si>
    <t>山元町浅生原字作田山32</t>
  </si>
  <si>
    <t>松島町高城字帰命院下一19‐1</t>
  </si>
  <si>
    <t>七ケ浜町東宮浜字丑谷辺5-1</t>
  </si>
  <si>
    <t>利府町利府字新並松4</t>
  </si>
  <si>
    <t>大和町吉岡まほろば1-1-1</t>
  </si>
  <si>
    <t>大郷町粕川字西長崎5-8</t>
  </si>
  <si>
    <t>大衡村大衡字平林62</t>
  </si>
  <si>
    <t>色麻町四竈字北谷地41</t>
  </si>
  <si>
    <t>涌谷町字新町裏153-2</t>
  </si>
  <si>
    <t>富谷市富谷坂松田30</t>
  </si>
  <si>
    <t>栗原市築館藤木5番1号</t>
  </si>
  <si>
    <t>登米市迫町佐沼西</t>
  </si>
  <si>
    <t>石巻市あゆみ野5丁目7番地</t>
  </si>
  <si>
    <t>角田市</t>
  </si>
  <si>
    <t>北郷自治センター</t>
  </si>
  <si>
    <t>西根自治センター</t>
  </si>
  <si>
    <t>仙南クリーンセンター</t>
  </si>
  <si>
    <t>仙南クリーンセンター東方交差点付近</t>
  </si>
  <si>
    <t>白石市</t>
  </si>
  <si>
    <t>国道113号線（仙南最終処分場入口）</t>
  </si>
  <si>
    <t>仙南最終処分場</t>
  </si>
  <si>
    <t>大河原町</t>
  </si>
  <si>
    <t>上大谷生活センター</t>
  </si>
  <si>
    <t>町立大河原小学校</t>
  </si>
  <si>
    <t>町立大河原南小学校</t>
  </si>
  <si>
    <t>金ケ瀬公民館</t>
  </si>
  <si>
    <t>大和町</t>
  </si>
  <si>
    <t>一般廃棄物最終処分場</t>
  </si>
  <si>
    <t>環境管理センター</t>
  </si>
  <si>
    <t>金取北公民館</t>
  </si>
  <si>
    <t>石巻市</t>
  </si>
  <si>
    <t>石巻広域クリーンセンター</t>
  </si>
  <si>
    <t>上釜会館</t>
  </si>
  <si>
    <t>美里町</t>
  </si>
  <si>
    <t>下小牛田コミュニティーセンター</t>
  </si>
  <si>
    <t>和多田沼セーフティータワー</t>
  </si>
  <si>
    <t>町立不動堂小学校前</t>
  </si>
  <si>
    <t>涌谷町</t>
  </si>
  <si>
    <t>大崎広域東部クリーンセンター</t>
  </si>
  <si>
    <t>さくらんぼこども園</t>
  </si>
  <si>
    <t>石坂集落センター</t>
  </si>
  <si>
    <t>大崎市</t>
  </si>
  <si>
    <t>大崎広域大日向クリーンパーク近接市有地</t>
  </si>
  <si>
    <t>伊賀集会所</t>
  </si>
  <si>
    <t>市道蟻ヶ袋線待避所</t>
  </si>
  <si>
    <t>福浦児童遊園</t>
  </si>
  <si>
    <t>沢田筒場ちびっ子広場</t>
  </si>
  <si>
    <t>高谷地公園</t>
  </si>
  <si>
    <t>あ・ら・伊達な道の駅</t>
  </si>
  <si>
    <t>鵙目集会所</t>
  </si>
  <si>
    <t>黒崎生活改善センター</t>
  </si>
  <si>
    <t>大崎広域大日向クリーンパーク　北口</t>
  </si>
  <si>
    <t>大崎広域大日向クリーンパーク　南口</t>
  </si>
  <si>
    <t>大崎広域西部玉造クリーンセンター</t>
  </si>
  <si>
    <t>大崎広域中央クリーンセンター</t>
  </si>
  <si>
    <t>三本木上三区コミュニティーセンター</t>
  </si>
  <si>
    <t>緯度</t>
    <rPh sb="0" eb="2">
      <t>イド</t>
    </rPh>
    <phoneticPr fontId="5"/>
  </si>
  <si>
    <t>経度</t>
    <rPh sb="0" eb="2">
      <t>ケイド</t>
    </rPh>
    <phoneticPr fontId="5"/>
  </si>
  <si>
    <t>亘理町逢隈鹿島寺前南</t>
  </si>
  <si>
    <t>加美町字長檀133</t>
  </si>
  <si>
    <t>涌谷町涌谷字中江南278</t>
  </si>
  <si>
    <t>所在地</t>
    <rPh sb="0" eb="3">
      <t>ショザイチ</t>
    </rPh>
    <phoneticPr fontId="3"/>
  </si>
  <si>
    <t>注)  管理：県1,東北電力2､監視センターHPの緯度経度表示は秒以下なし</t>
    <rPh sb="4" eb="6">
      <t>カンリ</t>
    </rPh>
    <rPh sb="7" eb="8">
      <t>ケン</t>
    </rPh>
    <rPh sb="10" eb="14">
      <t>トウホクデンリョク</t>
    </rPh>
    <rPh sb="29" eb="31">
      <t>ヒョウジ</t>
    </rPh>
    <phoneticPr fontId="3"/>
  </si>
  <si>
    <t>設置場所</t>
    <rPh sb="0" eb="4">
      <t>セッチバショ</t>
    </rPh>
    <phoneticPr fontId="3"/>
  </si>
  <si>
    <t>女川原発排気筒の風モニタ</t>
    <rPh sb="0" eb="2">
      <t>オナガワ</t>
    </rPh>
    <rPh sb="2" eb="4">
      <t>ゲンパツ</t>
    </rPh>
    <rPh sb="4" eb="7">
      <t>ハイキトウ</t>
    </rPh>
    <rPh sb="8" eb="9">
      <t>カゼ</t>
    </rPh>
    <phoneticPr fontId="3"/>
  </si>
  <si>
    <t>未使用</t>
    <rPh sb="0" eb="3">
      <t>ミシヨウ</t>
    </rPh>
    <phoneticPr fontId="5"/>
  </si>
  <si>
    <t>kmdみやぎ</t>
    <phoneticPr fontId="20"/>
  </si>
  <si>
    <t>大崎市三本木蟻ケ袋字東63</t>
  </si>
  <si>
    <t>大崎市三本木伊賀字中伊賀11-2</t>
    <rPh sb="0" eb="2">
      <t>オオサキ</t>
    </rPh>
    <rPh sb="2" eb="3">
      <t>シ</t>
    </rPh>
    <rPh sb="3" eb="6">
      <t>サンボンギ</t>
    </rPh>
    <rPh sb="6" eb="8">
      <t>イガ</t>
    </rPh>
    <rPh sb="8" eb="9">
      <t>アザ</t>
    </rPh>
    <rPh sb="9" eb="10">
      <t>ナカ</t>
    </rPh>
    <rPh sb="10" eb="12">
      <t>イガ</t>
    </rPh>
    <phoneticPr fontId="5"/>
  </si>
  <si>
    <t>大崎市古川桜ノ目字高谷地3番地3</t>
  </si>
  <si>
    <t>大崎市鳴子温泉字黒崎144番地先</t>
  </si>
  <si>
    <t>大崎市古川沢田字筒場1番地31</t>
  </si>
  <si>
    <t>大崎市古川福浦一丁目14番6号</t>
  </si>
  <si>
    <t>大崎市岩出山池月字下宮苗代目31番地13</t>
  </si>
  <si>
    <t>日分セ 環境
放射能と放射線</t>
    <rPh sb="0" eb="1">
      <t>ニチ</t>
    </rPh>
    <rPh sb="1" eb="2">
      <t>ブン</t>
    </rPh>
    <rPh sb="4" eb="6">
      <t>カンキョウ</t>
    </rPh>
    <rPh sb="7" eb="10">
      <t>ホウシャノウ</t>
    </rPh>
    <rPh sb="11" eb="14">
      <t>ホウシャセン</t>
    </rPh>
    <phoneticPr fontId="20"/>
  </si>
  <si>
    <t>環省廃処施設空線
リアルタイムモニタ</t>
    <rPh sb="0" eb="1">
      <t>カン</t>
    </rPh>
    <rPh sb="1" eb="2">
      <t>ショウ</t>
    </rPh>
    <rPh sb="2" eb="3">
      <t>ハイ</t>
    </rPh>
    <rPh sb="3" eb="4">
      <t>トコロ</t>
    </rPh>
    <rPh sb="4" eb="6">
      <t>シセツ</t>
    </rPh>
    <phoneticPr fontId="5"/>
  </si>
  <si>
    <t>原子力安全
対策課</t>
    <rPh sb="0" eb="3">
      <t>ゲンシリョク</t>
    </rPh>
    <rPh sb="3" eb="5">
      <t>アンゼン</t>
    </rPh>
    <rPh sb="6" eb="8">
      <t>タイサク</t>
    </rPh>
    <rPh sb="8" eb="9">
      <t>カ</t>
    </rPh>
    <phoneticPr fontId="22"/>
  </si>
  <si>
    <t>被災</t>
    <rPh sb="0" eb="2">
      <t>ヒサイ</t>
    </rPh>
    <phoneticPr fontId="26"/>
  </si>
  <si>
    <t>大崎市上三区コミュニティセンター</t>
    <rPh sb="0" eb="3">
      <t>オオサキシ</t>
    </rPh>
    <phoneticPr fontId="5"/>
  </si>
  <si>
    <t>古川</t>
    <rPh sb="0" eb="2">
      <t>フルカワ</t>
    </rPh>
    <phoneticPr fontId="5"/>
  </si>
  <si>
    <t>大崎上三区コミセ</t>
    <rPh sb="2" eb="3">
      <t>カミ</t>
    </rPh>
    <rPh sb="3" eb="5">
      <t>3ク</t>
    </rPh>
    <phoneticPr fontId="5"/>
  </si>
  <si>
    <t>原規委№</t>
    <rPh sb="0" eb="1">
      <t>ゲン</t>
    </rPh>
    <rPh sb="1" eb="2">
      <t>キ</t>
    </rPh>
    <rPh sb="2" eb="3">
      <t>イ</t>
    </rPh>
    <phoneticPr fontId="5"/>
  </si>
  <si>
    <t>環省№</t>
    <rPh sb="0" eb="1">
      <t>カン</t>
    </rPh>
    <rPh sb="1" eb="2">
      <t>ショウ</t>
    </rPh>
    <phoneticPr fontId="5"/>
  </si>
  <si>
    <t>設置･管理</t>
    <rPh sb="0" eb="2">
      <t>セッチ</t>
    </rPh>
    <rPh sb="3" eb="5">
      <t>カンリ</t>
    </rPh>
    <phoneticPr fontId="3"/>
  </si>
  <si>
    <t>自治体名</t>
    <rPh sb="0" eb="3">
      <t>ジチタイ</t>
    </rPh>
    <rPh sb="3" eb="4">
      <t>メイ</t>
    </rPh>
    <phoneticPr fontId="5"/>
  </si>
  <si>
    <t>初期値 μGy/h</t>
    <rPh sb="0" eb="3">
      <t>ショキチ</t>
    </rPh>
    <phoneticPr fontId="3"/>
  </si>
  <si>
    <t>仙台市役所</t>
    <rPh sb="0" eb="5">
      <t>センダイシヤクショ</t>
    </rPh>
    <phoneticPr fontId="1"/>
  </si>
  <si>
    <t>宮城野区役所</t>
    <rPh sb="0" eb="6">
      <t>ミヤギノクヤクショ</t>
    </rPh>
    <phoneticPr fontId="1"/>
  </si>
  <si>
    <t>若林区役所</t>
    <rPh sb="0" eb="3">
      <t>ワカバヤシク</t>
    </rPh>
    <phoneticPr fontId="1"/>
  </si>
  <si>
    <t>太白区役所</t>
    <rPh sb="0" eb="3">
      <t>タイハクク</t>
    </rPh>
    <phoneticPr fontId="1"/>
  </si>
  <si>
    <t>泉区役所</t>
    <rPh sb="0" eb="2">
      <t>イズミク</t>
    </rPh>
    <phoneticPr fontId="1"/>
  </si>
  <si>
    <t>宮城総合支所</t>
    <rPh sb="0" eb="6">
      <t>ミヤギソウゴウシショ</t>
    </rPh>
    <phoneticPr fontId="1"/>
  </si>
  <si>
    <t>秋保総合支所</t>
    <rPh sb="0" eb="2">
      <t>アキウ</t>
    </rPh>
    <rPh sb="2" eb="6">
      <t>ソウゴウシショ</t>
    </rPh>
    <phoneticPr fontId="1"/>
  </si>
  <si>
    <t>仙台市青葉区下愛子観音堂</t>
    <rPh sb="0" eb="3">
      <t>センダイシ</t>
    </rPh>
    <rPh sb="3" eb="6">
      <t>アオバク</t>
    </rPh>
    <rPh sb="6" eb="9">
      <t>シモアヤシ</t>
    </rPh>
    <rPh sb="9" eb="12">
      <t>カンノンドウ</t>
    </rPh>
    <phoneticPr fontId="5"/>
  </si>
  <si>
    <t>仙台市青葉区国分町3-7-1</t>
    <rPh sb="0" eb="3">
      <t>センダイシ</t>
    </rPh>
    <rPh sb="3" eb="6">
      <t>アオバク</t>
    </rPh>
    <rPh sb="6" eb="9">
      <t>コクブンチョウ</t>
    </rPh>
    <phoneticPr fontId="5"/>
  </si>
  <si>
    <t>仙台市宮城野区五輪2-12-35</t>
    <rPh sb="0" eb="2">
      <t>センダイ</t>
    </rPh>
    <rPh sb="2" eb="3">
      <t>シ</t>
    </rPh>
    <rPh sb="3" eb="6">
      <t>ミヤギノ</t>
    </rPh>
    <rPh sb="6" eb="7">
      <t>ク</t>
    </rPh>
    <rPh sb="7" eb="9">
      <t>ゴリン</t>
    </rPh>
    <phoneticPr fontId="5"/>
  </si>
  <si>
    <t>仙台市若林区保春院前丁3-1</t>
    <rPh sb="0" eb="3">
      <t>センダイシ</t>
    </rPh>
    <rPh sb="3" eb="6">
      <t>ワカバヤシク</t>
    </rPh>
    <rPh sb="6" eb="7">
      <t>タモツ</t>
    </rPh>
    <rPh sb="7" eb="8">
      <t>ハル</t>
    </rPh>
    <rPh sb="8" eb="9">
      <t>イン</t>
    </rPh>
    <rPh sb="9" eb="10">
      <t>ゼン</t>
    </rPh>
    <rPh sb="10" eb="11">
      <t>テイ</t>
    </rPh>
    <phoneticPr fontId="5"/>
  </si>
  <si>
    <t>仙台市太白区秋保町長袋字大原</t>
    <rPh sb="0" eb="3">
      <t>センダイシ</t>
    </rPh>
    <rPh sb="3" eb="6">
      <t>タイハクク</t>
    </rPh>
    <rPh sb="6" eb="9">
      <t>アキウマチ</t>
    </rPh>
    <rPh sb="9" eb="11">
      <t>ナガフクロ</t>
    </rPh>
    <rPh sb="11" eb="12">
      <t>アザ</t>
    </rPh>
    <rPh sb="12" eb="14">
      <t>オオハラ</t>
    </rPh>
    <phoneticPr fontId="5"/>
  </si>
  <si>
    <t>仙台市太白区長町南3-1-15</t>
    <rPh sb="0" eb="3">
      <t>センダイシ</t>
    </rPh>
    <rPh sb="3" eb="6">
      <t>タイハクク</t>
    </rPh>
    <rPh sb="6" eb="9">
      <t>ナガマチミナミ</t>
    </rPh>
    <phoneticPr fontId="5"/>
  </si>
  <si>
    <t>仙台市泉区泉中央2-1-1</t>
    <rPh sb="0" eb="3">
      <t>センダイシ</t>
    </rPh>
    <rPh sb="3" eb="5">
      <t>イズミク</t>
    </rPh>
    <rPh sb="5" eb="8">
      <t>イズミチュウオウ</t>
    </rPh>
    <phoneticPr fontId="5"/>
  </si>
  <si>
    <t>仙台</t>
  </si>
  <si>
    <t>石巻市門脇字浦屋敷81-4</t>
    <rPh sb="0" eb="3">
      <t>イシノマキシ</t>
    </rPh>
    <phoneticPr fontId="5"/>
  </si>
  <si>
    <t>白石市越河丑山下44</t>
    <rPh sb="0" eb="3">
      <t>シロイシシ</t>
    </rPh>
    <phoneticPr fontId="5"/>
  </si>
  <si>
    <t>七ヶ宿町上野8-1</t>
    <rPh sb="0" eb="4">
      <t>シチカシュクマチ</t>
    </rPh>
    <phoneticPr fontId="5"/>
  </si>
  <si>
    <t>角田市岡字阿弥陀入33-1</t>
    <rPh sb="0" eb="3">
      <t>カクダシ</t>
    </rPh>
    <phoneticPr fontId="5"/>
  </si>
  <si>
    <t>角田市高倉字本町15</t>
    <rPh sb="0" eb="3">
      <t>カクダシ</t>
    </rPh>
    <phoneticPr fontId="5"/>
  </si>
  <si>
    <t>大河原町字南</t>
    <rPh sb="4" eb="5">
      <t>アザ</t>
    </rPh>
    <phoneticPr fontId="5"/>
  </si>
  <si>
    <t>原規委 放線モニタ
情報公表システム</t>
    <rPh sb="0" eb="1">
      <t>ゲン</t>
    </rPh>
    <rPh sb="1" eb="2">
      <t>キ</t>
    </rPh>
    <rPh sb="2" eb="3">
      <t>イ</t>
    </rPh>
    <rPh sb="4" eb="5">
      <t>ホウ</t>
    </rPh>
    <rPh sb="5" eb="6">
      <t>セン</t>
    </rPh>
    <rPh sb="10" eb="12">
      <t>ジョウホウ</t>
    </rPh>
    <rPh sb="12" eb="14">
      <t>コウヒョウ</t>
    </rPh>
    <phoneticPr fontId="5"/>
  </si>
  <si>
    <t>仙台市 
空間線量</t>
    <rPh sb="0" eb="3">
      <t>センダイシ</t>
    </rPh>
    <phoneticPr fontId="3"/>
  </si>
  <si>
    <t>Ctrl+Homeで1行目､Ctrl+Endで最終行に</t>
    <rPh sb="11" eb="13">
      <t>ギョウメ</t>
    </rPh>
    <rPh sb="23" eb="26">
      <t>サイシュウギョウ</t>
    </rPh>
    <phoneticPr fontId="5"/>
  </si>
  <si>
    <t>風向風速(アメダス)</t>
    <rPh sb="0" eb="2">
      <t>フウコウ</t>
    </rPh>
    <rPh sb="2" eb="4">
      <t>フウソク</t>
    </rPh>
    <phoneticPr fontId="3"/>
  </si>
  <si>
    <t>M01</t>
  </si>
  <si>
    <t>M01-1</t>
  </si>
  <si>
    <t>M01-2</t>
  </si>
  <si>
    <t>M01-3</t>
  </si>
  <si>
    <t>M01-4</t>
  </si>
  <si>
    <t>M01-5</t>
  </si>
  <si>
    <t>M01-6</t>
  </si>
  <si>
    <t>M01-7</t>
  </si>
  <si>
    <t>M02</t>
  </si>
  <si>
    <t>M03</t>
  </si>
  <si>
    <t>E15</t>
  </si>
  <si>
    <t>M04</t>
  </si>
  <si>
    <t>E14</t>
  </si>
  <si>
    <t>M05</t>
  </si>
  <si>
    <t>M06</t>
  </si>
  <si>
    <t>M07</t>
  </si>
  <si>
    <t>M08</t>
  </si>
  <si>
    <t>E05</t>
  </si>
  <si>
    <t>M09</t>
  </si>
  <si>
    <t>E06</t>
  </si>
  <si>
    <t>M10</t>
  </si>
  <si>
    <t>M11</t>
  </si>
  <si>
    <t>M12</t>
  </si>
  <si>
    <t>M13</t>
  </si>
  <si>
    <t>E02</t>
  </si>
  <si>
    <t>M14</t>
  </si>
  <si>
    <t>E03</t>
  </si>
  <si>
    <t>M15</t>
  </si>
  <si>
    <t>E04</t>
  </si>
  <si>
    <t>M16</t>
  </si>
  <si>
    <t>E01</t>
  </si>
  <si>
    <t>M17</t>
  </si>
  <si>
    <t>M18</t>
  </si>
  <si>
    <t>M19</t>
  </si>
  <si>
    <t>M20</t>
  </si>
  <si>
    <t>M21</t>
  </si>
  <si>
    <t>M22</t>
  </si>
  <si>
    <t>M23</t>
  </si>
  <si>
    <t>E29</t>
  </si>
  <si>
    <t>M24</t>
  </si>
  <si>
    <t>E24</t>
  </si>
  <si>
    <t>M24-1</t>
  </si>
  <si>
    <t>E36</t>
  </si>
  <si>
    <t>M25</t>
  </si>
  <si>
    <t>E28</t>
  </si>
  <si>
    <t>M26</t>
  </si>
  <si>
    <t>E31</t>
  </si>
  <si>
    <t>M27</t>
  </si>
  <si>
    <t>E25</t>
  </si>
  <si>
    <t>M28</t>
  </si>
  <si>
    <t>E34</t>
  </si>
  <si>
    <t>M29</t>
  </si>
  <si>
    <t>E33</t>
  </si>
  <si>
    <t>M30</t>
  </si>
  <si>
    <t>E32</t>
  </si>
  <si>
    <t>M31</t>
  </si>
  <si>
    <t>E23</t>
  </si>
  <si>
    <t>M32</t>
  </si>
  <si>
    <t>E35</t>
  </si>
  <si>
    <t>M33</t>
  </si>
  <si>
    <t>M34</t>
  </si>
  <si>
    <t>E27</t>
  </si>
  <si>
    <t>M35</t>
  </si>
  <si>
    <t>E26</t>
  </si>
  <si>
    <t>M36</t>
  </si>
  <si>
    <t>E30</t>
  </si>
  <si>
    <t>M37</t>
  </si>
  <si>
    <t>M38</t>
  </si>
  <si>
    <t>M39</t>
  </si>
  <si>
    <t>M40</t>
  </si>
  <si>
    <t>E10</t>
  </si>
  <si>
    <t>M41</t>
  </si>
  <si>
    <t>E07</t>
  </si>
  <si>
    <t>M42</t>
  </si>
  <si>
    <t>M43</t>
  </si>
  <si>
    <t>E08</t>
  </si>
  <si>
    <t>M44</t>
  </si>
  <si>
    <t>E09</t>
  </si>
  <si>
    <t>M45</t>
  </si>
  <si>
    <t>M46</t>
  </si>
  <si>
    <t>M47</t>
  </si>
  <si>
    <t>M48</t>
  </si>
  <si>
    <t>M49</t>
  </si>
  <si>
    <t>M50</t>
  </si>
  <si>
    <t>M51</t>
  </si>
  <si>
    <t>M52</t>
  </si>
  <si>
    <t>M53</t>
  </si>
  <si>
    <t>M54</t>
  </si>
  <si>
    <t>M55</t>
  </si>
  <si>
    <t>E11</t>
  </si>
  <si>
    <t>M56</t>
  </si>
  <si>
    <t>E12</t>
  </si>
  <si>
    <t>M57</t>
  </si>
  <si>
    <t>E13</t>
  </si>
  <si>
    <t>M58</t>
  </si>
  <si>
    <t>M59</t>
  </si>
  <si>
    <t>M60</t>
  </si>
  <si>
    <t>M61</t>
  </si>
  <si>
    <t>M62</t>
  </si>
  <si>
    <t>M63</t>
  </si>
  <si>
    <t>M64</t>
  </si>
  <si>
    <t>E20</t>
  </si>
  <si>
    <t>M65</t>
  </si>
  <si>
    <t>E21</t>
  </si>
  <si>
    <t>M66</t>
  </si>
  <si>
    <t>E19</t>
  </si>
  <si>
    <t>M67</t>
  </si>
  <si>
    <t>M68</t>
  </si>
  <si>
    <t>E22</t>
  </si>
  <si>
    <t>M69</t>
  </si>
  <si>
    <t>E16</t>
  </si>
  <si>
    <t>M70</t>
  </si>
  <si>
    <t>E17</t>
  </si>
  <si>
    <t>M71</t>
  </si>
  <si>
    <t>M72</t>
  </si>
  <si>
    <t>E18</t>
  </si>
  <si>
    <t>M73</t>
  </si>
  <si>
    <t>M74</t>
  </si>
  <si>
    <t>M75</t>
  </si>
  <si>
    <t>M24'</t>
  </si>
  <si>
    <t>機種タイプ</t>
    <rPh sb="0" eb="2">
      <t>キシュ</t>
    </rPh>
    <phoneticPr fontId="3"/>
  </si>
  <si>
    <t>max･av･minが最接近､max控え目</t>
    <rPh sb="11" eb="14">
      <t>サイセッキン</t>
    </rPh>
    <rPh sb="18" eb="19">
      <t>ヒカ</t>
    </rPh>
    <rPh sb="20" eb="21">
      <t>メ</t>
    </rPh>
    <phoneticPr fontId="5"/>
  </si>
  <si>
    <t>注)  管理者コド：1宮城県,3環境省,4市,5町村</t>
    <rPh sb="0" eb="1">
      <t>チュウ</t>
    </rPh>
    <rPh sb="4" eb="7">
      <t>カンリシャ</t>
    </rPh>
    <rPh sb="11" eb="14">
      <t>ミヤギケン</t>
    </rPh>
    <rPh sb="16" eb="19">
      <t>カンキョウショウ</t>
    </rPh>
    <rPh sb="21" eb="22">
      <t>シ</t>
    </rPh>
    <rPh sb="24" eb="26">
      <t>チョウソン</t>
    </rPh>
    <phoneticPr fontId="2"/>
  </si>
  <si>
    <t>A02</t>
  </si>
  <si>
    <t>A03</t>
  </si>
  <si>
    <t>A04</t>
  </si>
  <si>
    <t>A05</t>
  </si>
  <si>
    <t>A06</t>
  </si>
  <si>
    <t>A07</t>
  </si>
  <si>
    <t>A12</t>
  </si>
  <si>
    <t>A13</t>
  </si>
  <si>
    <t>A14</t>
  </si>
  <si>
    <t>県登米合同庁舎</t>
    <rPh sb="0" eb="1">
      <t>ケン</t>
    </rPh>
    <phoneticPr fontId="5"/>
  </si>
  <si>
    <t>原規委№</t>
    <rPh sb="0" eb="1">
      <t>ゲン</t>
    </rPh>
    <rPh sb="1" eb="2">
      <t>キ</t>
    </rPh>
    <rPh sb="2" eb="3">
      <t>イ</t>
    </rPh>
    <phoneticPr fontId="3"/>
  </si>
  <si>
    <t>max･av･minが完全分離､max･min幅が大</t>
    <rPh sb="11" eb="13">
      <t>カンゼン</t>
    </rPh>
    <rPh sb="13" eb="15">
      <t>ブンリ</t>
    </rPh>
    <rPh sb="23" eb="24">
      <t>ハバ</t>
    </rPh>
    <rPh sb="25" eb="26">
      <t>ダイ</t>
    </rPh>
    <phoneticPr fontId="5"/>
  </si>
  <si>
    <t>測定開始 
年月日時刻</t>
    <rPh sb="0" eb="4">
      <t>ソクテイカイシ</t>
    </rPh>
    <rPh sb="6" eb="9">
      <t>ネンガッピ</t>
    </rPh>
    <rPh sb="9" eb="11">
      <t>ジコク</t>
    </rPh>
    <phoneticPr fontId="5"/>
  </si>
  <si>
    <t>局名･
地点名等</t>
    <rPh sb="4" eb="6">
      <t>チテン</t>
    </rPh>
    <rPh sb="6" eb="7">
      <t>メイ</t>
    </rPh>
    <rPh sb="7" eb="8">
      <t>トウ</t>
    </rPh>
    <phoneticPr fontId="3"/>
  </si>
  <si>
    <t>測定項目等
(測定種別,単位等)</t>
    <rPh sb="0" eb="2">
      <t>ソクテイ</t>
    </rPh>
    <rPh sb="2" eb="4">
      <t>コウモク</t>
    </rPh>
    <rPh sb="4" eb="5">
      <t>トウ</t>
    </rPh>
    <rPh sb="7" eb="9">
      <t>ソクテイ</t>
    </rPh>
    <rPh sb="9" eb="11">
      <t>シュベツ</t>
    </rPh>
    <rPh sb="12" eb="14">
      <t>タンイ</t>
    </rPh>
    <rPh sb="14" eb="15">
      <t>トウ</t>
    </rPh>
    <phoneticPr fontId="3"/>
  </si>
  <si>
    <t>県大崎合同庁舎  </t>
    <rPh sb="0" eb="1">
      <t>ケン</t>
    </rPh>
    <phoneticPr fontId="5"/>
  </si>
  <si>
    <t>宮城県内の空間線監視地点の情報</t>
    <rPh sb="0" eb="4">
      <t>ミヤギケンナイ</t>
    </rPh>
    <rPh sb="5" eb="8">
      <t>クウカンセン</t>
    </rPh>
    <rPh sb="8" eb="10">
      <t>カンシ</t>
    </rPh>
    <rPh sb="10" eb="12">
      <t>チテン</t>
    </rPh>
    <rPh sb="13" eb="15">
      <t>ジョウホウ</t>
    </rPh>
    <phoneticPr fontId="5"/>
  </si>
  <si>
    <t>備考</t>
    <rPh sb="0" eb="2">
      <t>ビコウ</t>
    </rPh>
    <phoneticPr fontId="5"/>
  </si>
  <si>
    <t>参考レベル(μSv/h)：</t>
    <rPh sb="0" eb="2">
      <t>サンコウ</t>
    </rPh>
    <phoneticPr fontId="5"/>
  </si>
  <si>
    <t>(検出器：NaI､女発周辺の電離箱型は下に別表)</t>
    <rPh sb="1" eb="4">
      <t>ケンシュツキ</t>
    </rPh>
    <rPh sb="9" eb="11">
      <t>オナハツ</t>
    </rPh>
    <rPh sb="11" eb="13">
      <t>シュウヘン</t>
    </rPh>
    <rPh sb="14" eb="16">
      <t>デンリ</t>
    </rPh>
    <rPh sb="16" eb="17">
      <t>バコ</t>
    </rPh>
    <rPh sb="17" eb="18">
      <t>ガタ</t>
    </rPh>
    <rPh sb="19" eb="20">
      <t>シタ</t>
    </rPh>
    <rPh sb="21" eb="23">
      <t>ベッピョウ</t>
    </rPh>
    <phoneticPr fontId="26"/>
  </si>
  <si>
    <t>(検出器：NaI､環省設置分別表)</t>
    <rPh sb="1" eb="4">
      <t>ケンシュツキ</t>
    </rPh>
    <rPh sb="9" eb="11">
      <t>カンショウ</t>
    </rPh>
    <rPh sb="11" eb="13">
      <t>セッチ</t>
    </rPh>
    <rPh sb="13" eb="14">
      <t>ブン</t>
    </rPh>
    <rPh sb="14" eb="16">
      <t>ベッピョウ</t>
    </rPh>
    <phoneticPr fontId="26"/>
  </si>
  <si>
    <t>(検出器：NaIと電離箱の別表)</t>
    <rPh sb="1" eb="4">
      <t>ケンシュツキ</t>
    </rPh>
    <rPh sb="9" eb="11">
      <t>デンリ</t>
    </rPh>
    <rPh sb="11" eb="12">
      <t>バコ</t>
    </rPh>
    <rPh sb="13" eb="15">
      <t>ベッピョウ</t>
    </rPh>
    <phoneticPr fontId="5"/>
  </si>
  <si>
    <t>注)  管理者コド：1 宮城県 ,2 東北電力 , 3 環境省 , 4 市,5町村</t>
    <rPh sb="0" eb="1">
      <t>チュウ</t>
    </rPh>
    <rPh sb="4" eb="7">
      <t>カンリシャ</t>
    </rPh>
    <rPh sb="12" eb="15">
      <t>ミヤギケン</t>
    </rPh>
    <rPh sb="19" eb="21">
      <t>トウホク</t>
    </rPh>
    <rPh sb="21" eb="23">
      <t>デンリョク</t>
    </rPh>
    <rPh sb="28" eb="31">
      <t>カンキョウショウ</t>
    </rPh>
    <rPh sb="36" eb="37">
      <t>シ</t>
    </rPh>
    <rPh sb="39" eb="41">
      <t>チョウソン</t>
    </rPh>
    <phoneticPr fontId="3"/>
  </si>
  <si>
    <t>kmdみやぎ</t>
    <phoneticPr fontId="20"/>
  </si>
  <si>
    <t>M</t>
    <phoneticPr fontId="5"/>
  </si>
  <si>
    <t>E</t>
    <phoneticPr fontId="5"/>
  </si>
  <si>
    <t>環放監セ</t>
    <phoneticPr fontId="3"/>
  </si>
  <si>
    <t>県環境放射線監視センター </t>
    <phoneticPr fontId="5"/>
  </si>
  <si>
    <t>仙台</t>
    <phoneticPr fontId="5"/>
  </si>
  <si>
    <t>石巻市寄磯</t>
    <phoneticPr fontId="5"/>
  </si>
  <si>
    <t>石巻</t>
    <phoneticPr fontId="5"/>
  </si>
  <si>
    <t>石巻市上釜会館</t>
    <phoneticPr fontId="5"/>
  </si>
  <si>
    <t>石巻市石巻広域クリーンセンター</t>
    <phoneticPr fontId="5"/>
  </si>
  <si>
    <t>県石巻合同庁舎 </t>
    <phoneticPr fontId="5"/>
  </si>
  <si>
    <t>塩竈市役所 </t>
    <phoneticPr fontId="5"/>
  </si>
  <si>
    <t>塩釜</t>
    <phoneticPr fontId="5"/>
  </si>
  <si>
    <t>気仙沼保健福祉事務所 </t>
    <phoneticPr fontId="5"/>
  </si>
  <si>
    <t>気仙沼市東新城3-3-3</t>
    <phoneticPr fontId="5"/>
  </si>
  <si>
    <t>気仙沼</t>
    <phoneticPr fontId="5"/>
  </si>
  <si>
    <t>白石市国道113号線(仙南最終処分場入口)</t>
    <phoneticPr fontId="5"/>
  </si>
  <si>
    <t>白石市鷹巣字黒岩下</t>
    <phoneticPr fontId="5"/>
  </si>
  <si>
    <t>白石</t>
    <phoneticPr fontId="5"/>
  </si>
  <si>
    <t>白石市仙南最終処分場</t>
    <phoneticPr fontId="5"/>
  </si>
  <si>
    <t>白石市鷹巣字黒岩下7-1</t>
    <phoneticPr fontId="5"/>
  </si>
  <si>
    <t>白石市立越河小学校 </t>
    <phoneticPr fontId="5"/>
  </si>
  <si>
    <t>名取市役所</t>
    <phoneticPr fontId="5"/>
  </si>
  <si>
    <t>名取市増田字柳田80</t>
    <phoneticPr fontId="5"/>
  </si>
  <si>
    <t>名取</t>
    <phoneticPr fontId="5"/>
  </si>
  <si>
    <t>角田市角田中央公園</t>
    <phoneticPr fontId="5"/>
  </si>
  <si>
    <t>角田市枝野字青木地内</t>
    <phoneticPr fontId="5"/>
  </si>
  <si>
    <t>白石か丸森</t>
    <phoneticPr fontId="5"/>
  </si>
  <si>
    <t>角田市西根自治センター</t>
    <phoneticPr fontId="5"/>
  </si>
  <si>
    <t>仙南クリーンセンター</t>
    <phoneticPr fontId="5"/>
  </si>
  <si>
    <t>仙南クリーンセンター東方交差点付近</t>
    <phoneticPr fontId="5"/>
  </si>
  <si>
    <t>角田市北郷自治センター</t>
    <phoneticPr fontId="5"/>
  </si>
  <si>
    <t>角田市役所</t>
    <phoneticPr fontId="5"/>
  </si>
  <si>
    <r>
      <t>角田市角田</t>
    </r>
    <r>
      <rPr>
        <sz val="10"/>
        <rFont val="Arial"/>
        <family val="2"/>
      </rPr>
      <t>字大坊41</t>
    </r>
    <phoneticPr fontId="5"/>
  </si>
  <si>
    <t>多賀城市役所</t>
    <phoneticPr fontId="5"/>
  </si>
  <si>
    <t>多賀城市中央2-1-1</t>
    <phoneticPr fontId="5"/>
  </si>
  <si>
    <t>岩沼市役所</t>
    <phoneticPr fontId="5"/>
  </si>
  <si>
    <t>岩沼市桜1-6-20</t>
    <phoneticPr fontId="5"/>
  </si>
  <si>
    <t>岩沼</t>
    <phoneticPr fontId="5"/>
  </si>
  <si>
    <t>米山</t>
    <phoneticPr fontId="5"/>
  </si>
  <si>
    <t>県栗原合同庁舎</t>
    <phoneticPr fontId="5"/>
  </si>
  <si>
    <t>築館</t>
    <phoneticPr fontId="5"/>
  </si>
  <si>
    <t>東松島市役所</t>
    <phoneticPr fontId="5"/>
  </si>
  <si>
    <t>東松島</t>
    <phoneticPr fontId="5"/>
  </si>
  <si>
    <t>大崎市あ・ら・伊達な道の駅</t>
    <phoneticPr fontId="5"/>
  </si>
  <si>
    <t>川渡</t>
    <phoneticPr fontId="5"/>
  </si>
  <si>
    <t>大崎市伊賀集会所</t>
    <phoneticPr fontId="5"/>
  </si>
  <si>
    <t>古川</t>
    <phoneticPr fontId="5"/>
  </si>
  <si>
    <t>大崎市三本木坂本字寺嶋11番地2</t>
    <phoneticPr fontId="5"/>
  </si>
  <si>
    <t>大崎市高谷地公園</t>
    <phoneticPr fontId="5"/>
  </si>
  <si>
    <t>大崎市黒崎生活改善センター</t>
    <phoneticPr fontId="5"/>
  </si>
  <si>
    <t>大崎市市道蟻ヶ袋線待避所</t>
    <phoneticPr fontId="5"/>
  </si>
  <si>
    <t>大崎広域西部玉造クリーンセンター</t>
    <phoneticPr fontId="5"/>
  </si>
  <si>
    <t>大崎広域大日向クリーンパーク南口</t>
    <phoneticPr fontId="5"/>
  </si>
  <si>
    <t>大崎広域大日向クリーンパーク北口</t>
    <phoneticPr fontId="5"/>
  </si>
  <si>
    <t>大崎広域大日向クリンパク近接市有地</t>
    <phoneticPr fontId="5"/>
  </si>
  <si>
    <t>大崎広域中央クリーンセンター</t>
    <phoneticPr fontId="3"/>
  </si>
  <si>
    <t>古川</t>
    <phoneticPr fontId="3"/>
  </si>
  <si>
    <t>M→E</t>
    <phoneticPr fontId="5"/>
  </si>
  <si>
    <t>大崎市古川旭4-1-1</t>
    <phoneticPr fontId="5"/>
  </si>
  <si>
    <t>大崎沢田筒場</t>
    <phoneticPr fontId="3"/>
  </si>
  <si>
    <t>大崎福浦</t>
    <phoneticPr fontId="3"/>
  </si>
  <si>
    <t>大崎鵙目</t>
    <phoneticPr fontId="3"/>
  </si>
  <si>
    <t>大崎市鵙目集会所(もずめ)</t>
    <phoneticPr fontId="5"/>
  </si>
  <si>
    <t>大崎市岩出山池月字鵙目(もずめ)</t>
    <phoneticPr fontId="5"/>
  </si>
  <si>
    <t>蔵王町役場</t>
    <phoneticPr fontId="5"/>
  </si>
  <si>
    <t>蔵王</t>
    <phoneticPr fontId="5"/>
  </si>
  <si>
    <t>七ヶ宿水館 </t>
    <phoneticPr fontId="3"/>
  </si>
  <si>
    <t>七ヶ宿町役場</t>
    <phoneticPr fontId="5"/>
  </si>
  <si>
    <t>白石か蔵王</t>
    <phoneticPr fontId="5"/>
  </si>
  <si>
    <t>大河原金ヶ瀬</t>
    <phoneticPr fontId="3"/>
  </si>
  <si>
    <t>大河原町金ヶ瀬公民館</t>
    <phoneticPr fontId="5"/>
  </si>
  <si>
    <t>大河原町金ヶ瀬字原88</t>
    <phoneticPr fontId="5"/>
  </si>
  <si>
    <t>蔵王か岩沼</t>
    <phoneticPr fontId="5"/>
  </si>
  <si>
    <t>大河原上大谷</t>
    <phoneticPr fontId="3"/>
  </si>
  <si>
    <t>大河原町大谷字上原</t>
    <phoneticPr fontId="5"/>
  </si>
  <si>
    <t>大河原合庁</t>
    <phoneticPr fontId="3"/>
  </si>
  <si>
    <t>県大河原合同庁舎  </t>
    <phoneticPr fontId="5"/>
  </si>
  <si>
    <t>大河原小</t>
    <phoneticPr fontId="3"/>
  </si>
  <si>
    <t>大河原町立大河原小学校</t>
    <phoneticPr fontId="5"/>
  </si>
  <si>
    <t>大河原町字町100番地</t>
    <phoneticPr fontId="5"/>
  </si>
  <si>
    <t>大河原南小</t>
    <phoneticPr fontId="3"/>
  </si>
  <si>
    <t>大河原町立大河原南小学校</t>
    <phoneticPr fontId="5"/>
  </si>
  <si>
    <t>大河原町大谷字鷺沼入27-1</t>
    <phoneticPr fontId="5"/>
  </si>
  <si>
    <t>村田役場</t>
    <phoneticPr fontId="3"/>
  </si>
  <si>
    <t>村田町役場</t>
    <phoneticPr fontId="5"/>
  </si>
  <si>
    <t>柴田役場</t>
    <phoneticPr fontId="3"/>
  </si>
  <si>
    <t>川崎役場</t>
    <phoneticPr fontId="3"/>
  </si>
  <si>
    <t>丸森耕野</t>
    <phoneticPr fontId="3"/>
  </si>
  <si>
    <t>丸森町耕野字小屋舘7-4</t>
    <phoneticPr fontId="5"/>
  </si>
  <si>
    <t>丸森筆甫</t>
    <phoneticPr fontId="3"/>
  </si>
  <si>
    <t>丸森町筆甫字和田80-2</t>
    <phoneticPr fontId="5"/>
  </si>
  <si>
    <t>亘理運動場</t>
    <phoneticPr fontId="3"/>
  </si>
  <si>
    <t>松島役場</t>
    <phoneticPr fontId="3"/>
  </si>
  <si>
    <t>七ヶ浜役場</t>
    <phoneticPr fontId="3"/>
  </si>
  <si>
    <t>利府役場</t>
    <phoneticPr fontId="3"/>
  </si>
  <si>
    <t>大和一廃終場</t>
    <phoneticPr fontId="3"/>
  </si>
  <si>
    <t>大和町一般廃棄物最終処分場</t>
    <phoneticPr fontId="5"/>
  </si>
  <si>
    <t>大和町吉田字欠ノ上古屋敷27-35</t>
    <phoneticPr fontId="5"/>
  </si>
  <si>
    <t>大衡</t>
    <phoneticPr fontId="5"/>
  </si>
  <si>
    <t>大和環管セ</t>
    <phoneticPr fontId="3"/>
  </si>
  <si>
    <t>大和町吉田字根古北50</t>
    <phoneticPr fontId="5"/>
  </si>
  <si>
    <t>大和金取</t>
    <phoneticPr fontId="3"/>
  </si>
  <si>
    <t>大和町吉田北金取</t>
    <phoneticPr fontId="5"/>
  </si>
  <si>
    <t>大郷町場</t>
    <phoneticPr fontId="3"/>
  </si>
  <si>
    <t>大衡役場</t>
    <phoneticPr fontId="3"/>
  </si>
  <si>
    <t>色麻役場</t>
    <phoneticPr fontId="3"/>
  </si>
  <si>
    <t>加美町小野田</t>
    <phoneticPr fontId="3"/>
  </si>
  <si>
    <t>涌谷こども園</t>
    <phoneticPr fontId="3"/>
  </si>
  <si>
    <t>涌谷町上郡字永根1-2</t>
    <phoneticPr fontId="5"/>
  </si>
  <si>
    <t>涌谷石坂</t>
    <phoneticPr fontId="3"/>
  </si>
  <si>
    <t>涌谷町字花勝山石坂道東1-18</t>
    <phoneticPr fontId="5"/>
  </si>
  <si>
    <t>大崎広東クリセ</t>
    <phoneticPr fontId="3"/>
  </si>
  <si>
    <t>涌谷町大崎広域東部クリーンセンター</t>
    <phoneticPr fontId="5"/>
  </si>
  <si>
    <t>涌谷町字関谷沖名291-1</t>
    <phoneticPr fontId="5"/>
  </si>
  <si>
    <t>鹿島台か桃生</t>
    <phoneticPr fontId="5"/>
  </si>
  <si>
    <t>涌谷医福セ </t>
    <phoneticPr fontId="3"/>
  </si>
  <si>
    <t>涌谷役場</t>
    <phoneticPr fontId="3"/>
  </si>
  <si>
    <t>下小牛田コミセ</t>
    <phoneticPr fontId="3"/>
  </si>
  <si>
    <t>下小牛田コミュニティーセンター</t>
    <phoneticPr fontId="3"/>
  </si>
  <si>
    <t>美里町南小牛田字下小牛田屋敷37-1</t>
    <phoneticPr fontId="5"/>
  </si>
  <si>
    <t>鹿島台か桃生</t>
    <phoneticPr fontId="3"/>
  </si>
  <si>
    <t>和多田沼セーフティータワー</t>
    <phoneticPr fontId="3"/>
  </si>
  <si>
    <t>美里町和多田沼</t>
    <phoneticPr fontId="5"/>
  </si>
  <si>
    <t>美里役場</t>
    <phoneticPr fontId="3"/>
  </si>
  <si>
    <t>美里町北浦字駒米13</t>
    <phoneticPr fontId="5"/>
  </si>
  <si>
    <t>美里町峯山12-1</t>
    <phoneticPr fontId="5"/>
  </si>
  <si>
    <t>女川女川  </t>
    <phoneticPr fontId="3"/>
  </si>
  <si>
    <t>女川町女川</t>
    <phoneticPr fontId="5"/>
  </si>
  <si>
    <t>女川小屋取  </t>
    <phoneticPr fontId="3"/>
  </si>
  <si>
    <t>女川町小屋取</t>
    <phoneticPr fontId="5"/>
  </si>
  <si>
    <t>南三陸平成の森</t>
    <phoneticPr fontId="3"/>
  </si>
  <si>
    <t>南三陸町平成の森</t>
    <phoneticPr fontId="5"/>
  </si>
  <si>
    <t>南三陸町歌津字枡沢28-1</t>
    <phoneticPr fontId="5"/>
  </si>
  <si>
    <t>宮城県　廃棄物処理施設周辺空間線量率　リアルタイムモニタリングサイト (env.go.jp)</t>
    <phoneticPr fontId="5"/>
  </si>
  <si>
    <t>測定
2021/6/29
11:20</t>
    <phoneticPr fontId="5"/>
  </si>
  <si>
    <t>A01</t>
    <phoneticPr fontId="5"/>
  </si>
  <si>
    <t>NaI,IC</t>
    <phoneticPr fontId="3"/>
  </si>
  <si>
    <t>IC</t>
    <phoneticPr fontId="3"/>
  </si>
  <si>
    <t>NaI</t>
    <phoneticPr fontId="3"/>
  </si>
  <si>
    <t>A11</t>
    <phoneticPr fontId="5"/>
  </si>
  <si>
    <t>℃</t>
    <phoneticPr fontId="3"/>
  </si>
  <si>
    <t>〃</t>
    <phoneticPr fontId="5"/>
  </si>
  <si>
    <t>m/s</t>
    <phoneticPr fontId="5"/>
  </si>
  <si>
    <t>cps</t>
    <phoneticPr fontId="3"/>
  </si>
  <si>
    <t>原規委 放線モニタリング情報共有シス
情報公表システム</t>
    <rPh sb="0" eb="1">
      <t>ゲン</t>
    </rPh>
    <rPh sb="1" eb="2">
      <t>キ</t>
    </rPh>
    <rPh sb="2" eb="3">
      <t>イ</t>
    </rPh>
    <rPh sb="4" eb="5">
      <t>ホウ</t>
    </rPh>
    <rPh sb="5" eb="6">
      <t>セン</t>
    </rPh>
    <rPh sb="12" eb="14">
      <t>ジョウホウ</t>
    </rPh>
    <rPh sb="14" eb="16">
      <t>キョウユウ</t>
    </rPh>
    <rPh sb="19" eb="21">
      <t>ジョウホウ</t>
    </rPh>
    <rPh sb="21" eb="23">
      <t>コウヒョウ</t>
    </rPh>
    <phoneticPr fontId="5"/>
  </si>
  <si>
    <t>環省廃処施設空線リアルタイムモニタ</t>
    <rPh sb="0" eb="1">
      <t>カン</t>
    </rPh>
    <rPh sb="1" eb="2">
      <t>ショウ</t>
    </rPh>
    <rPh sb="2" eb="3">
      <t>ハイ</t>
    </rPh>
    <rPh sb="3" eb="4">
      <t>トコロ</t>
    </rPh>
    <rPh sb="4" eb="6">
      <t>シセツ</t>
    </rPh>
    <phoneticPr fontId="5"/>
  </si>
  <si>
    <t>仙台市
空間線量</t>
    <rPh sb="0" eb="3">
      <t>センダイシ</t>
    </rPh>
    <phoneticPr fontId="3"/>
  </si>
  <si>
    <t>作業の目的</t>
    <rPh sb="0" eb="2">
      <t>サギョウ</t>
    </rPh>
    <rPh sb="3" eb="4">
      <t>メ</t>
    </rPh>
    <rPh sb="4" eb="5">
      <t>マト</t>
    </rPh>
    <phoneticPr fontId="26"/>
  </si>
  <si>
    <t>1-01：</t>
    <phoneticPr fontId="26"/>
  </si>
  <si>
    <t>1-02：</t>
  </si>
  <si>
    <t>1-03：</t>
  </si>
  <si>
    <t>解析作業上の前提と仮説</t>
    <rPh sb="0" eb="2">
      <t>カイセキ</t>
    </rPh>
    <rPh sb="2" eb="4">
      <t>サギョウ</t>
    </rPh>
    <rPh sb="4" eb="5">
      <t>ジョウ</t>
    </rPh>
    <rPh sb="6" eb="8">
      <t>ゼンテイ</t>
    </rPh>
    <rPh sb="9" eb="11">
      <t>カセツ</t>
    </rPh>
    <phoneticPr fontId="26"/>
  </si>
  <si>
    <t>2-01：</t>
    <phoneticPr fontId="26"/>
  </si>
  <si>
    <t>福一事故以前は､下方(地盤寄与)成分中の人工3核種寄与はゼロ</t>
    <rPh sb="0" eb="2">
      <t>フクイチ</t>
    </rPh>
    <rPh sb="2" eb="4">
      <t>ジコ</t>
    </rPh>
    <rPh sb="4" eb="6">
      <t>イゼン</t>
    </rPh>
    <rPh sb="16" eb="19">
      <t>セイブンチュウ</t>
    </rPh>
    <rPh sb="20" eb="22">
      <t>ジンコウ</t>
    </rPh>
    <rPh sb="23" eb="25">
      <t>カクシュ</t>
    </rPh>
    <rPh sb="25" eb="27">
      <t>キヨ</t>
    </rPh>
    <phoneticPr fontId="26"/>
  </si>
  <si>
    <t>2-02：</t>
  </si>
  <si>
    <t>3/12と14に散発爆発､以後長期間漏出したが､13日0時に一気に排出･拡散･沈着とする</t>
    <rPh sb="13" eb="15">
      <t>イゴ</t>
    </rPh>
    <rPh sb="15" eb="18">
      <t>チョウキカン</t>
    </rPh>
    <rPh sb="18" eb="20">
      <t>ロウシュツ</t>
    </rPh>
    <phoneticPr fontId="26"/>
  </si>
  <si>
    <t>2-03：</t>
  </si>
  <si>
    <t>2-04：</t>
  </si>
  <si>
    <t>2-05：</t>
  </si>
  <si>
    <t>2-06：</t>
  </si>
  <si>
    <t>推算値は実測値の最も若い10日間平均値から日付を遡り･且つ進めて､全期間を計算</t>
    <rPh sb="0" eb="2">
      <t>スイサン</t>
    </rPh>
    <rPh sb="2" eb="3">
      <t>チ</t>
    </rPh>
    <rPh sb="4" eb="7">
      <t>ジッソクチ</t>
    </rPh>
    <rPh sb="8" eb="9">
      <t>モット</t>
    </rPh>
    <rPh sb="10" eb="11">
      <t>ワカ</t>
    </rPh>
    <rPh sb="14" eb="16">
      <t>ニチカン</t>
    </rPh>
    <rPh sb="16" eb="19">
      <t>ヘイキンチ</t>
    </rPh>
    <rPh sb="21" eb="23">
      <t>ヒヅケ</t>
    </rPh>
    <rPh sb="24" eb="25">
      <t>サカノボ</t>
    </rPh>
    <rPh sb="27" eb="28">
      <t>カ</t>
    </rPh>
    <rPh sb="29" eb="30">
      <t>スス</t>
    </rPh>
    <phoneticPr fontId="26"/>
  </si>
  <si>
    <t>2-07：</t>
  </si>
  <si>
    <t>実測値は､日間最小値(上方､地盤､人工放射線の3成分)+日間最大値(降雨感雨成分)に分離</t>
    <rPh sb="0" eb="3">
      <t>ジッソクチ</t>
    </rPh>
    <rPh sb="5" eb="7">
      <t>ニッカン</t>
    </rPh>
    <rPh sb="7" eb="10">
      <t>サイショウチ</t>
    </rPh>
    <rPh sb="11" eb="13">
      <t>ジョウホウ</t>
    </rPh>
    <rPh sb="14" eb="16">
      <t>ジバン</t>
    </rPh>
    <rPh sb="17" eb="19">
      <t>ジンコウ</t>
    </rPh>
    <rPh sb="19" eb="22">
      <t>ホウシャセン</t>
    </rPh>
    <rPh sb="24" eb="26">
      <t>セイブン</t>
    </rPh>
    <rPh sb="28" eb="30">
      <t>ニッカン</t>
    </rPh>
    <rPh sb="30" eb="33">
      <t>サイダイチ</t>
    </rPh>
    <rPh sb="42" eb="44">
      <t>ブンリ</t>
    </rPh>
    <phoneticPr fontId="26"/>
  </si>
  <si>
    <t>2-08：</t>
  </si>
  <si>
    <t>2-09：</t>
  </si>
  <si>
    <t>上方(宇宙線寄与)は県内全測定点で一定(女発関連MS3局(女川･小屋取･寄磯)の平均)</t>
    <rPh sb="10" eb="12">
      <t>ケンナイ</t>
    </rPh>
    <rPh sb="12" eb="16">
      <t>ゼンソクテイテン</t>
    </rPh>
    <rPh sb="17" eb="19">
      <t>イッテイ</t>
    </rPh>
    <rPh sb="20" eb="24">
      <t>オナハツカンレン</t>
    </rPh>
    <rPh sb="27" eb="28">
      <t>キョク</t>
    </rPh>
    <rPh sb="29" eb="31">
      <t>オナガワ</t>
    </rPh>
    <rPh sb="32" eb="34">
      <t>コヤ</t>
    </rPh>
    <rPh sb="34" eb="35">
      <t>トリ</t>
    </rPh>
    <rPh sb="36" eb="38">
      <t>ヨリイソ</t>
    </rPh>
    <rPh sb="40" eb="42">
      <t>ヘイキン</t>
    </rPh>
    <phoneticPr fontId="26"/>
  </si>
  <si>
    <t>2-10：</t>
  </si>
  <si>
    <t>2-11：</t>
  </si>
  <si>
    <t>2-12：</t>
  </si>
  <si>
    <t>女発関連MS3局の下方２パイ鉛遮蔽効果は核種に依らず一定</t>
    <rPh sb="0" eb="4">
      <t>オナハツカンレン</t>
    </rPh>
    <rPh sb="7" eb="8">
      <t>キョク</t>
    </rPh>
    <phoneticPr fontId="26"/>
  </si>
  <si>
    <t>2-13：</t>
  </si>
  <si>
    <t>具体的な工程</t>
    <rPh sb="0" eb="2">
      <t>グタイ</t>
    </rPh>
    <rPh sb="2" eb="3">
      <t>テキ</t>
    </rPh>
    <rPh sb="4" eb="6">
      <t>コウテイ</t>
    </rPh>
    <phoneticPr fontId="26"/>
  </si>
  <si>
    <t>3-02：</t>
  </si>
  <si>
    <t>10分値から日間最大･平均･最小(日max･日av･日min)を集計する</t>
    <rPh sb="6" eb="8">
      <t>ニッカン</t>
    </rPh>
    <rPh sb="8" eb="10">
      <t>サイダイ</t>
    </rPh>
    <rPh sb="11" eb="13">
      <t>ヘイキン</t>
    </rPh>
    <rPh sb="14" eb="16">
      <t>サイショウ</t>
    </rPh>
    <rPh sb="17" eb="18">
      <t>ニチ</t>
    </rPh>
    <rPh sb="32" eb="34">
      <t>シュウケイ</t>
    </rPh>
    <phoneticPr fontId="26"/>
  </si>
  <si>
    <t>3-03：</t>
  </si>
  <si>
    <t>3-04：</t>
  </si>
  <si>
    <t>原規委､環省のデータは2012年8月下旬以降で､それ以前は女発季報の日間値から採取</t>
    <rPh sb="0" eb="1">
      <t>ゲン</t>
    </rPh>
    <rPh sb="1" eb="2">
      <t>キ</t>
    </rPh>
    <rPh sb="2" eb="3">
      <t>イ</t>
    </rPh>
    <rPh sb="4" eb="5">
      <t>カン</t>
    </rPh>
    <rPh sb="5" eb="6">
      <t>ショウ</t>
    </rPh>
    <rPh sb="15" eb="16">
      <t>ネン</t>
    </rPh>
    <rPh sb="17" eb="20">
      <t>ガツゲジュン</t>
    </rPh>
    <rPh sb="20" eb="22">
      <t>イコウ</t>
    </rPh>
    <rPh sb="26" eb="28">
      <t>イゼン</t>
    </rPh>
    <rPh sb="29" eb="31">
      <t>オナハツ</t>
    </rPh>
    <rPh sb="31" eb="33">
      <t>キホウ</t>
    </rPh>
    <rPh sb="34" eb="37">
      <t>ニッカンチ</t>
    </rPh>
    <rPh sb="39" eb="41">
      <t>サイシュ</t>
    </rPh>
    <phoneticPr fontId="26"/>
  </si>
  <si>
    <t>3-05：</t>
  </si>
  <si>
    <t>測定開始日時･下方鉛遮蔽があれば撤去日･機器更新日などを地点毎に整理</t>
    <rPh sb="0" eb="6">
      <t>ソクテイカイシニチジ</t>
    </rPh>
    <rPh sb="7" eb="9">
      <t>カホウ</t>
    </rPh>
    <rPh sb="9" eb="10">
      <t>ナマリ</t>
    </rPh>
    <rPh sb="10" eb="12">
      <t>シャヘイ</t>
    </rPh>
    <rPh sb="16" eb="19">
      <t>テッキョビ</t>
    </rPh>
    <rPh sb="20" eb="24">
      <t>キキコウシン</t>
    </rPh>
    <rPh sb="24" eb="25">
      <t>ビ</t>
    </rPh>
    <rPh sb="28" eb="31">
      <t>チテンゴト</t>
    </rPh>
    <rPh sb="32" eb="34">
      <t>セイリ</t>
    </rPh>
    <phoneticPr fontId="26"/>
  </si>
  <si>
    <t>3-06：</t>
  </si>
  <si>
    <t>鉛遮蔽撤去及び新機種切替え前後1週間の空間線量率の差で評価</t>
    <rPh sb="0" eb="3">
      <t>ナマリシャヘイ</t>
    </rPh>
    <rPh sb="5" eb="6">
      <t>オヨ</t>
    </rPh>
    <rPh sb="7" eb="10">
      <t>シンキシュ</t>
    </rPh>
    <rPh sb="10" eb="12">
      <t>キリカ</t>
    </rPh>
    <rPh sb="13" eb="15">
      <t>ゼンゴ</t>
    </rPh>
    <rPh sb="27" eb="29">
      <t>ヒョウカ</t>
    </rPh>
    <phoneticPr fontId="26"/>
  </si>
  <si>
    <t>3-07：</t>
  </si>
  <si>
    <t>理論線量変動曲線は､『福一事故線量当量寄与表』の割合で3人工核種濃度変動させ計算</t>
    <rPh sb="0" eb="2">
      <t>リロン</t>
    </rPh>
    <rPh sb="2" eb="6">
      <t>センリョウヘンドウ</t>
    </rPh>
    <rPh sb="6" eb="8">
      <t>キョクセン</t>
    </rPh>
    <rPh sb="24" eb="26">
      <t>ワリアイ</t>
    </rPh>
    <rPh sb="28" eb="30">
      <t>ジンコウ</t>
    </rPh>
    <rPh sb="30" eb="32">
      <t>カクシュ</t>
    </rPh>
    <rPh sb="32" eb="34">
      <t>ノウド</t>
    </rPh>
    <rPh sb="34" eb="36">
      <t>ヘンドウ</t>
    </rPh>
    <rPh sb="38" eb="40">
      <t>ケイサン</t>
    </rPh>
    <phoneticPr fontId="26"/>
  </si>
  <si>
    <t>3-08：</t>
  </si>
  <si>
    <t>『福一事故線量当量寄与表』はシート"福一日減衰"参照</t>
    <rPh sb="18" eb="20">
      <t>フクイチ</t>
    </rPh>
    <rPh sb="20" eb="23">
      <t>ニチゲンスイ</t>
    </rPh>
    <rPh sb="24" eb="26">
      <t>サンショウ</t>
    </rPh>
    <phoneticPr fontId="26"/>
  </si>
  <si>
    <t>3-09：</t>
  </si>
  <si>
    <t>実測線量がある場合は､同じ方法で自然由来成分(宇宙線,地盤土壌,降雨感雨)と人工3核種に按分する</t>
    <rPh sb="0" eb="4">
      <t>ジッソクセンリョウ</t>
    </rPh>
    <rPh sb="7" eb="9">
      <t>バアイ</t>
    </rPh>
    <rPh sb="11" eb="12">
      <t>オナ</t>
    </rPh>
    <rPh sb="13" eb="15">
      <t>ホウホウ</t>
    </rPh>
    <rPh sb="16" eb="20">
      <t>シゼンユライ</t>
    </rPh>
    <rPh sb="20" eb="22">
      <t>セイブン</t>
    </rPh>
    <rPh sb="23" eb="26">
      <t>ウチュウセン</t>
    </rPh>
    <rPh sb="27" eb="29">
      <t>ジバン</t>
    </rPh>
    <rPh sb="29" eb="31">
      <t>ドジョウ</t>
    </rPh>
    <rPh sb="32" eb="36">
      <t>コウウカンウ</t>
    </rPh>
    <rPh sb="38" eb="40">
      <t>ジンコウ</t>
    </rPh>
    <rPh sb="44" eb="46">
      <t>アンブン</t>
    </rPh>
    <phoneticPr fontId="26"/>
  </si>
  <si>
    <t>3-10：</t>
  </si>
  <si>
    <t>シート『日間値』75行以下に､近隣3局･10年間の全データと計算式を記入､従って原規委№順ではない</t>
    <rPh sb="4" eb="7">
      <t>ニッカンチ</t>
    </rPh>
    <rPh sb="10" eb="13">
      <t>ギョウイカ</t>
    </rPh>
    <rPh sb="15" eb="17">
      <t>キンリン</t>
    </rPh>
    <rPh sb="18" eb="19">
      <t>キョク</t>
    </rPh>
    <rPh sb="22" eb="24">
      <t>ネンカン</t>
    </rPh>
    <rPh sb="25" eb="26">
      <t>ゼン</t>
    </rPh>
    <rPh sb="30" eb="32">
      <t>ケイサン</t>
    </rPh>
    <rPh sb="32" eb="33">
      <t>シキ</t>
    </rPh>
    <rPh sb="34" eb="36">
      <t>キニュウ</t>
    </rPh>
    <rPh sb="37" eb="38">
      <t>シタガ</t>
    </rPh>
    <rPh sb="44" eb="45">
      <t>ジュン</t>
    </rPh>
    <phoneticPr fontId="26"/>
  </si>
  <si>
    <t>3-11：</t>
  </si>
  <si>
    <t>11列"左列の値のみコピ"は15列分全行をBG1aとした場合の10列(理論日min値)を転記</t>
    <rPh sb="2" eb="3">
      <t>レツ</t>
    </rPh>
    <rPh sb="16" eb="17">
      <t>レツ</t>
    </rPh>
    <rPh sb="17" eb="18">
      <t>ブン</t>
    </rPh>
    <rPh sb="18" eb="20">
      <t>ゼンギョウ</t>
    </rPh>
    <rPh sb="28" eb="30">
      <t>バアイ</t>
    </rPh>
    <rPh sb="33" eb="34">
      <t>レツ</t>
    </rPh>
    <rPh sb="44" eb="46">
      <t>テンキ</t>
    </rPh>
    <phoneticPr fontId="26"/>
  </si>
  <si>
    <t>3-12：</t>
  </si>
  <si>
    <t>22列,33列もそれぞれ､26列,37列をBG1b,BG1cとした場合の21列,32列を転記</t>
    <rPh sb="2" eb="3">
      <t>レツ</t>
    </rPh>
    <rPh sb="6" eb="7">
      <t>レツ</t>
    </rPh>
    <rPh sb="15" eb="16">
      <t>レツ</t>
    </rPh>
    <rPh sb="19" eb="20">
      <t>レツ</t>
    </rPh>
    <rPh sb="33" eb="35">
      <t>バアイ</t>
    </rPh>
    <rPh sb="38" eb="39">
      <t>レツ</t>
    </rPh>
    <rPh sb="42" eb="43">
      <t>レツ</t>
    </rPh>
    <rPh sb="44" eb="46">
      <t>テンキ</t>
    </rPh>
    <phoneticPr fontId="26"/>
  </si>
  <si>
    <t>3-13：</t>
  </si>
  <si>
    <t>下段の折れ線グラフで実測値の最大･平均･最小値と理論日min値を表示</t>
    <rPh sb="0" eb="2">
      <t>ゲダン</t>
    </rPh>
    <rPh sb="3" eb="4">
      <t>オ</t>
    </rPh>
    <rPh sb="5" eb="6">
      <t>セン</t>
    </rPh>
    <rPh sb="10" eb="13">
      <t>ジッソクチ</t>
    </rPh>
    <rPh sb="14" eb="16">
      <t>サイダイ</t>
    </rPh>
    <rPh sb="17" eb="19">
      <t>ヘイキン</t>
    </rPh>
    <rPh sb="20" eb="22">
      <t>サイショウ</t>
    </rPh>
    <rPh sb="22" eb="23">
      <t>チ</t>
    </rPh>
    <rPh sb="24" eb="26">
      <t>リロン</t>
    </rPh>
    <rPh sb="26" eb="27">
      <t>ニチ</t>
    </rPh>
    <rPh sb="30" eb="31">
      <t>チ</t>
    </rPh>
    <rPh sb="32" eb="34">
      <t>ヒョウジ</t>
    </rPh>
    <phoneticPr fontId="26"/>
  </si>
  <si>
    <t>3-14：</t>
  </si>
  <si>
    <t>3-15：</t>
  </si>
  <si>
    <t>結果的に天然核種寄与分に人工3核種寄与分が上乗せされたグラフが完成</t>
  </si>
  <si>
    <t>分かったことと問題点など</t>
    <rPh sb="0" eb="1">
      <t>ワ</t>
    </rPh>
    <rPh sb="7" eb="10">
      <t>モンダイテン</t>
    </rPh>
    <phoneticPr fontId="26"/>
  </si>
  <si>
    <t>4-01：</t>
    <phoneticPr fontId="26"/>
  </si>
  <si>
    <t>測定機種が2タイプ､M型は規制委･県･市町村設置､E型は環境省がごみ焼却場周辺に設置</t>
    <rPh sb="0" eb="2">
      <t>ソクテイ</t>
    </rPh>
    <rPh sb="2" eb="4">
      <t>キシュ</t>
    </rPh>
    <rPh sb="11" eb="12">
      <t>ガタ</t>
    </rPh>
    <rPh sb="13" eb="15">
      <t>キセイ</t>
    </rPh>
    <rPh sb="15" eb="16">
      <t>イ</t>
    </rPh>
    <rPh sb="17" eb="18">
      <t>ケン</t>
    </rPh>
    <rPh sb="19" eb="22">
      <t>シチョウソン</t>
    </rPh>
    <rPh sb="22" eb="24">
      <t>セッチ</t>
    </rPh>
    <rPh sb="26" eb="27">
      <t>ガタ</t>
    </rPh>
    <rPh sb="28" eb="31">
      <t>カンキョウショウ</t>
    </rPh>
    <rPh sb="34" eb="37">
      <t>ショウキャクジョウ</t>
    </rPh>
    <rPh sb="37" eb="39">
      <t>シュウヘン</t>
    </rPh>
    <rPh sb="40" eb="42">
      <t>セッチ</t>
    </rPh>
    <phoneticPr fontId="26"/>
  </si>
  <si>
    <t>4-02：</t>
  </si>
  <si>
    <t>M型は日minと日aveの差は､スパイク状高値発生時以外は1nGy/h未満</t>
    <rPh sb="1" eb="2">
      <t>ガタ</t>
    </rPh>
    <phoneticPr fontId="26"/>
  </si>
  <si>
    <t>4-03：</t>
  </si>
  <si>
    <t>E型はmax･av･minが完全分離､max･min幅が大､宇宙線を測定するタイプ</t>
    <rPh sb="1" eb="2">
      <t>ガタ</t>
    </rPh>
    <rPh sb="30" eb="33">
      <t>ウチュウセン</t>
    </rPh>
    <rPh sb="34" eb="36">
      <t>ソクテイ</t>
    </rPh>
    <phoneticPr fontId="26"/>
  </si>
  <si>
    <t>4-04：</t>
  </si>
  <si>
    <t>県大崎合庁だけがM型からE型に切替わって更新された？</t>
    <rPh sb="0" eb="1">
      <t>ケン</t>
    </rPh>
    <rPh sb="1" eb="5">
      <t>オオサキゴウチョウ</t>
    </rPh>
    <rPh sb="9" eb="10">
      <t>ガタ</t>
    </rPh>
    <rPh sb="13" eb="14">
      <t>ガタ</t>
    </rPh>
    <rPh sb="15" eb="17">
      <t>キリカ</t>
    </rPh>
    <rPh sb="20" eb="22">
      <t>コウシン</t>
    </rPh>
    <phoneticPr fontId="26"/>
  </si>
  <si>
    <t>4-05：</t>
  </si>
  <si>
    <t>上方成分(宇宙線など)はM型でセロ､E形で全県一律女発MS3局平均としたのは妥当</t>
    <rPh sb="0" eb="4">
      <t>ジョウホウセイブン</t>
    </rPh>
    <rPh sb="5" eb="8">
      <t>ウチュウセン</t>
    </rPh>
    <rPh sb="13" eb="14">
      <t>ガタ</t>
    </rPh>
    <rPh sb="19" eb="20">
      <t>ガタ</t>
    </rPh>
    <rPh sb="21" eb="23">
      <t>ゼンケン</t>
    </rPh>
    <rPh sb="23" eb="25">
      <t>イチリツ</t>
    </rPh>
    <rPh sb="25" eb="27">
      <t>オナハツ</t>
    </rPh>
    <rPh sb="30" eb="31">
      <t>キョク</t>
    </rPh>
    <rPh sb="31" eb="33">
      <t>ヘイキン</t>
    </rPh>
    <rPh sb="38" eb="40">
      <t>ダトウ</t>
    </rPh>
    <phoneticPr fontId="26"/>
  </si>
  <si>
    <t>4-06：</t>
  </si>
  <si>
    <t>日minの採用は､降雨に伴う不規則な上昇攪乱効果､積雪の減少効果を減ずる</t>
  </si>
  <si>
    <t>4-07：</t>
  </si>
  <si>
    <t>女発関連3局でNaI(Tℓ)検出器は旧型で宇宙線を新旧器差分拾っていたが､新型はゼロ？</t>
    <rPh sb="0" eb="2">
      <t>オナハツ</t>
    </rPh>
    <rPh sb="2" eb="4">
      <t>カンレン</t>
    </rPh>
    <rPh sb="5" eb="6">
      <t>キョク</t>
    </rPh>
    <rPh sb="18" eb="20">
      <t>キュウガタ</t>
    </rPh>
    <rPh sb="25" eb="29">
      <t>シンキュウキサ</t>
    </rPh>
    <rPh sb="29" eb="30">
      <t>ブン</t>
    </rPh>
    <rPh sb="30" eb="31">
      <t>ヒロ</t>
    </rPh>
    <rPh sb="37" eb="39">
      <t>シンガタ</t>
    </rPh>
    <phoneticPr fontId="26"/>
  </si>
  <si>
    <t>4-08：</t>
  </si>
  <si>
    <t>人工3核種(Cs-137･Cs-134･I-131)の物理半減期と環境半減期を対比する</t>
  </si>
  <si>
    <t>4-09：</t>
  </si>
  <si>
    <t>4-10：</t>
  </si>
  <si>
    <t>4-11：</t>
  </si>
  <si>
    <t>4-12：</t>
  </si>
  <si>
    <t>天然核種由来の地盤からγ線(BG1)は､事故前の線量率+下方Pb遮蔽効果と</t>
  </si>
  <si>
    <t>NaI検出器</t>
    <rPh sb="3" eb="6">
      <t>ケンシュツキ</t>
    </rPh>
    <phoneticPr fontId="26"/>
  </si>
  <si>
    <t>鉛遮蔽</t>
    <rPh sb="0" eb="3">
      <t>ナマリシャヘイ</t>
    </rPh>
    <phoneticPr fontId="26"/>
  </si>
  <si>
    <t>宇宙線含む</t>
    <rPh sb="0" eb="3">
      <t>ウチュウセン</t>
    </rPh>
    <rPh sb="3" eb="4">
      <t>フク</t>
    </rPh>
    <phoneticPr fontId="26"/>
  </si>
  <si>
    <t>電箱検出器</t>
    <rPh sb="0" eb="1">
      <t>デン</t>
    </rPh>
    <rPh sb="1" eb="2">
      <t>ハコ</t>
    </rPh>
    <rPh sb="2" eb="5">
      <t>ケンシュツキ</t>
    </rPh>
    <phoneticPr fontId="26"/>
  </si>
  <si>
    <t>左表の略語など</t>
    <rPh sb="0" eb="2">
      <t>サヒョウ</t>
    </rPh>
    <rPh sb="3" eb="4">
      <t>リャク</t>
    </rPh>
    <rPh sb="4" eb="5">
      <t>ゴ</t>
    </rPh>
    <phoneticPr fontId="26"/>
  </si>
  <si>
    <t>日min：元データ10分値から求めた日間最小値</t>
    <rPh sb="0" eb="1">
      <t>ニチ</t>
    </rPh>
    <rPh sb="5" eb="6">
      <t>モト</t>
    </rPh>
    <rPh sb="11" eb="13">
      <t>フンチ</t>
    </rPh>
    <rPh sb="15" eb="16">
      <t>モト</t>
    </rPh>
    <rPh sb="18" eb="20">
      <t>ニッカン</t>
    </rPh>
    <rPh sb="20" eb="23">
      <t>サイショウチ</t>
    </rPh>
    <phoneticPr fontId="26"/>
  </si>
  <si>
    <t>－</t>
  </si>
  <si>
    <t>従来</t>
    <rPh sb="0" eb="1">
      <t>ジュウ</t>
    </rPh>
    <rPh sb="1" eb="2">
      <t>ライ</t>
    </rPh>
    <phoneticPr fontId="26"/>
  </si>
  <si>
    <t>本表のデータ初日</t>
    <rPh sb="0" eb="2">
      <t>ホンヒョウ</t>
    </rPh>
    <rPh sb="6" eb="8">
      <t>ショニチ</t>
    </rPh>
    <phoneticPr fontId="26"/>
  </si>
  <si>
    <t>日ave：元データ10分値から求めた日間平均値</t>
    <rPh sb="0" eb="1">
      <t>ニチ</t>
    </rPh>
    <rPh sb="5" eb="6">
      <t>モト</t>
    </rPh>
    <rPh sb="11" eb="13">
      <t>フンチ</t>
    </rPh>
    <rPh sb="15" eb="16">
      <t>モト</t>
    </rPh>
    <rPh sb="18" eb="20">
      <t>ニッカン</t>
    </rPh>
    <rPh sb="20" eb="23">
      <t>ヘイキンチ</t>
    </rPh>
    <phoneticPr fontId="26"/>
  </si>
  <si>
    <t>－</t>
    <phoneticPr fontId="26"/>
  </si>
  <si>
    <t>東日本大震災､停電･欠測</t>
    <rPh sb="0" eb="3">
      <t>ヒガシニッポン</t>
    </rPh>
    <rPh sb="3" eb="6">
      <t>ダイシンサイ</t>
    </rPh>
    <rPh sb="7" eb="9">
      <t>テイデン</t>
    </rPh>
    <rPh sb="10" eb="12">
      <t>ケッソク</t>
    </rPh>
    <phoneticPr fontId="26"/>
  </si>
  <si>
    <t>日max：元データ10分値から求めた日間最大値</t>
    <rPh sb="0" eb="1">
      <t>ニチ</t>
    </rPh>
    <rPh sb="5" eb="6">
      <t>モト</t>
    </rPh>
    <rPh sb="11" eb="13">
      <t>フンチ</t>
    </rPh>
    <rPh sb="15" eb="16">
      <t>モト</t>
    </rPh>
    <rPh sb="18" eb="20">
      <t>ニッカン</t>
    </rPh>
    <rPh sb="20" eb="23">
      <t>サイダイチ</t>
    </rPh>
    <phoneticPr fontId="26"/>
  </si>
  <si>
    <t>福一原発で放出</t>
    <rPh sb="0" eb="2">
      <t>フクイチ</t>
    </rPh>
    <rPh sb="2" eb="4">
      <t>ゲンパツ</t>
    </rPh>
    <rPh sb="5" eb="7">
      <t>ホウシュツ</t>
    </rPh>
    <phoneticPr fontId="26"/>
  </si>
  <si>
    <t>最頻：複数の日間値から求めた最頻値</t>
    <rPh sb="0" eb="2">
      <t>サイヒン</t>
    </rPh>
    <rPh sb="3" eb="5">
      <t>フクスウ</t>
    </rPh>
    <rPh sb="6" eb="9">
      <t>ニッカンチ</t>
    </rPh>
    <rPh sb="11" eb="12">
      <t>モト</t>
    </rPh>
    <rPh sb="14" eb="17">
      <t>サイヒンチ</t>
    </rPh>
    <phoneticPr fontId="26"/>
  </si>
  <si>
    <t>復旧､測定再開</t>
    <rPh sb="0" eb="2">
      <t>フッキュウ</t>
    </rPh>
    <rPh sb="3" eb="7">
      <t>ソクテイサイカイ</t>
    </rPh>
    <phoneticPr fontId="26"/>
  </si>
  <si>
    <t>最小：複数の日間値から求めた最小値</t>
    <rPh sb="0" eb="2">
      <t>サイショウ</t>
    </rPh>
    <rPh sb="3" eb="5">
      <t>フクスウ</t>
    </rPh>
    <rPh sb="6" eb="9">
      <t>ニッカンチ</t>
    </rPh>
    <rPh sb="11" eb="12">
      <t>モト</t>
    </rPh>
    <rPh sb="14" eb="17">
      <t>サイショウチ</t>
    </rPh>
    <phoneticPr fontId="26"/>
  </si>
  <si>
    <t>mod：最頻値又は最頻値を求める関数</t>
    <rPh sb="4" eb="7">
      <t>サイヒンチ</t>
    </rPh>
    <rPh sb="7" eb="8">
      <t>マタ</t>
    </rPh>
    <rPh sb="9" eb="12">
      <t>サイヒンチ</t>
    </rPh>
    <rPh sb="13" eb="14">
      <t>モト</t>
    </rPh>
    <rPh sb="16" eb="18">
      <t>カンスウ</t>
    </rPh>
    <phoneticPr fontId="26"/>
  </si>
  <si>
    <t>〇</t>
    <phoneticPr fontId="26"/>
  </si>
  <si>
    <t>測定開始</t>
    <rPh sb="0" eb="4">
      <t>ソクテイカイシ</t>
    </rPh>
    <phoneticPr fontId="26"/>
  </si>
  <si>
    <t>min：最小値又は最小値を求める関数</t>
    <rPh sb="4" eb="7">
      <t>サイショウチ</t>
    </rPh>
    <rPh sb="7" eb="8">
      <t>マタ</t>
    </rPh>
    <rPh sb="9" eb="12">
      <t>サイショウチ</t>
    </rPh>
    <rPh sb="13" eb="14">
      <t>モト</t>
    </rPh>
    <rPh sb="16" eb="18">
      <t>カンスウ</t>
    </rPh>
    <phoneticPr fontId="26"/>
  </si>
  <si>
    <t>下方鉛遮蔽撤去(女川･小屋取･寄磯､電力管理の寺間･江島はh29.3.22､塚浜･前網は23)</t>
    <rPh sb="0" eb="2">
      <t>カホウ</t>
    </rPh>
    <rPh sb="2" eb="3">
      <t>ナマリ</t>
    </rPh>
    <rPh sb="3" eb="5">
      <t>シャヘイ</t>
    </rPh>
    <rPh sb="5" eb="7">
      <t>テッキョ</t>
    </rPh>
    <rPh sb="8" eb="10">
      <t>オナガワ</t>
    </rPh>
    <rPh sb="11" eb="14">
      <t>コヤトリ</t>
    </rPh>
    <rPh sb="15" eb="17">
      <t>ヨリイソ</t>
    </rPh>
    <phoneticPr fontId="26"/>
  </si>
  <si>
    <t>R[-2]：相対的に2行上､C[▽]とセットで使用</t>
    <rPh sb="6" eb="9">
      <t>ソウタイテキ</t>
    </rPh>
    <rPh sb="11" eb="12">
      <t>ギョウ</t>
    </rPh>
    <rPh sb="12" eb="13">
      <t>ウエ</t>
    </rPh>
    <phoneticPr fontId="26"/>
  </si>
  <si>
    <t>検出器更新も不調</t>
    <rPh sb="0" eb="3">
      <t>ケンシュツキ</t>
    </rPh>
    <rPh sb="3" eb="5">
      <t>コウシン</t>
    </rPh>
    <rPh sb="6" eb="8">
      <t>フチョウ</t>
    </rPh>
    <phoneticPr fontId="26"/>
  </si>
  <si>
    <t>C[-5]：相対的に5列左､R[▽]とセットで使用</t>
    <rPh sb="6" eb="9">
      <t>ソウタイテキ</t>
    </rPh>
    <rPh sb="11" eb="12">
      <t>レツ</t>
    </rPh>
    <rPh sb="12" eb="13">
      <t>ヒダリ</t>
    </rPh>
    <rPh sb="23" eb="25">
      <t>シヨウ</t>
    </rPh>
    <phoneticPr fontId="26"/>
  </si>
  <si>
    <t>更新?</t>
    <rPh sb="0" eb="2">
      <t>コウシン</t>
    </rPh>
    <phoneticPr fontId="26"/>
  </si>
  <si>
    <t>新検出器正常稼働､宇宙線完全カット</t>
    <rPh sb="0" eb="1">
      <t>シン</t>
    </rPh>
    <rPh sb="1" eb="4">
      <t>ケンシュツキ</t>
    </rPh>
    <rPh sb="4" eb="6">
      <t>セイジョウ</t>
    </rPh>
    <rPh sb="6" eb="8">
      <t>カドウ</t>
    </rPh>
    <rPh sb="9" eb="12">
      <t>ウチュウセン</t>
    </rPh>
    <rPh sb="12" eb="14">
      <t>カンゼン</t>
    </rPh>
    <phoneticPr fontId="26"/>
  </si>
  <si>
    <t>福一事故･核実験･医療用などで発生した人工核種の諸元</t>
    <rPh sb="0" eb="4">
      <t>フクイチジコ</t>
    </rPh>
    <rPh sb="5" eb="8">
      <t>カクジッケン</t>
    </rPh>
    <rPh sb="9" eb="12">
      <t>イリョウヨウ</t>
    </rPh>
    <rPh sb="15" eb="17">
      <t>ハッセイ</t>
    </rPh>
    <rPh sb="19" eb="23">
      <t>ジンコウカクシュ</t>
    </rPh>
    <rPh sb="24" eb="26">
      <t>ショゲン</t>
    </rPh>
    <phoneticPr fontId="26"/>
  </si>
  <si>
    <r>
      <t xml:space="preserve">地表･地盤中の天然核種 </t>
    </r>
    <r>
      <rPr>
        <sz val="9"/>
        <color theme="1"/>
        <rFont val="Meiryo UI"/>
        <family val="3"/>
        <charset val="128"/>
      </rPr>
      <t xml:space="preserve"> (壊変系列順)</t>
    </r>
    <rPh sb="0" eb="2">
      <t>チヒョウ</t>
    </rPh>
    <rPh sb="3" eb="5">
      <t>ジバン</t>
    </rPh>
    <rPh sb="5" eb="6">
      <t>チュウ</t>
    </rPh>
    <rPh sb="7" eb="9">
      <t>テンネン</t>
    </rPh>
    <rPh sb="9" eb="11">
      <t>カクシュ</t>
    </rPh>
    <rPh sb="14" eb="16">
      <t>カイヘン</t>
    </rPh>
    <rPh sb="16" eb="18">
      <t>ケイレツ</t>
    </rPh>
    <rPh sb="18" eb="19">
      <t>ジュン</t>
    </rPh>
    <phoneticPr fontId="26"/>
  </si>
  <si>
    <t>半減期 (年)</t>
    <rPh sb="0" eb="3">
      <t>ハンゲンキ</t>
    </rPh>
    <rPh sb="5" eb="6">
      <t>ネン</t>
    </rPh>
    <phoneticPr fontId="26"/>
  </si>
  <si>
    <t>環境半減期 ※1</t>
    <rPh sb="0" eb="2">
      <t>カンキョウ</t>
    </rPh>
    <rPh sb="2" eb="5">
      <t>ハンゲンキ</t>
    </rPh>
    <phoneticPr fontId="26"/>
  </si>
  <si>
    <t>1cm線量当量率定数</t>
    <rPh sb="3" eb="8">
      <t>センリョウトウリョウリツ</t>
    </rPh>
    <rPh sb="8" eb="10">
      <t>ジョウスウ</t>
    </rPh>
    <phoneticPr fontId="26"/>
  </si>
  <si>
    <t>性状など</t>
    <rPh sb="0" eb="2">
      <t>セイジョウ</t>
    </rPh>
    <phoneticPr fontId="26"/>
  </si>
  <si>
    <t>初期放出量 ※2</t>
    <rPh sb="0" eb="2">
      <t>ショキ</t>
    </rPh>
    <rPh sb="2" eb="4">
      <t>ホウシュツ</t>
    </rPh>
    <rPh sb="4" eb="5">
      <t>リョウ</t>
    </rPh>
    <phoneticPr fontId="26"/>
  </si>
  <si>
    <t>総線量当量 ※3</t>
    <rPh sb="0" eb="1">
      <t>ソウ</t>
    </rPh>
    <phoneticPr fontId="26"/>
  </si>
  <si>
    <t>ウラン系列</t>
    <rPh sb="3" eb="5">
      <t>ケイレツ</t>
    </rPh>
    <phoneticPr fontId="26"/>
  </si>
  <si>
    <t>半減期</t>
    <phoneticPr fontId="26"/>
  </si>
  <si>
    <t>備考</t>
    <rPh sb="0" eb="2">
      <t>ビコウ</t>
    </rPh>
    <phoneticPr fontId="26"/>
  </si>
  <si>
    <r>
      <rPr>
        <b/>
        <vertAlign val="superscript"/>
        <sz val="9"/>
        <color theme="1"/>
        <rFont val="Meiryo UI"/>
        <family val="3"/>
        <charset val="128"/>
      </rPr>
      <t>238</t>
    </r>
    <r>
      <rPr>
        <b/>
        <sz val="9"/>
        <color theme="1"/>
        <rFont val="Meiryo UI"/>
        <family val="3"/>
        <charset val="128"/>
      </rPr>
      <t>U</t>
    </r>
    <phoneticPr fontId="26"/>
  </si>
  <si>
    <t>4.5*10^９年</t>
    <rPh sb="8" eb="9">
      <t>ネン</t>
    </rPh>
    <phoneticPr fontId="26"/>
  </si>
  <si>
    <t>固体</t>
    <rPh sb="0" eb="2">
      <t>コタイ</t>
    </rPh>
    <phoneticPr fontId="26"/>
  </si>
  <si>
    <t>地盤から気化したRn-222とBi-214が降雨で地表に沈着</t>
    <rPh sb="0" eb="2">
      <t>ジバン</t>
    </rPh>
    <rPh sb="4" eb="6">
      <t>キカ</t>
    </rPh>
    <rPh sb="22" eb="24">
      <t>コウウ</t>
    </rPh>
    <rPh sb="25" eb="27">
      <t>チヒョウ</t>
    </rPh>
    <rPh sb="28" eb="30">
      <t>チンチャク</t>
    </rPh>
    <phoneticPr fontId="26"/>
  </si>
  <si>
    <t xml:space="preserve"> (単位 外)</t>
  </si>
  <si>
    <t>μSv･m2･/MBq･/h</t>
  </si>
  <si>
    <t>PBq</t>
    <phoneticPr fontId="26"/>
  </si>
  <si>
    <t>TSv/h</t>
  </si>
  <si>
    <r>
      <rPr>
        <b/>
        <vertAlign val="superscript"/>
        <sz val="9"/>
        <color theme="1"/>
        <rFont val="Meiryo UI"/>
        <family val="3"/>
        <charset val="128"/>
      </rPr>
      <t>222</t>
    </r>
    <r>
      <rPr>
        <b/>
        <sz val="9"/>
        <color theme="1"/>
        <rFont val="Meiryo UI"/>
        <family val="3"/>
        <charset val="128"/>
      </rPr>
      <t>Rn</t>
    </r>
    <phoneticPr fontId="26"/>
  </si>
  <si>
    <t>3.82日</t>
    <rPh sb="4" eb="5">
      <t>ニチ</t>
    </rPh>
    <phoneticPr fontId="26"/>
  </si>
  <si>
    <t>ラドン,気体</t>
    <rPh sb="4" eb="6">
      <t>キタイ</t>
    </rPh>
    <phoneticPr fontId="26"/>
  </si>
  <si>
    <r>
      <rPr>
        <b/>
        <vertAlign val="superscript"/>
        <sz val="9"/>
        <rFont val="Meiryo UI"/>
        <family val="3"/>
        <charset val="128"/>
      </rPr>
      <t>133</t>
    </r>
    <r>
      <rPr>
        <b/>
        <sz val="9"/>
        <rFont val="Meiryo UI"/>
        <family val="3"/>
        <charset val="128"/>
      </rPr>
      <t>Xe</t>
    </r>
    <phoneticPr fontId="26"/>
  </si>
  <si>
    <t>希ガス</t>
    <rPh sb="0" eb="1">
      <t>キ</t>
    </rPh>
    <phoneticPr fontId="26"/>
  </si>
  <si>
    <r>
      <rPr>
        <b/>
        <vertAlign val="superscript"/>
        <sz val="9"/>
        <color theme="1"/>
        <rFont val="Meiryo UI"/>
        <family val="3"/>
        <charset val="128"/>
      </rPr>
      <t>218</t>
    </r>
    <r>
      <rPr>
        <b/>
        <sz val="9"/>
        <color theme="1"/>
        <rFont val="Meiryo UI"/>
        <family val="3"/>
        <charset val="128"/>
      </rPr>
      <t>Po</t>
    </r>
    <phoneticPr fontId="26"/>
  </si>
  <si>
    <t>3.1分</t>
    <rPh sb="3" eb="4">
      <t>フン</t>
    </rPh>
    <phoneticPr fontId="26"/>
  </si>
  <si>
    <t>気体</t>
    <rPh sb="0" eb="2">
      <t>キタイ</t>
    </rPh>
    <phoneticPr fontId="26"/>
  </si>
  <si>
    <r>
      <rPr>
        <b/>
        <vertAlign val="superscript"/>
        <sz val="9"/>
        <rFont val="Meiryo UI"/>
        <family val="3"/>
        <charset val="128"/>
      </rPr>
      <t>131</t>
    </r>
    <r>
      <rPr>
        <b/>
        <sz val="9"/>
        <rFont val="Meiryo UI"/>
        <family val="3"/>
        <charset val="128"/>
      </rPr>
      <t>I</t>
    </r>
    <phoneticPr fontId="26"/>
  </si>
  <si>
    <t>融点114</t>
    <rPh sb="0" eb="2">
      <t>ユウテン</t>
    </rPh>
    <phoneticPr fontId="26"/>
  </si>
  <si>
    <r>
      <rPr>
        <b/>
        <vertAlign val="superscript"/>
        <sz val="9"/>
        <color theme="1"/>
        <rFont val="Meiryo UI"/>
        <family val="3"/>
        <charset val="128"/>
      </rPr>
      <t>214</t>
    </r>
    <r>
      <rPr>
        <b/>
        <sz val="9"/>
        <color theme="1"/>
        <rFont val="Meiryo UI"/>
        <family val="3"/>
        <charset val="128"/>
      </rPr>
      <t>Pb</t>
    </r>
    <phoneticPr fontId="26"/>
  </si>
  <si>
    <t>26.8分</t>
    <rPh sb="4" eb="5">
      <t>フン</t>
    </rPh>
    <phoneticPr fontId="26"/>
  </si>
  <si>
    <r>
      <rPr>
        <b/>
        <vertAlign val="superscript"/>
        <sz val="9"/>
        <rFont val="Meiryo UI"/>
        <family val="3"/>
        <charset val="128"/>
      </rPr>
      <t>134</t>
    </r>
    <r>
      <rPr>
        <b/>
        <sz val="9"/>
        <rFont val="Meiryo UI"/>
        <family val="3"/>
        <charset val="128"/>
      </rPr>
      <t>Cs</t>
    </r>
    <phoneticPr fontId="26"/>
  </si>
  <si>
    <t>1.6~1.8</t>
    <phoneticPr fontId="26"/>
  </si>
  <si>
    <t>融点28</t>
    <rPh sb="0" eb="2">
      <t>ユウテン</t>
    </rPh>
    <phoneticPr fontId="26"/>
  </si>
  <si>
    <r>
      <rPr>
        <b/>
        <vertAlign val="superscript"/>
        <sz val="9"/>
        <color theme="1"/>
        <rFont val="Meiryo UI"/>
        <family val="3"/>
        <charset val="128"/>
      </rPr>
      <t>214</t>
    </r>
    <r>
      <rPr>
        <b/>
        <sz val="9"/>
        <color theme="1"/>
        <rFont val="Meiryo UI"/>
        <family val="3"/>
        <charset val="128"/>
      </rPr>
      <t>Bi</t>
    </r>
    <phoneticPr fontId="26"/>
  </si>
  <si>
    <t>19.9分</t>
    <rPh sb="4" eb="5">
      <t>フン</t>
    </rPh>
    <phoneticPr fontId="26"/>
  </si>
  <si>
    <t>〃</t>
    <phoneticPr fontId="26"/>
  </si>
  <si>
    <r>
      <rPr>
        <b/>
        <vertAlign val="superscript"/>
        <sz val="9"/>
        <rFont val="Meiryo UI"/>
        <family val="3"/>
        <charset val="128"/>
      </rPr>
      <t>137</t>
    </r>
    <r>
      <rPr>
        <b/>
        <sz val="9"/>
        <rFont val="Meiryo UI"/>
        <family val="3"/>
        <charset val="128"/>
      </rPr>
      <t>Cs</t>
    </r>
    <phoneticPr fontId="26"/>
  </si>
  <si>
    <t>6.7~13</t>
    <phoneticPr fontId="26"/>
  </si>
  <si>
    <r>
      <rPr>
        <b/>
        <vertAlign val="superscript"/>
        <sz val="9"/>
        <color theme="1"/>
        <rFont val="Meiryo UI"/>
        <family val="3"/>
        <charset val="128"/>
      </rPr>
      <t>210</t>
    </r>
    <r>
      <rPr>
        <b/>
        <sz val="9"/>
        <color theme="1"/>
        <rFont val="Meiryo UI"/>
        <family val="3"/>
        <charset val="128"/>
      </rPr>
      <t>Pb</t>
    </r>
    <phoneticPr fontId="26"/>
  </si>
  <si>
    <t>22.3年</t>
    <rPh sb="4" eb="5">
      <t>ネン</t>
    </rPh>
    <phoneticPr fontId="26"/>
  </si>
  <si>
    <r>
      <rPr>
        <b/>
        <vertAlign val="superscript"/>
        <sz val="9"/>
        <rFont val="Meiryo UI"/>
        <family val="3"/>
        <charset val="128"/>
      </rPr>
      <t>90</t>
    </r>
    <r>
      <rPr>
        <b/>
        <sz val="9"/>
        <rFont val="Meiryo UI"/>
        <family val="3"/>
        <charset val="128"/>
      </rPr>
      <t>Sr</t>
    </r>
    <phoneticPr fontId="26"/>
  </si>
  <si>
    <t>融点769</t>
    <rPh sb="0" eb="2">
      <t>ユウテン</t>
    </rPh>
    <phoneticPr fontId="26"/>
  </si>
  <si>
    <r>
      <rPr>
        <b/>
        <vertAlign val="superscript"/>
        <sz val="9"/>
        <color theme="1"/>
        <rFont val="Meiryo UI"/>
        <family val="3"/>
        <charset val="128"/>
      </rPr>
      <t>210</t>
    </r>
    <r>
      <rPr>
        <b/>
        <sz val="9"/>
        <color theme="1"/>
        <rFont val="Meiryo UI"/>
        <family val="3"/>
        <charset val="128"/>
      </rPr>
      <t>Po</t>
    </r>
    <phoneticPr fontId="26"/>
  </si>
  <si>
    <t>138日</t>
    <rPh sb="3" eb="4">
      <t>ニチ</t>
    </rPh>
    <phoneticPr fontId="26"/>
  </si>
  <si>
    <r>
      <rPr>
        <b/>
        <vertAlign val="superscript"/>
        <sz val="9"/>
        <rFont val="Meiryo UI"/>
        <family val="3"/>
        <charset val="128"/>
      </rPr>
      <t>238</t>
    </r>
    <r>
      <rPr>
        <b/>
        <sz val="9"/>
        <rFont val="Meiryo UI"/>
        <family val="3"/>
        <charset val="128"/>
      </rPr>
      <t>Pu</t>
    </r>
    <phoneticPr fontId="26"/>
  </si>
  <si>
    <t>1.9*10^-5</t>
    <phoneticPr fontId="26"/>
  </si>
  <si>
    <r>
      <rPr>
        <b/>
        <vertAlign val="superscript"/>
        <sz val="9"/>
        <color theme="1"/>
        <rFont val="Meiryo UI"/>
        <family val="3"/>
        <charset val="128"/>
      </rPr>
      <t>206</t>
    </r>
    <r>
      <rPr>
        <b/>
        <sz val="9"/>
        <color theme="1"/>
        <rFont val="Meiryo UI"/>
        <family val="3"/>
        <charset val="128"/>
      </rPr>
      <t>Pb</t>
    </r>
    <phoneticPr fontId="26"/>
  </si>
  <si>
    <t>非壊変</t>
    <rPh sb="0" eb="1">
      <t>ヒ</t>
    </rPh>
    <rPh sb="1" eb="3">
      <t>カイヘン</t>
    </rPh>
    <phoneticPr fontId="26"/>
  </si>
  <si>
    <t>安定元素</t>
    <phoneticPr fontId="26"/>
  </si>
  <si>
    <t>計</t>
    <rPh sb="0" eb="1">
      <t>ケイ</t>
    </rPh>
    <phoneticPr fontId="26"/>
  </si>
  <si>
    <t>トリウム系列</t>
    <rPh sb="4" eb="6">
      <t>ケイレツ</t>
    </rPh>
    <phoneticPr fontId="26"/>
  </si>
  <si>
    <r>
      <rPr>
        <b/>
        <vertAlign val="superscript"/>
        <sz val="9"/>
        <rFont val="Meiryo UI"/>
        <family val="3"/>
        <charset val="128"/>
      </rPr>
      <t>3</t>
    </r>
    <r>
      <rPr>
        <b/>
        <sz val="9"/>
        <rFont val="Meiryo UI"/>
        <family val="3"/>
        <charset val="128"/>
      </rPr>
      <t>H</t>
    </r>
    <phoneticPr fontId="26"/>
  </si>
  <si>
    <r>
      <rPr>
        <b/>
        <vertAlign val="superscript"/>
        <sz val="9"/>
        <color theme="1"/>
        <rFont val="Meiryo UI"/>
        <family val="3"/>
        <charset val="128"/>
      </rPr>
      <t>232</t>
    </r>
    <r>
      <rPr>
        <b/>
        <sz val="9"/>
        <color theme="1"/>
        <rFont val="Meiryo UI"/>
        <family val="3"/>
        <charset val="128"/>
      </rPr>
      <t>Th</t>
    </r>
    <phoneticPr fontId="26"/>
  </si>
  <si>
    <t>1.4*10^10年</t>
    <rPh sb="9" eb="10">
      <t>ネン</t>
    </rPh>
    <phoneticPr fontId="26"/>
  </si>
  <si>
    <t>積雪で遮蔽され空間線低下に寄与するのはTl-208</t>
    <rPh sb="0" eb="2">
      <t>セキセツ</t>
    </rPh>
    <rPh sb="3" eb="5">
      <t>シャヘイ</t>
    </rPh>
    <rPh sb="7" eb="10">
      <t>クウカンセン</t>
    </rPh>
    <rPh sb="10" eb="12">
      <t>テイカ</t>
    </rPh>
    <rPh sb="13" eb="15">
      <t>キヨ</t>
    </rPh>
    <phoneticPr fontId="26"/>
  </si>
  <si>
    <r>
      <rPr>
        <b/>
        <vertAlign val="superscript"/>
        <sz val="9"/>
        <rFont val="Meiryo UI"/>
        <family val="3"/>
        <charset val="128"/>
      </rPr>
      <t>60</t>
    </r>
    <r>
      <rPr>
        <b/>
        <sz val="9"/>
        <rFont val="Meiryo UI"/>
        <family val="3"/>
        <charset val="128"/>
      </rPr>
      <t>C0</t>
    </r>
    <phoneticPr fontId="26"/>
  </si>
  <si>
    <t>原子炉で生産される医療用線源</t>
    <rPh sb="0" eb="3">
      <t>ゲンシロ</t>
    </rPh>
    <rPh sb="4" eb="6">
      <t>セイサン</t>
    </rPh>
    <phoneticPr fontId="26"/>
  </si>
  <si>
    <r>
      <rPr>
        <b/>
        <vertAlign val="superscript"/>
        <sz val="9"/>
        <color theme="1"/>
        <rFont val="Meiryo UI"/>
        <family val="3"/>
        <charset val="128"/>
      </rPr>
      <t>220</t>
    </r>
    <r>
      <rPr>
        <b/>
        <sz val="9"/>
        <color theme="1"/>
        <rFont val="Meiryo UI"/>
        <family val="3"/>
        <charset val="128"/>
      </rPr>
      <t>Rn</t>
    </r>
    <phoneticPr fontId="26"/>
  </si>
  <si>
    <t>55.6秒</t>
    <rPh sb="4" eb="5">
      <t>ビョウ</t>
    </rPh>
    <phoneticPr fontId="26"/>
  </si>
  <si>
    <t>トロン,気体</t>
    <phoneticPr fontId="26"/>
  </si>
  <si>
    <t>※1：</t>
    <phoneticPr fontId="26"/>
  </si>
  <si>
    <t>環境放射線監視センター年報
　1巻p14,3巻p27,3巻p31など</t>
    <rPh sb="0" eb="4">
      <t>カンキョウホウシャセン</t>
    </rPh>
    <rPh sb="4" eb="6">
      <t>カンシ</t>
    </rPh>
    <rPh sb="10" eb="12">
      <t>ネンポウ</t>
    </rPh>
    <rPh sb="16" eb="17">
      <t>カン</t>
    </rPh>
    <rPh sb="28" eb="29">
      <t>カン</t>
    </rPh>
    <phoneticPr fontId="26"/>
  </si>
  <si>
    <r>
      <rPr>
        <b/>
        <vertAlign val="superscript"/>
        <sz val="9"/>
        <color theme="1"/>
        <rFont val="Meiryo UI"/>
        <family val="3"/>
        <charset val="128"/>
      </rPr>
      <t>216</t>
    </r>
    <r>
      <rPr>
        <b/>
        <sz val="9"/>
        <color theme="1"/>
        <rFont val="Meiryo UI"/>
        <family val="3"/>
        <charset val="128"/>
      </rPr>
      <t>Po</t>
    </r>
    <phoneticPr fontId="26"/>
  </si>
  <si>
    <t>0.145秒</t>
    <rPh sb="5" eb="6">
      <t>ビョウ</t>
    </rPh>
    <phoneticPr fontId="26"/>
  </si>
  <si>
    <t>※2：</t>
  </si>
  <si>
    <t>環境省HP 放射線健康影響基礎資料 原子力災害</t>
    <rPh sb="0" eb="3">
      <t>カンキョウショウ</t>
    </rPh>
    <rPh sb="6" eb="17">
      <t>ホウシャセンケンコウエイキョウキソシリョウ</t>
    </rPh>
    <rPh sb="18" eb="21">
      <t>ゲンシリョク</t>
    </rPh>
    <rPh sb="21" eb="23">
      <t>サイガイ</t>
    </rPh>
    <phoneticPr fontId="26"/>
  </si>
  <si>
    <r>
      <rPr>
        <b/>
        <vertAlign val="superscript"/>
        <sz val="9"/>
        <color theme="1"/>
        <rFont val="Meiryo UI"/>
        <family val="3"/>
        <charset val="128"/>
      </rPr>
      <t>212</t>
    </r>
    <r>
      <rPr>
        <b/>
        <sz val="9"/>
        <color theme="1"/>
        <rFont val="Meiryo UI"/>
        <family val="3"/>
        <charset val="128"/>
      </rPr>
      <t>Pb</t>
    </r>
    <phoneticPr fontId="26"/>
  </si>
  <si>
    <t>10.8時間</t>
    <rPh sb="4" eb="6">
      <t>ジカン</t>
    </rPh>
    <phoneticPr fontId="26"/>
  </si>
  <si>
    <t>※3：</t>
  </si>
  <si>
    <t>放出量×1cm線量当量率定数の計算式､PBq=*10^15*線量率定数</t>
    <rPh sb="0" eb="3">
      <t>ホウシュツリョウ</t>
    </rPh>
    <rPh sb="7" eb="12">
      <t>センリョウトウリョウリツ</t>
    </rPh>
    <rPh sb="12" eb="14">
      <t>テイスウ</t>
    </rPh>
    <rPh sb="15" eb="18">
      <t>ケイサンシキ</t>
    </rPh>
    <phoneticPr fontId="26"/>
  </si>
  <si>
    <r>
      <rPr>
        <b/>
        <vertAlign val="superscript"/>
        <sz val="9"/>
        <color theme="1"/>
        <rFont val="Meiryo UI"/>
        <family val="3"/>
        <charset val="128"/>
      </rPr>
      <t>212</t>
    </r>
    <r>
      <rPr>
        <b/>
        <sz val="9"/>
        <color theme="1"/>
        <rFont val="Meiryo UI"/>
        <family val="3"/>
        <charset val="128"/>
      </rPr>
      <t>Bi</t>
    </r>
    <phoneticPr fontId="26"/>
  </si>
  <si>
    <t>60.6分</t>
    <rPh sb="4" eb="5">
      <t>フン</t>
    </rPh>
    <phoneticPr fontId="26"/>
  </si>
  <si>
    <r>
      <rPr>
        <b/>
        <vertAlign val="superscript"/>
        <sz val="9"/>
        <color theme="1"/>
        <rFont val="Meiryo UI"/>
        <family val="3"/>
        <charset val="128"/>
      </rPr>
      <t>212</t>
    </r>
    <r>
      <rPr>
        <b/>
        <sz val="9"/>
        <color theme="1"/>
        <rFont val="Meiryo UI"/>
        <family val="3"/>
        <charset val="128"/>
      </rPr>
      <t>Po</t>
    </r>
    <phoneticPr fontId="26"/>
  </si>
  <si>
    <t>0.3μ秒</t>
    <rPh sb="4" eb="5">
      <t>ビョウ</t>
    </rPh>
    <phoneticPr fontId="26"/>
  </si>
  <si>
    <t>大気中から地表に沈着する天然核種</t>
    <rPh sb="0" eb="2">
      <t>タイキ</t>
    </rPh>
    <rPh sb="2" eb="3">
      <t>チュウ</t>
    </rPh>
    <rPh sb="5" eb="7">
      <t>チヒョウ</t>
    </rPh>
    <rPh sb="8" eb="10">
      <t>チンチャク</t>
    </rPh>
    <rPh sb="12" eb="14">
      <t>テンネン</t>
    </rPh>
    <rPh sb="14" eb="16">
      <t>カクシュ</t>
    </rPh>
    <phoneticPr fontId="26"/>
  </si>
  <si>
    <r>
      <rPr>
        <b/>
        <vertAlign val="superscript"/>
        <sz val="9"/>
        <color theme="1"/>
        <rFont val="Meiryo UI"/>
        <family val="3"/>
        <charset val="128"/>
      </rPr>
      <t>208</t>
    </r>
    <r>
      <rPr>
        <b/>
        <sz val="9"/>
        <color theme="1"/>
        <rFont val="Meiryo UI"/>
        <family val="3"/>
        <charset val="128"/>
      </rPr>
      <t>Tl</t>
    </r>
    <phoneticPr fontId="26"/>
  </si>
  <si>
    <t>3.05分</t>
    <rPh sb="4" eb="5">
      <t>フン</t>
    </rPh>
    <phoneticPr fontId="26"/>
  </si>
  <si>
    <r>
      <rPr>
        <b/>
        <vertAlign val="superscript"/>
        <sz val="9"/>
        <color theme="1"/>
        <rFont val="Meiryo UI"/>
        <family val="3"/>
        <charset val="128"/>
      </rPr>
      <t>3</t>
    </r>
    <r>
      <rPr>
        <b/>
        <sz val="9"/>
        <color theme="1"/>
        <rFont val="Meiryo UI"/>
        <family val="3"/>
        <charset val="128"/>
      </rPr>
      <t>H</t>
    </r>
    <phoneticPr fontId="26"/>
  </si>
  <si>
    <t>宇宙線と大気の反応で生成､また核実験･原発でも発生･排出</t>
    <rPh sb="0" eb="3">
      <t>ウチュウセン</t>
    </rPh>
    <rPh sb="4" eb="6">
      <t>タイキ</t>
    </rPh>
    <rPh sb="7" eb="9">
      <t>ハンノウ</t>
    </rPh>
    <rPh sb="10" eb="12">
      <t>セイセイ</t>
    </rPh>
    <rPh sb="15" eb="18">
      <t>カクジッケン</t>
    </rPh>
    <rPh sb="19" eb="21">
      <t>ゲンパツ</t>
    </rPh>
    <rPh sb="23" eb="25">
      <t>ハッセイ</t>
    </rPh>
    <rPh sb="26" eb="28">
      <t>ハイシュツ</t>
    </rPh>
    <phoneticPr fontId="26"/>
  </si>
  <si>
    <r>
      <rPr>
        <b/>
        <vertAlign val="superscript"/>
        <sz val="9"/>
        <color theme="1"/>
        <rFont val="Meiryo UI"/>
        <family val="3"/>
        <charset val="128"/>
      </rPr>
      <t>208</t>
    </r>
    <r>
      <rPr>
        <b/>
        <sz val="9"/>
        <color theme="1"/>
        <rFont val="Meiryo UI"/>
        <family val="3"/>
        <charset val="128"/>
      </rPr>
      <t>Pb</t>
    </r>
    <phoneticPr fontId="26"/>
  </si>
  <si>
    <r>
      <rPr>
        <b/>
        <vertAlign val="superscript"/>
        <sz val="9"/>
        <color theme="1"/>
        <rFont val="Meiryo UI"/>
        <family val="3"/>
        <charset val="128"/>
      </rPr>
      <t>7</t>
    </r>
    <r>
      <rPr>
        <b/>
        <sz val="9"/>
        <color theme="1"/>
        <rFont val="Meiryo UI"/>
        <family val="3"/>
        <charset val="128"/>
      </rPr>
      <t>Be</t>
    </r>
    <phoneticPr fontId="26"/>
  </si>
  <si>
    <t>53.3日</t>
    <rPh sb="4" eb="5">
      <t>ニチ</t>
    </rPh>
    <phoneticPr fontId="26"/>
  </si>
  <si>
    <t>宇宙線と大気の反応で生成</t>
  </si>
  <si>
    <r>
      <rPr>
        <b/>
        <vertAlign val="superscript"/>
        <sz val="9.5"/>
        <color theme="1"/>
        <rFont val="Meiryo UI"/>
        <family val="3"/>
        <charset val="128"/>
      </rPr>
      <t>40</t>
    </r>
    <r>
      <rPr>
        <b/>
        <sz val="9.5"/>
        <color theme="1"/>
        <rFont val="Meiryo UI"/>
        <family val="3"/>
        <charset val="128"/>
      </rPr>
      <t>K</t>
    </r>
    <phoneticPr fontId="26"/>
  </si>
  <si>
    <t>1.3*10^9年</t>
    <rPh sb="8" eb="9">
      <t>ネン</t>
    </rPh>
    <phoneticPr fontId="26"/>
  </si>
  <si>
    <t>天然K中に0.0117％</t>
    <rPh sb="0" eb="2">
      <t>テンネン</t>
    </rPh>
    <rPh sb="3" eb="4">
      <t>チュウ</t>
    </rPh>
    <phoneticPr fontId="26"/>
  </si>
  <si>
    <t>https://www.env.go.jp/chemi/rhm/h29kisoshiryo/h29kiso-02-02-05.html</t>
    <phoneticPr fontId="26"/>
  </si>
  <si>
    <t>チェルノブイリと福島第一の放射性核種の推定放出量の比較</t>
    <rPh sb="8" eb="10">
      <t>フクシマ</t>
    </rPh>
    <rPh sb="10" eb="12">
      <t>ダイイチ</t>
    </rPh>
    <rPh sb="13" eb="18">
      <t>ホウシャセイカクシュ</t>
    </rPh>
    <rPh sb="19" eb="21">
      <t>スイテイ</t>
    </rPh>
    <rPh sb="21" eb="24">
      <t>ホウシュツリョウ</t>
    </rPh>
    <rPh sb="25" eb="27">
      <t>ヒカク</t>
    </rPh>
    <phoneticPr fontId="26"/>
  </si>
  <si>
    <t>核種:表記</t>
    <rPh sb="0" eb="2">
      <t>カクシュ</t>
    </rPh>
    <rPh sb="3" eb="5">
      <t>ヒョウキ</t>
    </rPh>
    <phoneticPr fontId="26"/>
  </si>
  <si>
    <t>半減期</t>
    <rPh sb="0" eb="3">
      <t>ハンゲンキ</t>
    </rPh>
    <phoneticPr fontId="26"/>
  </si>
  <si>
    <t>半減期(年)</t>
    <rPh sb="0" eb="3">
      <t>ハンゲンキ</t>
    </rPh>
    <phoneticPr fontId="26"/>
  </si>
  <si>
    <t>沸点</t>
    <rPh sb="0" eb="2">
      <t>フッテン</t>
    </rPh>
    <phoneticPr fontId="26"/>
  </si>
  <si>
    <t>融点</t>
    <rPh sb="0" eb="2">
      <t>ユウテン</t>
    </rPh>
    <phoneticPr fontId="26"/>
  </si>
  <si>
    <r>
      <t>環境への排出量</t>
    </r>
    <r>
      <rPr>
        <sz val="8"/>
        <color theme="1"/>
        <rFont val="Meiryo UI"/>
        <family val="3"/>
        <charset val="128"/>
      </rPr>
      <t xml:space="preserve"> (PBq)※</t>
    </r>
    <rPh sb="0" eb="2">
      <t>カンキョウ</t>
    </rPh>
    <rPh sb="4" eb="7">
      <t>ハイシュツリョウ</t>
    </rPh>
    <phoneticPr fontId="26"/>
  </si>
  <si>
    <t>F/C_比</t>
    <rPh sb="4" eb="5">
      <t>ヒ</t>
    </rPh>
    <phoneticPr fontId="26"/>
  </si>
  <si>
    <t>ﾁｪﾙﾉﾌﾞｲﾘ</t>
    <phoneticPr fontId="26"/>
  </si>
  <si>
    <t>福島第一</t>
    <rPh sb="0" eb="4">
      <t>フクシマダイイチ</t>
    </rPh>
    <phoneticPr fontId="26"/>
  </si>
  <si>
    <t>キセノン:Xe-133</t>
    <phoneticPr fontId="26"/>
  </si>
  <si>
    <t>5日</t>
    <rPh sb="1" eb="2">
      <t>ニチ</t>
    </rPh>
    <phoneticPr fontId="26"/>
  </si>
  <si>
    <t>ヨウ素:I-131</t>
    <phoneticPr fontId="26"/>
  </si>
  <si>
    <t>8日</t>
    <rPh sb="1" eb="2">
      <t>ニチ</t>
    </rPh>
    <phoneticPr fontId="26"/>
  </si>
  <si>
    <t>セシウム:Cs-134</t>
    <phoneticPr fontId="26"/>
  </si>
  <si>
    <t>2年</t>
    <rPh sb="1" eb="2">
      <t>ネン</t>
    </rPh>
    <phoneticPr fontId="26"/>
  </si>
  <si>
    <t>セシウム:Cs-137</t>
    <phoneticPr fontId="26"/>
  </si>
  <si>
    <t>30年</t>
    <rPh sb="2" eb="3">
      <t>ネン</t>
    </rPh>
    <phoneticPr fontId="26"/>
  </si>
  <si>
    <t>ストロンチウム:Sr-90</t>
    <phoneticPr fontId="26"/>
  </si>
  <si>
    <t>29年</t>
    <rPh sb="2" eb="3">
      <t>ネン</t>
    </rPh>
    <phoneticPr fontId="26"/>
  </si>
  <si>
    <t>プルトニウム:Pu-238</t>
    <phoneticPr fontId="26"/>
  </si>
  <si>
    <t>88年</t>
    <rPh sb="2" eb="3">
      <t>ネン</t>
    </rPh>
    <phoneticPr fontId="26"/>
  </si>
  <si>
    <t>プルトニウム:Pu-239</t>
    <phoneticPr fontId="26"/>
  </si>
  <si>
    <t>24100年</t>
    <rPh sb="5" eb="6">
      <t>ネン</t>
    </rPh>
    <phoneticPr fontId="26"/>
  </si>
  <si>
    <t>プルトニウム:Pu-240</t>
    <phoneticPr fontId="26"/>
  </si>
  <si>
    <t>6540年</t>
    <rPh sb="4" eb="5">
      <t>ネン</t>
    </rPh>
    <phoneticPr fontId="26"/>
  </si>
  <si>
    <t>※ PBq=*10^15</t>
    <phoneticPr fontId="26"/>
  </si>
  <si>
    <t>出典：ICRP Publication 72(1996年)　外</t>
    <rPh sb="0" eb="2">
      <t>シュッテン</t>
    </rPh>
    <rPh sb="27" eb="28">
      <t>ネン</t>
    </rPh>
    <rPh sb="30" eb="31">
      <t>ホカ</t>
    </rPh>
    <phoneticPr fontId="26"/>
  </si>
  <si>
    <t>環境省</t>
    <rPh sb="0" eb="3">
      <t>カンキョウショウ</t>
    </rPh>
    <phoneticPr fontId="26"/>
  </si>
  <si>
    <t>事故発生時に炉心に蓄積されていた放射性核種の環境へ放出された割合％</t>
    <rPh sb="0" eb="5">
      <t>ジコハッセイジ</t>
    </rPh>
    <rPh sb="6" eb="8">
      <t>ロシン</t>
    </rPh>
    <rPh sb="9" eb="11">
      <t>チクセキ</t>
    </rPh>
    <rPh sb="16" eb="18">
      <t>ホウシャ</t>
    </rPh>
    <rPh sb="18" eb="19">
      <t>セイ</t>
    </rPh>
    <rPh sb="19" eb="21">
      <t>カクシュ</t>
    </rPh>
    <rPh sb="22" eb="24">
      <t>カンキョウ</t>
    </rPh>
    <rPh sb="25" eb="27">
      <t>ホウシュツ</t>
    </rPh>
    <rPh sb="30" eb="32">
      <t>ワリアイ</t>
    </rPh>
    <phoneticPr fontId="26"/>
  </si>
  <si>
    <t>キセノン</t>
    <phoneticPr fontId="26"/>
  </si>
  <si>
    <t>Xe-133</t>
    <phoneticPr fontId="26"/>
  </si>
  <si>
    <t>ほぼ100</t>
    <phoneticPr fontId="26"/>
  </si>
  <si>
    <t>約60</t>
    <rPh sb="0" eb="1">
      <t>ヤク</t>
    </rPh>
    <phoneticPr fontId="26"/>
  </si>
  <si>
    <t>ヨウ素</t>
    <rPh sb="2" eb="3">
      <t>ソ</t>
    </rPh>
    <phoneticPr fontId="26"/>
  </si>
  <si>
    <t>I-131</t>
    <phoneticPr fontId="26"/>
  </si>
  <si>
    <t>約50</t>
    <rPh sb="0" eb="1">
      <t>ヤク</t>
    </rPh>
    <phoneticPr fontId="26"/>
  </si>
  <si>
    <t>約2～8</t>
    <rPh sb="0" eb="1">
      <t>ヤク</t>
    </rPh>
    <phoneticPr fontId="26"/>
  </si>
  <si>
    <t>セシウム</t>
    <phoneticPr fontId="26"/>
  </si>
  <si>
    <t>Cs-137</t>
    <phoneticPr fontId="26"/>
  </si>
  <si>
    <t>約30</t>
    <rPh sb="0" eb="1">
      <t>ヤク</t>
    </rPh>
    <phoneticPr fontId="26"/>
  </si>
  <si>
    <t>約1~3</t>
    <rPh sb="0" eb="1">
      <t>ヤク</t>
    </rPh>
    <phoneticPr fontId="26"/>
  </si>
  <si>
    <t>この表は、チェルノブイリ原子力発電所の事故及び東京電力福島第一原子力発電所事故により、環境中に放出された放射性物質のうち、代表的なものを比較して示したものです。</t>
  </si>
  <si>
    <t>これらのうち、セシウム134とセシウム137は人の健康影響上考慮すべき放射性核種の代表とされています。表にはそれぞれの核種の融点と沸点が示されています。</t>
  </si>
  <si>
    <t>セシウムは沸点が678℃のため、核燃料が溶融（融点は2,850℃）した状態では気体になります。気体状のセシウムが大気中に放出されると格納容器では温度が下がり沸点以下になったところで液体状、さらに温度が融点の28℃以下になると粒子状になります。このため、大気中でセシウムの多くは微少な粒子状になり、風に乗って遠くまで拡散することになります。これが、放射性セシウムが遠方まで拡散した大まかなメカニズムです。</t>
  </si>
  <si>
    <t>チェルノブイリ原発と東京電力福島第一原子力発電所の放出量を単純に比較、評価することはできませんが、チェルノブイリの場合の放出量が多いのは、爆発した炉心が直接大気にさらされる状態になったことも影響していると思われます。一方、東京電力福島第一原子力発電所では格納容器の大規模な破壊を防げたことが温度の低下、わずかな漏れ量から放出の抑制につながったと考えられます。</t>
  </si>
  <si>
    <t>しかし、一部キセノン133など大気に放出されやすい希ガスは、東京電力福島第一原子力発電所でも高い割合（福島第一：約60％、チェルノブイリ：最大100％）で原子炉から放出されたと評価されています。そのため発電所の出力規模（福島第一：合計約200万kW、チェルノブイリ：100万kW）が大きく事故当時炉心に溜まっていた希ガスの量が多かった東京電力福島第一原子力発電所では希ガスの放出量が多くなったと考えられます。</t>
  </si>
  <si>
    <t>本資料への収録日：平成29年３月31日</t>
  </si>
  <si>
    <t>女川原子力発電所周辺監視に係る情報</t>
    <rPh sb="0" eb="8">
      <t>オナガワゲンシリョクハツデンショ</t>
    </rPh>
    <rPh sb="8" eb="12">
      <t>シュウヘンカンシ</t>
    </rPh>
    <rPh sb="13" eb="14">
      <t>カカ</t>
    </rPh>
    <rPh sb="15" eb="17">
      <t>ジョウホウ</t>
    </rPh>
    <phoneticPr fontId="26"/>
  </si>
  <si>
    <t>事故後の測定
再開日時</t>
    <rPh sb="0" eb="3">
      <t>ジコゴ</t>
    </rPh>
    <rPh sb="7" eb="10">
      <t>サイカイビ</t>
    </rPh>
    <rPh sb="10" eb="11">
      <t>ジ</t>
    </rPh>
    <phoneticPr fontId="26"/>
  </si>
  <si>
    <t>NaI(Tℓ)の
下方鉛外し</t>
    <rPh sb="9" eb="12">
      <t>カホウナマリ</t>
    </rPh>
    <rPh sb="12" eb="13">
      <t>ハズ</t>
    </rPh>
    <phoneticPr fontId="26"/>
  </si>
  <si>
    <t>NaI(Tℓ)</t>
  </si>
  <si>
    <t>電離箱</t>
    <rPh sb="0" eb="3">
      <t>デンリバコ</t>
    </rPh>
    <phoneticPr fontId="26"/>
  </si>
  <si>
    <r>
      <t>NaI(T</t>
    </r>
    <r>
      <rPr>
        <sz val="10"/>
        <rFont val="Segoe Script"/>
        <family val="4"/>
      </rPr>
      <t>l</t>
    </r>
    <r>
      <rPr>
        <sz val="10"/>
        <rFont val="Meiryo UI"/>
        <family val="3"/>
        <charset val="128"/>
      </rPr>
      <t>)の検出器下方2パイの鉛遮蔽を撤去</t>
    </r>
    <rPh sb="8" eb="11">
      <t>ケンシュツキ</t>
    </rPh>
    <rPh sb="11" eb="13">
      <t>カホウ</t>
    </rPh>
    <rPh sb="17" eb="18">
      <t>ナマリ</t>
    </rPh>
    <rPh sb="18" eb="20">
      <t>シャヘイ</t>
    </rPh>
    <rPh sb="21" eb="23">
      <t>テッキョ</t>
    </rPh>
    <phoneticPr fontId="5"/>
  </si>
  <si>
    <t>女川MS</t>
    <rPh sb="0" eb="2">
      <t>オナガワ</t>
    </rPh>
    <phoneticPr fontId="26"/>
  </si>
  <si>
    <t>小屋取MS</t>
  </si>
  <si>
    <t>小屋取</t>
  </si>
  <si>
    <t>寄磯MS</t>
  </si>
  <si>
    <t>寄磯</t>
  </si>
  <si>
    <t>塚浜MS</t>
  </si>
  <si>
    <t>塚浜</t>
  </si>
  <si>
    <t>寺間MS</t>
  </si>
  <si>
    <t>寺間</t>
  </si>
  <si>
    <t>江島MS</t>
  </si>
  <si>
    <t>江島</t>
  </si>
  <si>
    <t>前網MS</t>
  </si>
  <si>
    <t>前網</t>
  </si>
  <si>
    <t>*1　寄磯局：</t>
    <rPh sb="3" eb="5">
      <t>ヨリイソ</t>
    </rPh>
    <rPh sb="5" eb="6">
      <t>キョク</t>
    </rPh>
    <phoneticPr fontId="6"/>
  </si>
  <si>
    <t>平成30年3月の設備更新後(3月28日以降)のNaI(Tl)検出器による測定値の平均値､標準偏差､最類値､最大値及び最小値については､下線を付して示す。</t>
  </si>
  <si>
    <t>*2　寄磯局h29：　有効データ数が当該月の半数に満たないことから参考値扱いとし､(　)を付して示す。</t>
    <phoneticPr fontId="5"/>
  </si>
  <si>
    <t>*3　寄磯局h29：　有効データ数が少ないことから欠測扱いとする。</t>
    <phoneticPr fontId="5"/>
  </si>
  <si>
    <t>＊女川局：</t>
    <rPh sb="1" eb="3">
      <t>オナガワ</t>
    </rPh>
    <rPh sb="3" eb="4">
      <t>キョク</t>
    </rPh>
    <phoneticPr fontId="6"/>
  </si>
  <si>
    <t>平成30年3月のNaI(Tl)検出器による測定値の平均値､標準偏差､最頻値､最大値､､最小値及び積算値については､設備更新前(3月1日から3月5日まで)及び設備更新後(3月8日以降)に分けて算出した。設備更新後の平均値等には下線を付して示す。</t>
  </si>
  <si>
    <t>＊小屋取局：</t>
    <rPh sb="1" eb="4">
      <t>コヤドリ</t>
    </rPh>
    <rPh sb="4" eb="5">
      <t>キョク</t>
    </rPh>
    <phoneticPr fontId="6"/>
  </si>
  <si>
    <t>平成30年3月の設備更新後(3月3日以降)のNaI(Tl)検出器による測定値の平均値､標準偏差､最類値､最大値､最小値及び積算値については､下線を付して示す。</t>
  </si>
  <si>
    <t>H25~</t>
    <phoneticPr fontId="5"/>
  </si>
  <si>
    <t>*１ 原子力規制委員会「原子カ災害対策指針」に示された「緊急時防護措置を準備する区域(UPZ)」内で県が平成25年度から運用を開始したモニタリングステーションをいう。</t>
  </si>
  <si>
    <t>*２ 平成25年度からの測定値の範囲を示す。</t>
  </si>
  <si>
    <t>関連事案経過など</t>
    <rPh sb="0" eb="2">
      <t>カンレン</t>
    </rPh>
    <rPh sb="2" eb="6">
      <t>ジアンケイカ</t>
    </rPh>
    <phoneticPr fontId="26"/>
  </si>
  <si>
    <t>S48.7.5／中国15回核実験6/28､全国最高値(蔵王町)</t>
  </si>
  <si>
    <t>S54.3.28／スリーマイル事故(アメリカ)</t>
  </si>
  <si>
    <t xml:space="preserve"> S55.10／最後の大気圏内核実験(中国)</t>
  </si>
  <si>
    <t xml:space="preserve"> S56.10／測定開始(県原子力センター)</t>
  </si>
  <si>
    <t xml:space="preserve"> S59.6.1／１号機営業運転(女川)</t>
  </si>
  <si>
    <t xml:space="preserve"> S61.4.26／チェルノブイリ事故(旧ソ連)</t>
  </si>
  <si>
    <t xml:space="preserve"> H7.7.28／２号機営業運転(女川)</t>
  </si>
  <si>
    <t xml:space="preserve"> H7.12.8／もんじゅNa漏洩事故(敦賀市)</t>
  </si>
  <si>
    <t xml:space="preserve"> H11.9.30／JCO臨界事故(東海村)</t>
  </si>
  <si>
    <t xml:space="preserve"> H14.1.30／３号機営業運転(女川)</t>
  </si>
  <si>
    <t xml:space="preserve"> H19.716／中越沖地震(柏崎刈羽原発事故)</t>
  </si>
  <si>
    <t>放射線量測定
マップ_原規委</t>
    <rPh sb="0" eb="4">
      <t>ホウシャセンリョウ</t>
    </rPh>
    <rPh sb="4" eb="6">
      <t>ソクテイ</t>
    </rPh>
    <rPh sb="11" eb="12">
      <t>ゲン</t>
    </rPh>
    <rPh sb="12" eb="13">
      <t>キ</t>
    </rPh>
    <rPh sb="13" eb="14">
      <t>イ</t>
    </rPh>
    <phoneticPr fontId="5"/>
  </si>
  <si>
    <t>みやぎ原子力
情報ステーション</t>
    <rPh sb="3" eb="6">
      <t>ゲンシリョク</t>
    </rPh>
    <rPh sb="7" eb="9">
      <t>ジョウホウ</t>
    </rPh>
    <phoneticPr fontId="22"/>
  </si>
  <si>
    <t>県環境放射線
監視センター</t>
    <rPh sb="0" eb="1">
      <t>ケン</t>
    </rPh>
    <rPh sb="1" eb="3">
      <t>カンキョウ</t>
    </rPh>
    <rPh sb="3" eb="6">
      <t>ホウシャセン</t>
    </rPh>
    <rPh sb="7" eb="9">
      <t>カンシ</t>
    </rPh>
    <phoneticPr fontId="22"/>
  </si>
  <si>
    <t>県原子力安全
対策課</t>
    <rPh sb="0" eb="1">
      <t>ケン</t>
    </rPh>
    <rPh sb="1" eb="4">
      <t>ゲンシリョク</t>
    </rPh>
    <rPh sb="4" eb="6">
      <t>アンゼン</t>
    </rPh>
    <rPh sb="7" eb="9">
      <t>タイサク</t>
    </rPh>
    <rPh sb="9" eb="10">
      <t>カ</t>
    </rPh>
    <phoneticPr fontId="22"/>
  </si>
  <si>
    <t>MAR-22</t>
    <phoneticPr fontId="26"/>
  </si>
  <si>
    <t>ADP-132UR1</t>
    <phoneticPr fontId="26"/>
  </si>
  <si>
    <t>NAH</t>
    <phoneticPr fontId="26"/>
  </si>
  <si>
    <t>MAR-22</t>
  </si>
  <si>
    <t>NAH</t>
  </si>
  <si>
    <t>ADP-132UR1</t>
  </si>
  <si>
    <t>宮城県内の地域気象観測所一覧</t>
    <rPh sb="0" eb="2">
      <t>ミヤギ</t>
    </rPh>
    <rPh sb="2" eb="4">
      <t/>
    </rPh>
    <phoneticPr fontId="55"/>
  </si>
  <si>
    <t>平成27年3月31日現在</t>
  </si>
  <si>
    <t>都府県振興局</t>
    <phoneticPr fontId="55"/>
  </si>
  <si>
    <t>観測所番号</t>
    <phoneticPr fontId="55"/>
  </si>
  <si>
    <t>種類</t>
    <phoneticPr fontId="55"/>
  </si>
  <si>
    <t>観測所名</t>
    <phoneticPr fontId="55"/>
  </si>
  <si>
    <t>所在地</t>
  </si>
  <si>
    <t>緯度</t>
  </si>
  <si>
    <t>経度</t>
  </si>
  <si>
    <t>海面上の高さ(ｍ)</t>
    <phoneticPr fontId="55"/>
  </si>
  <si>
    <t>風速計の高さ(ｍ)</t>
    <phoneticPr fontId="55"/>
  </si>
  <si>
    <t>温度計の高さ(ｍ)</t>
    <phoneticPr fontId="55"/>
  </si>
  <si>
    <t>観測開始年月日</t>
    <phoneticPr fontId="55"/>
  </si>
  <si>
    <t>備考1</t>
  </si>
  <si>
    <t>備考2</t>
  </si>
  <si>
    <t>度</t>
  </si>
  <si>
    <t>分</t>
  </si>
  <si>
    <t>仙台管区気象台管理</t>
  </si>
  <si>
    <t>宮城</t>
  </si>
  <si>
    <t>四</t>
  </si>
  <si>
    <t>駒ノ湯</t>
  </si>
  <si>
    <t>コマノユ</t>
    <phoneticPr fontId="55"/>
  </si>
  <si>
    <t>栗原市栗駒沼倉耕英南</t>
  </si>
  <si>
    <t>昭51.11.29</t>
  </si>
  <si>
    <t>一</t>
  </si>
  <si>
    <t>気仙沼</t>
  </si>
  <si>
    <t>ケセンヌマ</t>
    <phoneticPr fontId="55"/>
  </si>
  <si>
    <t>気仙沼市舘山</t>
  </si>
  <si>
    <t>#昭51.12.2</t>
  </si>
  <si>
    <t>雨</t>
  </si>
  <si>
    <t>鴬沢</t>
  </si>
  <si>
    <t>ウグイスザワ</t>
    <phoneticPr fontId="55"/>
  </si>
  <si>
    <t>栗原市鴬沢袋宮林</t>
    <rPh sb="3" eb="5">
      <t>ウグイスザワ</t>
    </rPh>
    <phoneticPr fontId="5"/>
  </si>
  <si>
    <t>平13.9.27</t>
  </si>
  <si>
    <t>川渡</t>
  </si>
  <si>
    <t>カワタビ</t>
    <phoneticPr fontId="55"/>
  </si>
  <si>
    <t>大崎市鳴子温泉字蓬田</t>
    <rPh sb="7" eb="8">
      <t>アザ</t>
    </rPh>
    <phoneticPr fontId="5"/>
  </si>
  <si>
    <t>昭51.12.4</t>
  </si>
  <si>
    <t>築館</t>
  </si>
  <si>
    <t>ツキダテ</t>
    <phoneticPr fontId="55"/>
  </si>
  <si>
    <t>栗原市築館左足下</t>
  </si>
  <si>
    <t>#昭51.2.23</t>
  </si>
  <si>
    <t>米山</t>
  </si>
  <si>
    <t>ヨネヤマ</t>
    <phoneticPr fontId="55"/>
  </si>
  <si>
    <t>登米市米山町西野字的場</t>
    <phoneticPr fontId="5"/>
  </si>
  <si>
    <t>(昭50.5.21)昭51.11.30</t>
  </si>
  <si>
    <t>シヅガワ</t>
    <phoneticPr fontId="55"/>
  </si>
  <si>
    <t>本吉郡南三陸町志津川字城場</t>
  </si>
  <si>
    <t>#昭51.12.1</t>
  </si>
  <si>
    <t>カミ</t>
    <phoneticPr fontId="55"/>
  </si>
  <si>
    <t>加美郡加美町昧ケ袋薬莱原</t>
  </si>
  <si>
    <t>平17.10.21</t>
  </si>
  <si>
    <t>フルカワ</t>
    <phoneticPr fontId="55"/>
  </si>
  <si>
    <t>大崎市古川大崎字富国</t>
  </si>
  <si>
    <t>#昭51.12.3</t>
  </si>
  <si>
    <t>---</t>
  </si>
  <si>
    <t>桃生</t>
  </si>
  <si>
    <t>モノウ</t>
    <phoneticPr fontId="55"/>
  </si>
  <si>
    <t>石巻市桃生町中津山字江下</t>
  </si>
  <si>
    <t>平23.6.14</t>
  </si>
  <si>
    <t>臨時観測所</t>
  </si>
  <si>
    <t>雄勝</t>
  </si>
  <si>
    <t>オガツ</t>
    <phoneticPr fontId="55"/>
  </si>
  <si>
    <t>石巻市雄勝町雄勝字伊勢畑</t>
  </si>
  <si>
    <t>昭50.5.13</t>
  </si>
  <si>
    <t>泉ヶ岳</t>
    <phoneticPr fontId="5"/>
  </si>
  <si>
    <t>イズミガタケ</t>
    <phoneticPr fontId="55"/>
  </si>
  <si>
    <t>仙台市泉区福岡岳山</t>
  </si>
  <si>
    <t>平17.10.26</t>
  </si>
  <si>
    <t>オオヒラ</t>
    <phoneticPr fontId="55"/>
  </si>
  <si>
    <t>黒川郡大衡村松の平</t>
  </si>
  <si>
    <t>鹿島台</t>
  </si>
  <si>
    <t>カシマダイ</t>
    <phoneticPr fontId="55"/>
  </si>
  <si>
    <t>大崎市鹿島台広長字内の浦</t>
  </si>
  <si>
    <t>ヒガシマツシマ</t>
    <phoneticPr fontId="55"/>
  </si>
  <si>
    <t>東松島市矢本字大溜</t>
  </si>
  <si>
    <t>官</t>
  </si>
  <si>
    <t>石巻</t>
  </si>
  <si>
    <t>イシノマキ</t>
    <phoneticPr fontId="55"/>
  </si>
  <si>
    <t>石巻市泉町石巻特別地域気象観測所</t>
  </si>
  <si>
    <t>平2.1.25</t>
  </si>
  <si>
    <t>オナガワ</t>
    <phoneticPr fontId="55"/>
  </si>
  <si>
    <t>牡鹿郡女川町女川浜字大原</t>
  </si>
  <si>
    <t>平23.5.13</t>
  </si>
  <si>
    <t>新川</t>
  </si>
  <si>
    <t>ニッカワ</t>
    <phoneticPr fontId="55"/>
  </si>
  <si>
    <t>仙台市青葉区新川字清水尻</t>
  </si>
  <si>
    <t>#昭51.11.30</t>
  </si>
  <si>
    <t>シオガマ</t>
    <phoneticPr fontId="55"/>
  </si>
  <si>
    <t>塩竈市伊保石</t>
    <rPh sb="0" eb="2">
      <t>シオガマ</t>
    </rPh>
    <phoneticPr fontId="5"/>
  </si>
  <si>
    <t>江ﾉ島</t>
  </si>
  <si>
    <t>エノシマ</t>
    <phoneticPr fontId="55"/>
  </si>
  <si>
    <t>牡鹿郡女川町江島字荒藪</t>
  </si>
  <si>
    <t>昭53.11.21</t>
  </si>
  <si>
    <t>センダイ</t>
    <phoneticPr fontId="55"/>
  </si>
  <si>
    <t>仙台市宮城野区五輪仙台管区気象台</t>
  </si>
  <si>
    <t>#昭57.3.1</t>
  </si>
  <si>
    <t>岩沼</t>
  </si>
  <si>
    <t>イワヌマ</t>
    <phoneticPr fontId="55"/>
  </si>
  <si>
    <t>岩沼市里の杜</t>
  </si>
  <si>
    <t>名取</t>
  </si>
  <si>
    <t>ナトリ</t>
    <phoneticPr fontId="55"/>
  </si>
  <si>
    <t>名取市下増田字南原仙台航空測候所</t>
  </si>
  <si>
    <t>平15.1.1</t>
  </si>
  <si>
    <t>日照を除く</t>
  </si>
  <si>
    <t>白石</t>
  </si>
  <si>
    <t>シロイシ</t>
    <phoneticPr fontId="55"/>
  </si>
  <si>
    <t>白石市福岡長袋字湯殿山</t>
    <phoneticPr fontId="5"/>
  </si>
  <si>
    <t>#昭51.11.25</t>
  </si>
  <si>
    <t>蔵王</t>
  </si>
  <si>
    <t>ザオウ</t>
    <phoneticPr fontId="55"/>
  </si>
  <si>
    <t>刈田郡蔵王町大字平沢字内屋敷</t>
  </si>
  <si>
    <t>平17.10.27</t>
  </si>
  <si>
    <t>ワタリ</t>
    <phoneticPr fontId="55"/>
  </si>
  <si>
    <t>亘理郡亘理町字油田</t>
    <rPh sb="0" eb="2">
      <t>ワタリ</t>
    </rPh>
    <phoneticPr fontId="55"/>
  </si>
  <si>
    <t>#昭51.11.29</t>
  </si>
  <si>
    <t>マルモリ</t>
    <phoneticPr fontId="55"/>
  </si>
  <si>
    <t>伊具郡丸森町舘矢間舘山字新賢中</t>
  </si>
  <si>
    <t>昭52.11.4</t>
  </si>
  <si>
    <t>ヒッポ</t>
    <phoneticPr fontId="55"/>
  </si>
  <si>
    <t>伊具郡丸森町筆甫字和田</t>
    <phoneticPr fontId="5"/>
  </si>
  <si>
    <t>昭53.11.10</t>
  </si>
  <si>
    <t>核実験･原発でも発生･排出</t>
    <phoneticPr fontId="26"/>
  </si>
  <si>
    <t>カタカナ名</t>
    <phoneticPr fontId="5"/>
  </si>
  <si>
    <t>－</t>
    <phoneticPr fontId="5"/>
  </si>
  <si>
    <t>A16</t>
  </si>
  <si>
    <t>A17</t>
  </si>
  <si>
    <t>A18</t>
  </si>
  <si>
    <t>A19</t>
  </si>
  <si>
    <t>A20</t>
  </si>
  <si>
    <t>A21</t>
  </si>
  <si>
    <t>A22</t>
  </si>
  <si>
    <t>A23</t>
  </si>
  <si>
    <t>A24</t>
  </si>
  <si>
    <t>A25</t>
  </si>
  <si>
    <t>A15</t>
    <phoneticPr fontId="5"/>
  </si>
  <si>
    <t>A26</t>
  </si>
  <si>
    <t>A27</t>
  </si>
  <si>
    <t>A28</t>
  </si>
  <si>
    <t>A29</t>
  </si>
  <si>
    <t>女発関連地点番</t>
    <rPh sb="0" eb="2">
      <t>オナハツ</t>
    </rPh>
    <rPh sb="2" eb="7">
      <t>カンレンチテンバン</t>
    </rPh>
    <phoneticPr fontId="5"/>
  </si>
  <si>
    <t>HORIBA PA-1100 Radi</t>
    <phoneticPr fontId="5"/>
  </si>
  <si>
    <t>停電や機器故障で実測値がない福一事故直後の空間線量レベルを、合理的に試算する</t>
    <rPh sb="21" eb="25">
      <t>クウカンセンリョウ</t>
    </rPh>
    <phoneticPr fontId="26"/>
  </si>
  <si>
    <t>県内各地で10年間蓄積された空間線量の地域特性､経年推移などを明らかにする</t>
    <rPh sb="14" eb="18">
      <t>クウカンセンリョウ</t>
    </rPh>
    <phoneticPr fontId="26"/>
  </si>
  <si>
    <t>空間線量から､県内の外部被ばくの地域特性と人工･自然寄与分別を可視化する</t>
    <rPh sb="0" eb="4">
      <t>クウカンセンリョウ</t>
    </rPh>
    <rPh sb="7" eb="9">
      <t>ケンナイ</t>
    </rPh>
    <rPh sb="10" eb="13">
      <t>ガイブヒ</t>
    </rPh>
    <rPh sb="16" eb="20">
      <t>チイキトクセイ</t>
    </rPh>
    <rPh sb="21" eb="23">
      <t>ジンコウ</t>
    </rPh>
    <rPh sb="24" eb="26">
      <t>シゼン</t>
    </rPh>
    <rPh sb="26" eb="28">
      <t>キヨ</t>
    </rPh>
    <rPh sb="28" eb="30">
      <t>ブンベツ</t>
    </rPh>
    <rPh sb="31" eb="34">
      <t>カシカ</t>
    </rPh>
    <phoneticPr fontId="26"/>
  </si>
  <si>
    <t>県内大気中のガス状･浮遊じん状の人工核種はH23.3.13以降､宇宙線･地盤寄与に比べ無視できる</t>
    <rPh sb="16" eb="20">
      <t>ジンコウカクシュ</t>
    </rPh>
    <rPh sb="29" eb="31">
      <t>イコウ</t>
    </rPh>
    <rPh sb="32" eb="35">
      <t>ウチュウセン</t>
    </rPh>
    <rPh sb="36" eb="40">
      <t>ジバンキヨ</t>
    </rPh>
    <rPh sb="41" eb="42">
      <t>クラ</t>
    </rPh>
    <rPh sb="43" eb="45">
      <t>ムシ</t>
    </rPh>
    <phoneticPr fontId="26"/>
  </si>
  <si>
    <t>空間線モニタ地点ごとに､10年間(H23.1~R02.12)の日間最小値(理論値)を推算する</t>
    <rPh sb="0" eb="3">
      <t>クウカンセン</t>
    </rPh>
    <rPh sb="6" eb="8">
      <t>チテン</t>
    </rPh>
    <rPh sb="14" eb="16">
      <t>ネンカン</t>
    </rPh>
    <rPh sb="31" eb="33">
      <t>ニッカン</t>
    </rPh>
    <rPh sb="33" eb="36">
      <t>サイショウチ</t>
    </rPh>
    <rPh sb="37" eb="40">
      <t>リロンチ</t>
    </rPh>
    <rPh sb="42" eb="44">
      <t>スイサン</t>
    </rPh>
    <phoneticPr fontId="26"/>
  </si>
  <si>
    <t>上方成分は宇宙線など自然核種､下方成分は地盤土壌中の自然核種+事故由来3人工核種</t>
    <rPh sb="0" eb="2">
      <t>ジョウホウ</t>
    </rPh>
    <rPh sb="2" eb="4">
      <t>セイブン</t>
    </rPh>
    <rPh sb="5" eb="8">
      <t>ウチュウセン</t>
    </rPh>
    <rPh sb="10" eb="14">
      <t>シゼンカクシュ</t>
    </rPh>
    <rPh sb="15" eb="17">
      <t>カホウ</t>
    </rPh>
    <rPh sb="17" eb="19">
      <t>セイブン</t>
    </rPh>
    <rPh sb="20" eb="22">
      <t>ジバン</t>
    </rPh>
    <rPh sb="22" eb="24">
      <t>ドジョウ</t>
    </rPh>
    <rPh sb="24" eb="25">
      <t>チュウ</t>
    </rPh>
    <rPh sb="26" eb="28">
      <t>シゼン</t>
    </rPh>
    <rPh sb="28" eb="30">
      <t>カクシュ</t>
    </rPh>
    <rPh sb="31" eb="35">
      <t>ジコユライ</t>
    </rPh>
    <rPh sb="36" eb="38">
      <t>ジンコウ</t>
    </rPh>
    <rPh sb="38" eb="40">
      <t>カクシュ</t>
    </rPh>
    <phoneticPr fontId="26"/>
  </si>
  <si>
    <t>下方成分のうち､土壌地盤由来成分は各モニタ地点で一定､人工核種は物理減衰</t>
    <rPh sb="0" eb="2">
      <t>カホウ</t>
    </rPh>
    <rPh sb="2" eb="4">
      <t>セイブン</t>
    </rPh>
    <rPh sb="14" eb="16">
      <t>セイブン</t>
    </rPh>
    <rPh sb="17" eb="18">
      <t>カク</t>
    </rPh>
    <rPh sb="21" eb="23">
      <t>チテン</t>
    </rPh>
    <rPh sb="24" eb="26">
      <t>イッテイ</t>
    </rPh>
    <rPh sb="27" eb="29">
      <t>ジンコウ</t>
    </rPh>
    <rPh sb="29" eb="31">
      <t>カクシュ</t>
    </rPh>
    <rPh sb="32" eb="34">
      <t>ブツリ</t>
    </rPh>
    <rPh sb="34" eb="36">
      <t>ゲンスイ</t>
    </rPh>
    <phoneticPr fontId="26"/>
  </si>
  <si>
    <t>沈着後10年間､地中への移動･流亡など物理減衰以外の環境減衰はないとする</t>
    <rPh sb="5" eb="7">
      <t>ネンカン</t>
    </rPh>
    <rPh sb="19" eb="23">
      <t>ブツリゲンスイ</t>
    </rPh>
    <rPh sb="23" eb="25">
      <t>イガイ</t>
    </rPh>
    <rPh sb="26" eb="28">
      <t>カンキョウ</t>
    </rPh>
    <rPh sb="28" eb="30">
      <t>ゲンスイ</t>
    </rPh>
    <phoneticPr fontId="26"/>
  </si>
  <si>
    <t>日間最大値で表示される降雨感雨成分は自然核種(ラドン嬢核種など)に限る</t>
    <rPh sb="0" eb="2">
      <t>ニッカン</t>
    </rPh>
    <rPh sb="2" eb="5">
      <t>サイダイチ</t>
    </rPh>
    <rPh sb="6" eb="8">
      <t>ヒョウジ</t>
    </rPh>
    <rPh sb="11" eb="13">
      <t>コウウ</t>
    </rPh>
    <rPh sb="18" eb="22">
      <t>シゼンカクシュ</t>
    </rPh>
    <rPh sb="26" eb="29">
      <t>ジョウカクシュ</t>
    </rPh>
    <rPh sb="33" eb="34">
      <t>カギ</t>
    </rPh>
    <phoneticPr fontId="26"/>
  </si>
  <si>
    <t>3-01：</t>
    <phoneticPr fontId="26"/>
  </si>
  <si>
    <t>原子力規制委員会･環境省から10分値､県環放監セ､仙台市HPから時間値DL</t>
    <rPh sb="0" eb="3">
      <t>ゲンシリョク</t>
    </rPh>
    <rPh sb="3" eb="8">
      <t>キセイイインカイ</t>
    </rPh>
    <rPh sb="9" eb="12">
      <t>カンキョウショウ</t>
    </rPh>
    <rPh sb="16" eb="18">
      <t>フンチ</t>
    </rPh>
    <rPh sb="32" eb="35">
      <t>ジカンチ</t>
    </rPh>
    <phoneticPr fontId="26"/>
  </si>
  <si>
    <t>放射性物質総量(Cs-137,Cs-134,I-131)と初期存在比は環境省HPから</t>
    <rPh sb="0" eb="5">
      <t>ホウシャセイブッシツ</t>
    </rPh>
    <rPh sb="5" eb="7">
      <t>ソウリョウ</t>
    </rPh>
    <rPh sb="29" eb="31">
      <t>ショキ</t>
    </rPh>
    <rPh sb="31" eb="34">
      <t>ソンザイヒ</t>
    </rPh>
    <rPh sb="35" eb="38">
      <t>カンキョウショウ</t>
    </rPh>
    <phoneticPr fontId="3"/>
  </si>
  <si>
    <t>各核種の相対比から､h23.3.13から物理減衰させる</t>
    <rPh sb="0" eb="1">
      <t>カク</t>
    </rPh>
    <rPh sb="1" eb="3">
      <t>カクシュ</t>
    </rPh>
    <rPh sb="4" eb="6">
      <t>ソウタイ</t>
    </rPh>
    <rPh sb="6" eb="7">
      <t>ヒ</t>
    </rPh>
    <rPh sb="20" eb="22">
      <t>ブツリ</t>
    </rPh>
    <rPh sb="22" eb="24">
      <t>ゲンスイ</t>
    </rPh>
    <phoneticPr fontId="3"/>
  </si>
  <si>
    <t>変動少ない日minを採用､データ品質確認のため最頻値modも並記</t>
    <phoneticPr fontId="26"/>
  </si>
  <si>
    <t>3-16：</t>
  </si>
  <si>
    <t>上段の積上げ縦棒グラフで､各成分寄与内訳を表示､降水感雨由来成分は最上段へ</t>
    <rPh sb="0" eb="2">
      <t>ジョウダン</t>
    </rPh>
    <rPh sb="3" eb="5">
      <t>ツミア</t>
    </rPh>
    <rPh sb="6" eb="8">
      <t>タテボウ</t>
    </rPh>
    <rPh sb="13" eb="14">
      <t>カク</t>
    </rPh>
    <rPh sb="14" eb="16">
      <t>セイブン</t>
    </rPh>
    <rPh sb="16" eb="20">
      <t>キヨウチワケ</t>
    </rPh>
    <rPh sb="21" eb="23">
      <t>ヒョウジ</t>
    </rPh>
    <rPh sb="33" eb="36">
      <t>サイジョウダン</t>
    </rPh>
    <phoneticPr fontId="26"/>
  </si>
  <si>
    <t>3-17：</t>
  </si>
  <si>
    <t>3-18：</t>
  </si>
  <si>
    <t>実測値が理論日min値曲線を上回れば､測定開始10日間を適宜変更</t>
    <rPh sb="0" eb="2">
      <t>ジッソク</t>
    </rPh>
    <rPh sb="2" eb="3">
      <t>チ</t>
    </rPh>
    <rPh sb="4" eb="6">
      <t>リロン</t>
    </rPh>
    <rPh sb="6" eb="7">
      <t>ニチ</t>
    </rPh>
    <rPh sb="10" eb="11">
      <t>チ</t>
    </rPh>
    <rPh sb="11" eb="13">
      <t>キョクセン</t>
    </rPh>
    <rPh sb="14" eb="16">
      <t>ウワマワ</t>
    </rPh>
    <rPh sb="19" eb="23">
      <t>ソクテイカイシ</t>
    </rPh>
    <rPh sb="25" eb="27">
      <t>ニチカン</t>
    </rPh>
    <rPh sb="28" eb="30">
      <t>テキギ</t>
    </rPh>
    <rPh sb="30" eb="32">
      <t>ヘンコウ</t>
    </rPh>
    <phoneticPr fontId="26"/>
  </si>
  <si>
    <t>具体的には､積雪期に測定開始なら4月以降の10日間へ変更</t>
    <rPh sb="0" eb="3">
      <t>グタイテキ</t>
    </rPh>
    <rPh sb="6" eb="8">
      <t>セキセツ</t>
    </rPh>
    <rPh sb="8" eb="9">
      <t>キ</t>
    </rPh>
    <rPh sb="10" eb="14">
      <t>ソクテイカイシ</t>
    </rPh>
    <rPh sb="17" eb="18">
      <t>ガツ</t>
    </rPh>
    <rPh sb="18" eb="20">
      <t>イコウ</t>
    </rPh>
    <rPh sb="23" eb="25">
      <t>ニチカン</t>
    </rPh>
    <rPh sb="26" eb="28">
      <t>ヘンコウ</t>
    </rPh>
    <phoneticPr fontId="3"/>
  </si>
  <si>
    <t>積雪で線量が低下した場合の各成分別の寄与は核種に依らず一定で良いのか？</t>
    <rPh sb="0" eb="2">
      <t>セキセツ</t>
    </rPh>
    <rPh sb="3" eb="5">
      <t>センリョウ</t>
    </rPh>
    <rPh sb="6" eb="8">
      <t>テイカ</t>
    </rPh>
    <rPh sb="10" eb="12">
      <t>バアイ</t>
    </rPh>
    <rPh sb="13" eb="16">
      <t>カクセイブン</t>
    </rPh>
    <rPh sb="16" eb="17">
      <t>ベツ</t>
    </rPh>
    <rPh sb="18" eb="20">
      <t>キヨ</t>
    </rPh>
    <rPh sb="21" eb="23">
      <t>カクシュ</t>
    </rPh>
    <rPh sb="24" eb="25">
      <t>ヨ</t>
    </rPh>
    <rPh sb="27" eb="29">
      <t>イッテイ</t>
    </rPh>
    <rPh sb="30" eb="31">
      <t>ヨ</t>
    </rPh>
    <phoneticPr fontId="26"/>
  </si>
  <si>
    <t>女発季報と本報との日間値較差は､有効数値が国が2桁､県が3桁による</t>
    <rPh sb="0" eb="2">
      <t>オナハツ</t>
    </rPh>
    <rPh sb="2" eb="4">
      <t>キホウ</t>
    </rPh>
    <rPh sb="5" eb="6">
      <t>ホン</t>
    </rPh>
    <rPh sb="6" eb="7">
      <t>ポウ</t>
    </rPh>
    <rPh sb="9" eb="12">
      <t>ニッカンチ</t>
    </rPh>
    <rPh sb="12" eb="14">
      <t>コウサ</t>
    </rPh>
    <rPh sb="16" eb="20">
      <t>ユウコウスウチ</t>
    </rPh>
    <rPh sb="21" eb="22">
      <t>クニ</t>
    </rPh>
    <rPh sb="24" eb="25">
      <t>ケタ</t>
    </rPh>
    <rPh sb="26" eb="27">
      <t>ケン</t>
    </rPh>
    <rPh sb="29" eb="30">
      <t>ケタ</t>
    </rPh>
    <phoneticPr fontId="3"/>
  </si>
  <si>
    <t>(注)塚浜局：積算降水増分及び降水増加率は小屋取局データ使用</t>
    <rPh sb="3" eb="4">
      <t>ツカ</t>
    </rPh>
    <rPh sb="4" eb="5">
      <t>ハマ</t>
    </rPh>
    <rPh sb="5" eb="6">
      <t>キョク</t>
    </rPh>
    <phoneticPr fontId="6"/>
  </si>
  <si>
    <t>(注)前網局：積算降水増分及び降水増加串は寄磯局データ使用</t>
    <rPh sb="3" eb="4">
      <t>マエ</t>
    </rPh>
    <rPh sb="4" eb="5">
      <t>アミ</t>
    </rPh>
    <rPh sb="5" eb="6">
      <t>キョク</t>
    </rPh>
    <phoneticPr fontId="6"/>
  </si>
  <si>
    <t>(注)h28.6.10午前9時30分からNaI(Tℓ)検出器鉛遮へい取外し(女川局)</t>
    <rPh sb="1" eb="2">
      <t>チュウ</t>
    </rPh>
    <rPh sb="11" eb="13">
      <t>ゴゼン</t>
    </rPh>
    <rPh sb="14" eb="15">
      <t>ジ</t>
    </rPh>
    <rPh sb="17" eb="18">
      <t>フン</t>
    </rPh>
    <rPh sb="38" eb="40">
      <t>オナガワ</t>
    </rPh>
    <rPh sb="40" eb="41">
      <t>キョク</t>
    </rPh>
    <phoneticPr fontId="49"/>
  </si>
  <si>
    <t>(注)h28.6.10午後2時20分からNaI(Tℓ)検出器鉛遮へい取外し(小屋取局)</t>
    <rPh sb="38" eb="41">
      <t>コヤドリ</t>
    </rPh>
    <rPh sb="41" eb="42">
      <t>キョク</t>
    </rPh>
    <phoneticPr fontId="49"/>
  </si>
  <si>
    <t>(注)h28.6.10午後1時30分からNaI(Tℓ)検出器鉛遮へい取外し(寄磯局)</t>
    <rPh sb="38" eb="40">
      <t>ヨリイソ</t>
    </rPh>
    <rPh sb="40" eb="41">
      <t>キョク</t>
    </rPh>
    <phoneticPr fontId="49"/>
  </si>
  <si>
    <t>(注)h29.3.23午後2時20分からNaI(Tℓ)検出器鉛遮へい取外し(塚浜局)</t>
    <rPh sb="38" eb="39">
      <t>ツカ</t>
    </rPh>
    <rPh sb="39" eb="40">
      <t>ハマ</t>
    </rPh>
    <rPh sb="40" eb="41">
      <t>キョク</t>
    </rPh>
    <phoneticPr fontId="49"/>
  </si>
  <si>
    <t>(注)h29.3.22午後0時40分からNaI(Tℓ)検出器鉛遮へい取外し(寺間局)</t>
    <rPh sb="38" eb="40">
      <t>テラマ</t>
    </rPh>
    <rPh sb="40" eb="41">
      <t>キョク</t>
    </rPh>
    <phoneticPr fontId="49"/>
  </si>
  <si>
    <t>(注)h29.3.22午前10時00分からNaI(Tℓ)検出器鉛遮へい取外し(江島局)</t>
    <rPh sb="1" eb="2">
      <t>チュウ</t>
    </rPh>
    <rPh sb="11" eb="13">
      <t>ゴゼン</t>
    </rPh>
    <rPh sb="15" eb="16">
      <t>ジ</t>
    </rPh>
    <rPh sb="18" eb="19">
      <t>フン</t>
    </rPh>
    <rPh sb="39" eb="41">
      <t>エノシマ</t>
    </rPh>
    <rPh sb="41" eb="42">
      <t>キョク</t>
    </rPh>
    <phoneticPr fontId="49"/>
  </si>
  <si>
    <t>(注)h29.3.23午前11時10分からNaI(Tℓ)検出器鉛遮へい取外し(前網局)</t>
    <rPh sb="1" eb="2">
      <t>チュウ</t>
    </rPh>
    <rPh sb="11" eb="13">
      <t>ゴゼン</t>
    </rPh>
    <rPh sb="15" eb="16">
      <t>ジ</t>
    </rPh>
    <rPh sb="18" eb="19">
      <t>フン</t>
    </rPh>
    <rPh sb="39" eb="40">
      <t>マエ</t>
    </rPh>
    <rPh sb="40" eb="41">
      <t>アミ</t>
    </rPh>
    <rPh sb="41" eb="42">
      <t>キョク</t>
    </rPh>
    <phoneticPr fontId="49"/>
  </si>
  <si>
    <t xml:space="preserve"> H23.3.11／東日本大震災･東京電力福島第1原発事故</t>
    <phoneticPr fontId="26"/>
  </si>
  <si>
    <t>S38／大気･地下同数に､以降地下が主流に(仏･中は大気圏内を10年超継続)</t>
    <phoneticPr fontId="26"/>
  </si>
  <si>
    <r>
      <t>機種</t>
    </r>
    <r>
      <rPr>
        <sz val="7"/>
        <rFont val="Meiryo UI"/>
        <family val="3"/>
        <charset val="128"/>
      </rPr>
      <t>タイプ</t>
    </r>
    <rPh sb="0" eb="2">
      <t>キシュ</t>
    </rPh>
    <phoneticPr fontId="3"/>
  </si>
  <si>
    <t>測定条件の変化</t>
    <rPh sb="0" eb="4">
      <t>ソクテイジョウケン</t>
    </rPh>
    <rPh sb="5" eb="7">
      <t>ヘンカ</t>
    </rPh>
    <phoneticPr fontId="26"/>
  </si>
  <si>
    <t>備考 (事案 外)</t>
  </si>
  <si>
    <t>機種</t>
    <rPh sb="0" eb="2">
      <t>キシュ</t>
    </rPh>
    <phoneticPr fontId="26"/>
  </si>
  <si>
    <t>女川町</t>
    <rPh sb="0" eb="3">
      <t>オナガワマチ</t>
    </rPh>
    <phoneticPr fontId="3"/>
  </si>
  <si>
    <t>東松島市</t>
    <rPh sb="0" eb="4">
      <t>ヒガシマツシマシ</t>
    </rPh>
    <phoneticPr fontId="3"/>
  </si>
  <si>
    <t>登米市津山</t>
    <rPh sb="0" eb="3">
      <t>トメシ</t>
    </rPh>
    <rPh sb="3" eb="5">
      <t>ツヤマ</t>
    </rPh>
    <phoneticPr fontId="3"/>
  </si>
  <si>
    <t>南三陸町志津川</t>
    <rPh sb="0" eb="4">
      <t>ミナミサンリクチョウ</t>
    </rPh>
    <rPh sb="4" eb="7">
      <t>シヅガワ</t>
    </rPh>
    <phoneticPr fontId="3"/>
  </si>
  <si>
    <t>女川町</t>
    <rPh sb="0" eb="3">
      <t>オナガワチョウ</t>
    </rPh>
    <phoneticPr fontId="3"/>
  </si>
  <si>
    <t>石巻市稲井</t>
    <rPh sb="0" eb="3">
      <t>イシノマキシ</t>
    </rPh>
    <rPh sb="3" eb="5">
      <t>イナイ</t>
    </rPh>
    <phoneticPr fontId="3"/>
  </si>
  <si>
    <t>石巻市雄勝町</t>
    <rPh sb="0" eb="3">
      <t>イシノマキシ</t>
    </rPh>
    <rPh sb="3" eb="5">
      <t>オガツ</t>
    </rPh>
    <rPh sb="5" eb="6">
      <t>マチ</t>
    </rPh>
    <phoneticPr fontId="3"/>
  </si>
  <si>
    <t>石巻市河南町</t>
    <rPh sb="0" eb="3">
      <t>イシノマキシ</t>
    </rPh>
    <rPh sb="3" eb="6">
      <t>カナンマチ</t>
    </rPh>
    <phoneticPr fontId="3"/>
  </si>
  <si>
    <t>石巻市河北町</t>
    <rPh sb="0" eb="3">
      <t>イシノマキシ</t>
    </rPh>
    <rPh sb="3" eb="6">
      <t>カホクチョウ</t>
    </rPh>
    <phoneticPr fontId="3"/>
  </si>
  <si>
    <t>石巻市北上町</t>
    <rPh sb="0" eb="3">
      <t>イシノマキシ</t>
    </rPh>
    <rPh sb="3" eb="6">
      <t>キタカミチョウ</t>
    </rPh>
    <phoneticPr fontId="3"/>
  </si>
  <si>
    <t>大崎市涌谷町</t>
    <rPh sb="0" eb="3">
      <t>オオサキシ</t>
    </rPh>
    <rPh sb="3" eb="6">
      <t>ワクヤチョウ</t>
    </rPh>
    <phoneticPr fontId="3"/>
  </si>
  <si>
    <t>美里町</t>
    <rPh sb="0" eb="3">
      <t>ミサトマチ</t>
    </rPh>
    <phoneticPr fontId="3"/>
  </si>
  <si>
    <t>石巻市寄磯浜</t>
    <rPh sb="0" eb="3">
      <t>イシノマキシ</t>
    </rPh>
    <rPh sb="3" eb="6">
      <t>ヨリイソハマ</t>
    </rPh>
    <phoneticPr fontId="3"/>
  </si>
  <si>
    <t>石巻市鮫浦</t>
    <rPh sb="0" eb="3">
      <t>イシノマキシ</t>
    </rPh>
    <rPh sb="3" eb="5">
      <t>サメノウラ</t>
    </rPh>
    <phoneticPr fontId="3"/>
  </si>
  <si>
    <t>石巻市谷川浜</t>
    <rPh sb="0" eb="3">
      <t>イシノマキシ</t>
    </rPh>
    <rPh sb="3" eb="5">
      <t>タニガワ</t>
    </rPh>
    <rPh sb="5" eb="6">
      <t>ハマ</t>
    </rPh>
    <phoneticPr fontId="3"/>
  </si>
  <si>
    <t>石巻市小積浜</t>
    <rPh sb="0" eb="3">
      <t>イシノマキシ</t>
    </rPh>
    <rPh sb="3" eb="4">
      <t>ショウ</t>
    </rPh>
    <rPh sb="4" eb="5">
      <t>ツミ</t>
    </rPh>
    <rPh sb="5" eb="6">
      <t>ハマ</t>
    </rPh>
    <phoneticPr fontId="3"/>
  </si>
  <si>
    <t>石巻市渡波</t>
    <rPh sb="0" eb="3">
      <t>イシノマキシ</t>
    </rPh>
    <rPh sb="3" eb="5">
      <t>ワタノハ</t>
    </rPh>
    <phoneticPr fontId="3"/>
  </si>
  <si>
    <t>石巻市大原浜</t>
    <rPh sb="0" eb="3">
      <t>イシノマキシ</t>
    </rPh>
    <rPh sb="3" eb="5">
      <t>オオハラ</t>
    </rPh>
    <rPh sb="5" eb="6">
      <t>ハマ</t>
    </rPh>
    <phoneticPr fontId="3"/>
  </si>
  <si>
    <t>石巻市鮎川浜</t>
    <rPh sb="0" eb="3">
      <t>イシノマキシ</t>
    </rPh>
    <rPh sb="3" eb="5">
      <t>アユカワ</t>
    </rPh>
    <rPh sb="5" eb="6">
      <t>ハマ</t>
    </rPh>
    <phoneticPr fontId="3"/>
  </si>
  <si>
    <t>JAEA_放射性物質
モニタデタ公開サイト</t>
    <rPh sb="5" eb="10">
      <t>ホウシャセイブッシツ</t>
    </rPh>
    <rPh sb="16" eb="18">
      <t>コウカイ</t>
    </rPh>
    <phoneticPr fontId="5"/>
  </si>
  <si>
    <t>境界MP1</t>
    <rPh sb="0" eb="2">
      <t>キョウカイ</t>
    </rPh>
    <phoneticPr fontId="5"/>
  </si>
  <si>
    <t>境界MP2</t>
    <rPh sb="0" eb="2">
      <t>キョウカイ</t>
    </rPh>
    <phoneticPr fontId="5"/>
  </si>
  <si>
    <t>境界MP3</t>
    <rPh sb="0" eb="2">
      <t>キョウカイ</t>
    </rPh>
    <phoneticPr fontId="5"/>
  </si>
  <si>
    <t>境界MP4</t>
    <rPh sb="0" eb="2">
      <t>キョウカイ</t>
    </rPh>
    <phoneticPr fontId="5"/>
  </si>
  <si>
    <t>境界MP5</t>
    <rPh sb="0" eb="2">
      <t>キョウカイ</t>
    </rPh>
    <phoneticPr fontId="5"/>
  </si>
  <si>
    <t>境界MP6</t>
    <rPh sb="0" eb="2">
      <t>キョウカイ</t>
    </rPh>
    <phoneticPr fontId="5"/>
  </si>
  <si>
    <t>石巻市前網浜</t>
    <rPh sb="0" eb="3">
      <t>イシノマキシ</t>
    </rPh>
    <rPh sb="3" eb="5">
      <t>マエアミ</t>
    </rPh>
    <rPh sb="5" eb="6">
      <t>ハマ</t>
    </rPh>
    <phoneticPr fontId="3"/>
  </si>
  <si>
    <t>A51</t>
    <phoneticPr fontId="5"/>
  </si>
  <si>
    <t>A52</t>
    <phoneticPr fontId="5"/>
  </si>
  <si>
    <t>A53</t>
    <phoneticPr fontId="5"/>
  </si>
  <si>
    <t>A54</t>
  </si>
  <si>
    <t>A55</t>
  </si>
  <si>
    <t>A56</t>
  </si>
  <si>
    <t>A57</t>
  </si>
  <si>
    <t>A58</t>
  </si>
  <si>
    <t>A59</t>
  </si>
  <si>
    <t>A60</t>
  </si>
  <si>
    <t>A61</t>
  </si>
  <si>
    <t>A62</t>
  </si>
  <si>
    <t>A63</t>
  </si>
  <si>
    <t>A64</t>
  </si>
  <si>
    <t>A65</t>
  </si>
  <si>
    <t>HORIBA PA-1100 Radi</t>
    <phoneticPr fontId="26"/>
  </si>
  <si>
    <t>ADP132
UR1</t>
    <phoneticPr fontId="26"/>
  </si>
  <si>
    <t>ADP-132UR1</t>
    <phoneticPr fontId="26"/>
  </si>
  <si>
    <t>初期値μGy/h</t>
    <rPh sb="0" eb="3">
      <t>ショキチ</t>
    </rPh>
    <phoneticPr fontId="3"/>
  </si>
  <si>
    <t>自治体ｺﾄﾞ</t>
    <rPh sb="0" eb="3">
      <t>ジチタイ</t>
    </rPh>
    <phoneticPr fontId="3"/>
  </si>
  <si>
    <t>M→E</t>
    <phoneticPr fontId="5"/>
  </si>
</sst>
</file>

<file path=xl/styles.xml><?xml version="1.0" encoding="utf-8"?>
<styleSheet xmlns="http://schemas.openxmlformats.org/spreadsheetml/2006/main">
  <numFmts count="7">
    <numFmt numFmtId="176" formatCode="0.0"/>
    <numFmt numFmtId="177" formatCode="0.000000"/>
    <numFmt numFmtId="178" formatCode="0.00000"/>
    <numFmt numFmtId="179" formatCode="0.000"/>
    <numFmt numFmtId="180" formatCode="0.0000"/>
    <numFmt numFmtId="181" formatCode="0.0_);[Red]\(0.0\)"/>
    <numFmt numFmtId="182" formatCode="[$-411]ge\.m\.d\ h:mm"/>
  </numFmts>
  <fonts count="59">
    <font>
      <sz val="11"/>
      <color theme="1"/>
      <name val="游ゴシック"/>
      <family val="2"/>
      <charset val="128"/>
      <scheme val="minor"/>
    </font>
    <font>
      <sz val="9"/>
      <color theme="1"/>
      <name val="Meiryo UI"/>
      <family val="3"/>
      <charset val="128"/>
    </font>
    <font>
      <u/>
      <sz val="11"/>
      <color theme="10"/>
      <name val="游ゴシック"/>
      <family val="2"/>
      <charset val="128"/>
      <scheme val="minor"/>
    </font>
    <font>
      <sz val="6"/>
      <name val="游ゴシック"/>
      <family val="2"/>
      <charset val="128"/>
      <scheme val="minor"/>
    </font>
    <font>
      <u/>
      <sz val="9"/>
      <color theme="10"/>
      <name val="Meiryo UI"/>
      <family val="3"/>
      <charset val="128"/>
    </font>
    <font>
      <sz val="6"/>
      <name val="ＭＳ Ｐゴシック"/>
      <family val="3"/>
      <charset val="128"/>
    </font>
    <font>
      <sz val="11"/>
      <name val="ＭＳ Ｐゴシック"/>
      <family val="3"/>
      <charset val="128"/>
    </font>
    <font>
      <sz val="10"/>
      <name val="Meiryo UI"/>
      <family val="3"/>
      <charset val="128"/>
    </font>
    <font>
      <sz val="9"/>
      <name val="Meiryo UI"/>
      <family val="3"/>
      <charset val="128"/>
    </font>
    <font>
      <sz val="11"/>
      <name val="Meiryo UI"/>
      <family val="3"/>
      <charset val="128"/>
    </font>
    <font>
      <sz val="10"/>
      <color theme="1"/>
      <name val="Meiryo UI"/>
      <family val="3"/>
      <charset val="128"/>
    </font>
    <font>
      <sz val="8"/>
      <name val="Meiryo UI"/>
      <family val="3"/>
      <charset val="128"/>
    </font>
    <font>
      <sz val="9"/>
      <color rgb="FF000000"/>
      <name val="Meiryo UI"/>
      <family val="3"/>
      <charset val="128"/>
    </font>
    <font>
      <u/>
      <sz val="10"/>
      <color theme="10"/>
      <name val="Meiryo UI"/>
      <family val="3"/>
      <charset val="128"/>
    </font>
    <font>
      <sz val="8.5"/>
      <name val="Meiryo UI"/>
      <family val="3"/>
      <charset val="128"/>
    </font>
    <font>
      <sz val="8.5"/>
      <color theme="1"/>
      <name val="游ゴシック"/>
      <family val="2"/>
      <charset val="128"/>
      <scheme val="minor"/>
    </font>
    <font>
      <sz val="8.5"/>
      <color theme="1"/>
      <name val="Meiryo UI"/>
      <family val="3"/>
      <charset val="128"/>
    </font>
    <font>
      <u/>
      <sz val="11"/>
      <color theme="10"/>
      <name val="Meiryo UI"/>
      <family val="3"/>
      <charset val="128"/>
    </font>
    <font>
      <u/>
      <sz val="9"/>
      <color theme="10"/>
      <name val="Meiryo UI"/>
      <family val="2"/>
      <charset val="128"/>
    </font>
    <font>
      <sz val="7.5"/>
      <name val="Meiryo UI"/>
      <family val="3"/>
      <charset val="128"/>
    </font>
    <font>
      <sz val="7"/>
      <name val="ＭＳ Ｐゴシック"/>
      <family val="3"/>
      <charset val="128"/>
    </font>
    <font>
      <sz val="7.5"/>
      <color theme="1"/>
      <name val="Meiryo UI"/>
      <family val="3"/>
      <charset val="128"/>
    </font>
    <font>
      <sz val="7"/>
      <name val="ＭＳ 明朝"/>
      <family val="1"/>
      <charset val="128"/>
    </font>
    <font>
      <sz val="10"/>
      <name val="Arial"/>
      <family val="2"/>
    </font>
    <font>
      <u/>
      <sz val="8.5"/>
      <color theme="10"/>
      <name val="Meiryo UI"/>
      <family val="2"/>
      <charset val="128"/>
    </font>
    <font>
      <u/>
      <sz val="8.5"/>
      <color indexed="12"/>
      <name val="Meiryo UI"/>
      <family val="3"/>
      <charset val="128"/>
    </font>
    <font>
      <sz val="6"/>
      <name val="Meiryo UI"/>
      <family val="2"/>
      <charset val="128"/>
    </font>
    <font>
      <sz val="12"/>
      <name val="Meiryo UI"/>
      <family val="3"/>
      <charset val="128"/>
    </font>
    <font>
      <sz val="10"/>
      <color rgb="FF7030A0"/>
      <name val="Meiryo UI"/>
      <family val="3"/>
      <charset val="128"/>
    </font>
    <font>
      <sz val="8"/>
      <color theme="1"/>
      <name val="Meiryo UI"/>
      <family val="3"/>
      <charset val="128"/>
    </font>
    <font>
      <sz val="9"/>
      <color rgb="FFFF0000"/>
      <name val="Meiryo UI"/>
      <family val="3"/>
      <charset val="128"/>
    </font>
    <font>
      <sz val="9"/>
      <color rgb="FF7030A0"/>
      <name val="Meiryo UI"/>
      <family val="3"/>
      <charset val="128"/>
    </font>
    <font>
      <sz val="8"/>
      <color theme="1"/>
      <name val="游ゴシック"/>
      <family val="2"/>
      <charset val="128"/>
      <scheme val="minor"/>
    </font>
    <font>
      <sz val="11"/>
      <color theme="1"/>
      <name val="游ゴシック"/>
      <family val="2"/>
      <charset val="128"/>
      <scheme val="minor"/>
    </font>
    <font>
      <b/>
      <sz val="10"/>
      <color theme="1"/>
      <name val="Meiryo UI"/>
      <family val="3"/>
      <charset val="128"/>
    </font>
    <font>
      <b/>
      <sz val="9"/>
      <color theme="1"/>
      <name val="Meiryo UI"/>
      <family val="3"/>
      <charset val="128"/>
    </font>
    <font>
      <strike/>
      <sz val="10"/>
      <color theme="1"/>
      <name val="Meiryo UI"/>
      <family val="3"/>
      <charset val="128"/>
    </font>
    <font>
      <strike/>
      <sz val="9"/>
      <color theme="1"/>
      <name val="Meiryo UI"/>
      <family val="3"/>
      <charset val="128"/>
    </font>
    <font>
      <b/>
      <sz val="9.5"/>
      <name val="Meiryo UI"/>
      <family val="3"/>
      <charset val="128"/>
    </font>
    <font>
      <b/>
      <sz val="9.5"/>
      <color theme="1"/>
      <name val="Meiryo UI"/>
      <family val="3"/>
      <charset val="128"/>
    </font>
    <font>
      <sz val="8"/>
      <color theme="1"/>
      <name val="Meiryo UI"/>
      <family val="2"/>
      <charset val="128"/>
    </font>
    <font>
      <b/>
      <vertAlign val="superscript"/>
      <sz val="9"/>
      <color theme="1"/>
      <name val="Meiryo UI"/>
      <family val="3"/>
      <charset val="128"/>
    </font>
    <font>
      <sz val="7.5"/>
      <color theme="1"/>
      <name val="Meiryo UI"/>
      <family val="2"/>
      <charset val="128"/>
    </font>
    <font>
      <b/>
      <sz val="9"/>
      <name val="Meiryo UI"/>
      <family val="3"/>
      <charset val="128"/>
    </font>
    <font>
      <b/>
      <vertAlign val="superscript"/>
      <sz val="9"/>
      <name val="Meiryo UI"/>
      <family val="3"/>
      <charset val="128"/>
    </font>
    <font>
      <sz val="9"/>
      <color theme="1"/>
      <name val="Meiryo UI"/>
      <family val="2"/>
      <charset val="128"/>
    </font>
    <font>
      <b/>
      <vertAlign val="superscript"/>
      <sz val="9.5"/>
      <color theme="1"/>
      <name val="Meiryo UI"/>
      <family val="3"/>
      <charset val="128"/>
    </font>
    <font>
      <sz val="8.5"/>
      <color theme="1"/>
      <name val="Meiryo UI"/>
      <family val="2"/>
      <charset val="128"/>
    </font>
    <font>
      <sz val="10"/>
      <name val="Segoe Script"/>
      <family val="4"/>
    </font>
    <font>
      <sz val="6"/>
      <name val="Meiryo UI"/>
      <family val="3"/>
      <charset val="128"/>
    </font>
    <font>
      <sz val="9"/>
      <color theme="1"/>
      <name val="游ゴシック"/>
      <family val="2"/>
      <charset val="128"/>
      <scheme val="minor"/>
    </font>
    <font>
      <u/>
      <sz val="8"/>
      <color indexed="12"/>
      <name val="Meiryo UI"/>
      <family val="3"/>
      <charset val="128"/>
    </font>
    <font>
      <u/>
      <sz val="8"/>
      <color theme="10"/>
      <name val="Meiryo UI"/>
      <family val="3"/>
      <charset val="128"/>
    </font>
    <font>
      <sz val="6.5"/>
      <color theme="1"/>
      <name val="Meiryo UI"/>
      <family val="3"/>
      <charset val="128"/>
    </font>
    <font>
      <sz val="7"/>
      <name val="Meiryo UI"/>
      <family val="3"/>
      <charset val="128"/>
    </font>
    <font>
      <sz val="12"/>
      <color indexed="40"/>
      <name val="ＭＳ ゴシック"/>
      <family val="3"/>
      <charset val="128"/>
    </font>
    <font>
      <sz val="9"/>
      <name val="ＭＳ Ｐゴシック"/>
      <family val="3"/>
      <charset val="128"/>
    </font>
    <font>
      <sz val="7"/>
      <color theme="1"/>
      <name val="Meiryo UI"/>
      <family val="3"/>
      <charset val="128"/>
    </font>
    <font>
      <sz val="6"/>
      <color theme="1"/>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s>
  <borders count="7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thin">
        <color auto="1"/>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auto="1"/>
      </bottom>
      <diagonal/>
    </border>
    <border>
      <left style="hair">
        <color indexed="64"/>
      </left>
      <right style="hair">
        <color indexed="64"/>
      </right>
      <top/>
      <bottom style="thin">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auto="1"/>
      </right>
      <top/>
      <bottom style="thin">
        <color auto="1"/>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auto="1"/>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top style="hair">
        <color auto="1"/>
      </top>
      <bottom/>
      <diagonal/>
    </border>
    <border>
      <left style="thin">
        <color indexed="64"/>
      </left>
      <right/>
      <top style="hair">
        <color indexed="64"/>
      </top>
      <bottom style="thin">
        <color indexed="64"/>
      </bottom>
      <diagonal/>
    </border>
    <border>
      <left/>
      <right style="hair">
        <color indexed="64"/>
      </right>
      <top style="hair">
        <color indexed="64"/>
      </top>
      <bottom style="thin">
        <color auto="1"/>
      </bottom>
      <diagonal/>
    </border>
    <border>
      <left/>
      <right style="thin">
        <color indexed="64"/>
      </right>
      <top style="hair">
        <color auto="1"/>
      </top>
      <bottom style="thin">
        <color indexed="64"/>
      </bottom>
      <diagonal/>
    </border>
    <border>
      <left style="hair">
        <color indexed="64"/>
      </left>
      <right style="thin">
        <color indexed="64"/>
      </right>
      <top style="hair">
        <color indexed="64"/>
      </top>
      <bottom style="thin">
        <color auto="1"/>
      </bottom>
      <diagonal/>
    </border>
    <border>
      <left/>
      <right/>
      <top style="hair">
        <color indexed="64"/>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auto="1"/>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style="thin">
        <color auto="1"/>
      </top>
      <bottom style="hair">
        <color indexed="64"/>
      </bottom>
      <diagonal/>
    </border>
    <border>
      <left style="hair">
        <color auto="1"/>
      </left>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thin">
        <color auto="1"/>
      </bottom>
      <diagonal/>
    </border>
    <border>
      <left style="hair">
        <color auto="1"/>
      </left>
      <right/>
      <top/>
      <bottom style="thin">
        <color indexed="64"/>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top style="hair">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right/>
      <top style="hair">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8">
    <xf numFmtId="0" fontId="0" fillId="0" borderId="0">
      <alignment vertical="center"/>
    </xf>
    <xf numFmtId="0" fontId="2" fillId="0" borderId="0" applyNumberFormat="0" applyFill="0" applyBorder="0" applyAlignment="0" applyProtection="0">
      <alignment vertical="center"/>
    </xf>
    <xf numFmtId="0" fontId="6" fillId="0" borderId="0">
      <alignment vertical="center"/>
    </xf>
    <xf numFmtId="0" fontId="9" fillId="0" borderId="0">
      <alignment vertical="center"/>
    </xf>
    <xf numFmtId="0" fontId="2" fillId="0" borderId="0" applyNumberFormat="0" applyFill="0" applyBorder="0" applyAlignment="0" applyProtection="0">
      <alignment vertical="center"/>
    </xf>
    <xf numFmtId="0" fontId="33" fillId="0" borderId="0">
      <alignment vertical="center"/>
    </xf>
    <xf numFmtId="0" fontId="45" fillId="0" borderId="0">
      <alignment vertical="center"/>
    </xf>
    <xf numFmtId="0" fontId="18" fillId="0" borderId="0" applyNumberFormat="0" applyFill="0" applyBorder="0" applyAlignment="0" applyProtection="0">
      <alignment vertical="center"/>
    </xf>
  </cellStyleXfs>
  <cellXfs count="507">
    <xf numFmtId="0" fontId="0" fillId="0" borderId="0" xfId="0">
      <alignment vertical="center"/>
    </xf>
    <xf numFmtId="0" fontId="1"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178" fontId="8" fillId="0" borderId="1" xfId="2" applyNumberFormat="1" applyFont="1" applyBorder="1" applyAlignment="1">
      <alignment vertical="center" shrinkToFit="1"/>
    </xf>
    <xf numFmtId="0" fontId="8" fillId="2" borderId="1" xfId="2" quotePrefix="1" applyFont="1" applyFill="1" applyBorder="1" applyAlignment="1">
      <alignment horizontal="center" vertical="center"/>
    </xf>
    <xf numFmtId="0" fontId="8" fillId="2" borderId="1" xfId="2" applyFont="1" applyFill="1" applyBorder="1" applyAlignment="1">
      <alignment horizontal="center" vertical="center"/>
    </xf>
    <xf numFmtId="0" fontId="8" fillId="0" borderId="1" xfId="2" applyFont="1" applyBorder="1" applyAlignment="1">
      <alignment horizontal="center" vertical="center"/>
    </xf>
    <xf numFmtId="0" fontId="8" fillId="0" borderId="0" xfId="0" applyNumberFormat="1" applyFont="1" applyAlignment="1">
      <alignment vertical="center"/>
    </xf>
    <xf numFmtId="176" fontId="7" fillId="3" borderId="1" xfId="2" applyNumberFormat="1" applyFont="1" applyFill="1" applyBorder="1" applyAlignment="1">
      <alignment horizontal="right" vertical="center"/>
    </xf>
    <xf numFmtId="0" fontId="1" fillId="0" borderId="0" xfId="0" applyFont="1">
      <alignment vertical="center"/>
    </xf>
    <xf numFmtId="179" fontId="1" fillId="0" borderId="0" xfId="0" applyNumberFormat="1" applyFont="1">
      <alignment vertical="center"/>
    </xf>
    <xf numFmtId="0" fontId="19" fillId="0" borderId="0" xfId="0" applyFont="1">
      <alignment vertical="center"/>
    </xf>
    <xf numFmtId="0" fontId="16" fillId="0" borderId="0" xfId="0" applyFont="1">
      <alignment vertical="center"/>
    </xf>
    <xf numFmtId="0" fontId="27" fillId="0" borderId="0" xfId="2" applyFont="1" applyAlignment="1">
      <alignment vertical="top"/>
    </xf>
    <xf numFmtId="0" fontId="10" fillId="0" borderId="0" xfId="0" applyFont="1" applyAlignment="1"/>
    <xf numFmtId="176" fontId="7" fillId="0" borderId="1" xfId="2" applyNumberFormat="1" applyFont="1" applyBorder="1" applyAlignment="1">
      <alignment horizontal="right" vertical="center"/>
    </xf>
    <xf numFmtId="22" fontId="10" fillId="0" borderId="1" xfId="0" applyNumberFormat="1" applyFont="1" applyBorder="1" applyAlignment="1">
      <alignment horizontal="left" vertical="center" shrinkToFit="1"/>
    </xf>
    <xf numFmtId="179" fontId="10" fillId="0" borderId="1" xfId="0" applyNumberFormat="1" applyFont="1" applyBorder="1" applyAlignment="1">
      <alignment vertical="center" shrinkToFit="1"/>
    </xf>
    <xf numFmtId="0" fontId="8" fillId="0" borderId="8" xfId="2" applyFont="1" applyBorder="1">
      <alignment vertical="center"/>
    </xf>
    <xf numFmtId="0" fontId="8" fillId="0" borderId="10" xfId="2" applyFont="1" applyBorder="1">
      <alignment vertical="center"/>
    </xf>
    <xf numFmtId="0" fontId="8" fillId="0" borderId="9" xfId="2" applyFont="1" applyBorder="1">
      <alignment vertical="center"/>
    </xf>
    <xf numFmtId="180" fontId="1" fillId="0" borderId="1" xfId="0" applyNumberFormat="1" applyFont="1" applyBorder="1" applyAlignment="1">
      <alignment vertical="center" shrinkToFit="1"/>
    </xf>
    <xf numFmtId="0" fontId="8" fillId="0" borderId="1" xfId="2" applyFont="1" applyBorder="1">
      <alignment vertical="center"/>
    </xf>
    <xf numFmtId="0" fontId="0" fillId="0" borderId="1" xfId="0" applyBorder="1" applyAlignment="1">
      <alignment vertical="top" wrapText="1"/>
    </xf>
    <xf numFmtId="0" fontId="1" fillId="0" borderId="10" xfId="0" applyFont="1" applyBorder="1">
      <alignment vertical="center"/>
    </xf>
    <xf numFmtId="180" fontId="8" fillId="0" borderId="1" xfId="2" applyNumberFormat="1" applyFont="1" applyBorder="1" applyAlignment="1">
      <alignment vertical="center" shrinkToFit="1"/>
    </xf>
    <xf numFmtId="22" fontId="10" fillId="3" borderId="1" xfId="0" applyNumberFormat="1" applyFont="1" applyFill="1" applyBorder="1" applyAlignment="1">
      <alignment horizontal="left" vertical="center" shrinkToFit="1"/>
    </xf>
    <xf numFmtId="179" fontId="10" fillId="3" borderId="1" xfId="0" applyNumberFormat="1" applyFont="1" applyFill="1" applyBorder="1" applyAlignment="1">
      <alignment vertical="center" shrinkToFit="1"/>
    </xf>
    <xf numFmtId="0" fontId="8" fillId="3" borderId="8" xfId="2" applyFont="1" applyFill="1" applyBorder="1">
      <alignment vertical="center"/>
    </xf>
    <xf numFmtId="0" fontId="8" fillId="3" borderId="10" xfId="2" applyFont="1" applyFill="1" applyBorder="1">
      <alignment vertical="center"/>
    </xf>
    <xf numFmtId="0" fontId="8" fillId="3" borderId="9" xfId="2" applyFont="1" applyFill="1" applyBorder="1">
      <alignment vertical="center"/>
    </xf>
    <xf numFmtId="180" fontId="8" fillId="3" borderId="1" xfId="0" applyNumberFormat="1" applyFont="1" applyFill="1" applyBorder="1" applyAlignment="1">
      <alignment vertical="center" shrinkToFit="1"/>
    </xf>
    <xf numFmtId="0" fontId="8" fillId="3" borderId="1" xfId="2" applyFont="1" applyFill="1" applyBorder="1">
      <alignment vertical="center"/>
    </xf>
    <xf numFmtId="0" fontId="0" fillId="3" borderId="1" xfId="0" applyFill="1" applyBorder="1" applyAlignment="1">
      <alignment vertical="top" wrapText="1"/>
    </xf>
    <xf numFmtId="0" fontId="12" fillId="0" borderId="8" xfId="0" applyFont="1" applyBorder="1">
      <alignment vertical="center"/>
    </xf>
    <xf numFmtId="0" fontId="12" fillId="0" borderId="10" xfId="0" applyFont="1" applyBorder="1">
      <alignment vertical="center"/>
    </xf>
    <xf numFmtId="0" fontId="12" fillId="0" borderId="9" xfId="0" applyFont="1" applyBorder="1">
      <alignment vertical="center"/>
    </xf>
    <xf numFmtId="0" fontId="8" fillId="3" borderId="8" xfId="0" applyFont="1" applyFill="1" applyBorder="1">
      <alignment vertical="center"/>
    </xf>
    <xf numFmtId="0" fontId="8" fillId="3" borderId="10" xfId="0" applyFont="1" applyFill="1" applyBorder="1">
      <alignment vertical="center"/>
    </xf>
    <xf numFmtId="0" fontId="8" fillId="3" borderId="9" xfId="0" applyFont="1" applyFill="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1" fillId="3" borderId="1" xfId="0" applyFont="1" applyFill="1" applyBorder="1" applyAlignment="1">
      <alignment horizontal="right" vertical="center"/>
    </xf>
    <xf numFmtId="0" fontId="1" fillId="3" borderId="8" xfId="0" applyFont="1" applyFill="1" applyBorder="1">
      <alignment vertical="center"/>
    </xf>
    <xf numFmtId="0" fontId="1" fillId="3" borderId="10" xfId="0" applyFont="1" applyFill="1" applyBorder="1">
      <alignment vertical="center"/>
    </xf>
    <xf numFmtId="0" fontId="1" fillId="3" borderId="9" xfId="0" applyFont="1" applyFill="1" applyBorder="1">
      <alignment vertical="center"/>
    </xf>
    <xf numFmtId="0" fontId="1" fillId="3" borderId="1" xfId="0" applyFont="1" applyFill="1" applyBorder="1">
      <alignment vertical="center"/>
    </xf>
    <xf numFmtId="0" fontId="12" fillId="3" borderId="8" xfId="0" applyFont="1" applyFill="1" applyBorder="1">
      <alignment vertical="center"/>
    </xf>
    <xf numFmtId="0" fontId="12" fillId="3" borderId="10" xfId="0" applyFont="1" applyFill="1" applyBorder="1">
      <alignment vertical="center"/>
    </xf>
    <xf numFmtId="0" fontId="12" fillId="3" borderId="9" xfId="0" applyFont="1" applyFill="1" applyBorder="1">
      <alignment vertical="center"/>
    </xf>
    <xf numFmtId="0" fontId="8" fillId="0" borderId="0" xfId="3" applyFont="1">
      <alignment vertical="center"/>
    </xf>
    <xf numFmtId="0" fontId="14" fillId="0" borderId="0" xfId="0" applyFont="1">
      <alignment vertical="center"/>
    </xf>
    <xf numFmtId="0" fontId="15" fillId="0" borderId="0" xfId="0" applyFont="1">
      <alignment vertical="center"/>
    </xf>
    <xf numFmtId="0" fontId="8" fillId="0" borderId="0" xfId="0" applyFont="1">
      <alignment vertical="center"/>
    </xf>
    <xf numFmtId="179" fontId="8" fillId="0" borderId="0" xfId="3" applyNumberFormat="1" applyFont="1">
      <alignment vertical="center"/>
    </xf>
    <xf numFmtId="0" fontId="14" fillId="0" borderId="0" xfId="3" applyFont="1">
      <alignment vertical="center"/>
    </xf>
    <xf numFmtId="179" fontId="8" fillId="0" borderId="0" xfId="0" applyNumberFormat="1" applyFont="1">
      <alignment vertical="center"/>
    </xf>
    <xf numFmtId="0" fontId="1" fillId="0" borderId="1" xfId="0" applyFont="1" applyBorder="1">
      <alignment vertical="center"/>
    </xf>
    <xf numFmtId="0" fontId="8" fillId="0" borderId="1" xfId="0" applyFont="1" applyBorder="1">
      <alignment vertical="center"/>
    </xf>
    <xf numFmtId="180" fontId="8" fillId="0" borderId="1" xfId="0" applyNumberFormat="1" applyFont="1" applyBorder="1" applyAlignment="1">
      <alignment vertical="center" shrinkToFit="1"/>
    </xf>
    <xf numFmtId="0" fontId="1" fillId="0" borderId="1" xfId="0" applyFont="1" applyBorder="1" applyAlignment="1">
      <alignment horizontal="center" vertical="center"/>
    </xf>
    <xf numFmtId="0" fontId="28" fillId="0" borderId="0" xfId="0" applyFont="1">
      <alignment vertical="center"/>
    </xf>
    <xf numFmtId="0" fontId="7" fillId="0" borderId="0" xfId="2" applyFont="1">
      <alignment vertical="center"/>
    </xf>
    <xf numFmtId="0" fontId="7" fillId="0" borderId="0" xfId="0" applyFont="1">
      <alignment vertical="center"/>
    </xf>
    <xf numFmtId="0" fontId="10" fillId="0" borderId="0" xfId="0" applyFont="1">
      <alignment vertical="center"/>
    </xf>
    <xf numFmtId="0" fontId="8" fillId="2" borderId="1" xfId="2" applyFont="1" applyFill="1" applyBorder="1">
      <alignment vertical="center"/>
    </xf>
    <xf numFmtId="176" fontId="8" fillId="0" borderId="1" xfId="2" applyNumberFormat="1" applyFont="1" applyBorder="1">
      <alignment vertical="center"/>
    </xf>
    <xf numFmtId="177" fontId="1" fillId="0" borderId="1" xfId="0" applyNumberFormat="1" applyFont="1" applyBorder="1">
      <alignment vertical="center"/>
    </xf>
    <xf numFmtId="0" fontId="11" fillId="0" borderId="0" xfId="0" applyFont="1">
      <alignment vertical="center"/>
    </xf>
    <xf numFmtId="0" fontId="11" fillId="0" borderId="0" xfId="3" applyFont="1">
      <alignment vertical="center"/>
    </xf>
    <xf numFmtId="0" fontId="1" fillId="4" borderId="1" xfId="0" applyFont="1" applyFill="1" applyBorder="1" applyAlignment="1">
      <alignment horizontal="center" vertical="center"/>
    </xf>
    <xf numFmtId="0" fontId="1" fillId="3" borderId="1" xfId="0" applyFont="1" applyFill="1" applyBorder="1" applyAlignment="1">
      <alignment horizontal="center" vertical="center"/>
    </xf>
    <xf numFmtId="0" fontId="8" fillId="2" borderId="1" xfId="2" applyFont="1" applyFill="1" applyBorder="1" applyAlignment="1">
      <alignment horizontal="center" vertical="top" wrapText="1"/>
    </xf>
    <xf numFmtId="0" fontId="8" fillId="2" borderId="8" xfId="2" applyFont="1" applyFill="1" applyBorder="1" applyAlignment="1">
      <alignment vertical="top"/>
    </xf>
    <xf numFmtId="0" fontId="8" fillId="2" borderId="1" xfId="2" applyFont="1" applyFill="1" applyBorder="1" applyAlignment="1">
      <alignment vertical="center" shrinkToFit="1"/>
    </xf>
    <xf numFmtId="0" fontId="8" fillId="2" borderId="1" xfId="2" quotePrefix="1" applyFont="1" applyFill="1" applyBorder="1" applyAlignment="1">
      <alignment vertical="center" shrinkToFit="1"/>
    </xf>
    <xf numFmtId="0" fontId="29" fillId="2" borderId="1" xfId="0" applyFont="1" applyFill="1" applyBorder="1" applyAlignment="1">
      <alignment vertical="center"/>
    </xf>
    <xf numFmtId="0" fontId="1" fillId="2" borderId="1" xfId="0" applyFont="1" applyFill="1" applyBorder="1" applyAlignment="1">
      <alignment vertical="center" shrinkToFit="1"/>
    </xf>
    <xf numFmtId="0" fontId="8" fillId="2" borderId="1" xfId="0" applyFont="1" applyFill="1" applyBorder="1">
      <alignment vertical="center"/>
    </xf>
    <xf numFmtId="0" fontId="1" fillId="2" borderId="1" xfId="0" applyFont="1" applyFill="1" applyBorder="1">
      <alignment vertical="center"/>
    </xf>
    <xf numFmtId="0" fontId="8" fillId="2" borderId="1" xfId="0" applyFont="1" applyFill="1" applyBorder="1" applyAlignment="1">
      <alignment horizontal="center" vertical="center"/>
    </xf>
    <xf numFmtId="0" fontId="8" fillId="5" borderId="1" xfId="2" applyFont="1" applyFill="1" applyBorder="1">
      <alignment vertical="center"/>
    </xf>
    <xf numFmtId="176" fontId="8" fillId="5" borderId="1" xfId="2" applyNumberFormat="1" applyFont="1" applyFill="1" applyBorder="1">
      <alignment vertical="center"/>
    </xf>
    <xf numFmtId="178" fontId="8" fillId="5" borderId="1" xfId="2" applyNumberFormat="1" applyFont="1" applyFill="1" applyBorder="1" applyAlignment="1">
      <alignment vertical="center" shrinkToFit="1"/>
    </xf>
    <xf numFmtId="0" fontId="8" fillId="5" borderId="1" xfId="2" applyFont="1" applyFill="1" applyBorder="1" applyAlignment="1">
      <alignment horizontal="center" vertical="center"/>
    </xf>
    <xf numFmtId="177" fontId="8" fillId="5" borderId="1" xfId="2" applyNumberFormat="1" applyFont="1" applyFill="1" applyBorder="1" applyAlignment="1">
      <alignment vertical="center" shrinkToFit="1"/>
    </xf>
    <xf numFmtId="0" fontId="30" fillId="5" borderId="1" xfId="2" applyFont="1" applyFill="1" applyBorder="1" applyAlignment="1">
      <alignment horizontal="center" vertical="center"/>
    </xf>
    <xf numFmtId="177" fontId="1" fillId="5" borderId="1" xfId="0" applyNumberFormat="1" applyFont="1" applyFill="1" applyBorder="1" applyAlignment="1">
      <alignment vertical="center" shrinkToFit="1"/>
    </xf>
    <xf numFmtId="0" fontId="8" fillId="2" borderId="2" xfId="2" applyFont="1" applyFill="1" applyBorder="1" applyAlignment="1">
      <alignment vertical="top"/>
    </xf>
    <xf numFmtId="0" fontId="8" fillId="2" borderId="3" xfId="2" applyFont="1" applyFill="1" applyBorder="1" applyAlignment="1">
      <alignment vertical="top"/>
    </xf>
    <xf numFmtId="0" fontId="8" fillId="2" borderId="3" xfId="2" applyFont="1" applyFill="1" applyBorder="1" applyAlignment="1">
      <alignment horizontal="center" vertical="top"/>
    </xf>
    <xf numFmtId="0" fontId="8" fillId="2" borderId="2" xfId="2" applyFont="1" applyFill="1" applyBorder="1" applyAlignment="1">
      <alignment horizontal="center" vertical="top"/>
    </xf>
    <xf numFmtId="0" fontId="8" fillId="2" borderId="2" xfId="2" applyFont="1" applyFill="1" applyBorder="1" applyAlignment="1">
      <alignment vertical="top" wrapText="1"/>
    </xf>
    <xf numFmtId="0" fontId="8" fillId="2" borderId="2" xfId="2" applyFont="1" applyFill="1" applyBorder="1" applyAlignment="1">
      <alignment horizontal="center" vertical="top" wrapText="1"/>
    </xf>
    <xf numFmtId="0" fontId="8" fillId="2" borderId="3" xfId="2" applyFont="1" applyFill="1" applyBorder="1" applyAlignment="1">
      <alignment horizontal="center" vertical="top" wrapText="1"/>
    </xf>
    <xf numFmtId="179" fontId="1" fillId="0" borderId="1" xfId="0" applyNumberFormat="1" applyFont="1" applyBorder="1" applyAlignment="1">
      <alignment horizontal="center" vertical="center" shrinkToFit="1"/>
    </xf>
    <xf numFmtId="0" fontId="1" fillId="0" borderId="1" xfId="0" applyFont="1" applyBorder="1" applyAlignment="1">
      <alignment horizontal="right"/>
    </xf>
    <xf numFmtId="0" fontId="31" fillId="0" borderId="0" xfId="0" applyFont="1" applyAlignment="1">
      <alignment vertical="center"/>
    </xf>
    <xf numFmtId="0" fontId="7" fillId="2" borderId="1" xfId="2" applyFont="1" applyFill="1" applyBorder="1" applyAlignment="1">
      <alignment horizontal="center" vertical="top" wrapText="1"/>
    </xf>
    <xf numFmtId="0" fontId="7" fillId="2" borderId="8" xfId="2" applyFont="1" applyFill="1" applyBorder="1" applyAlignment="1">
      <alignment vertical="top"/>
    </xf>
    <xf numFmtId="0" fontId="7" fillId="2" borderId="10" xfId="2" applyFont="1" applyFill="1" applyBorder="1" applyAlignment="1">
      <alignment horizontal="center" vertical="top"/>
    </xf>
    <xf numFmtId="0" fontId="7" fillId="2" borderId="9" xfId="2" applyFont="1" applyFill="1" applyBorder="1" applyAlignment="1">
      <alignment horizontal="center" vertical="top"/>
    </xf>
    <xf numFmtId="0" fontId="7" fillId="2" borderId="8" xfId="2" applyFont="1" applyFill="1" applyBorder="1" applyAlignment="1">
      <alignment horizontal="center" vertical="top"/>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8" xfId="2" applyFont="1" applyFill="1" applyBorder="1" applyAlignment="1">
      <alignment horizontal="center" vertical="top" wrapText="1"/>
    </xf>
    <xf numFmtId="0" fontId="29" fillId="6" borderId="1" xfId="0" applyFont="1" applyFill="1" applyBorder="1" applyAlignment="1">
      <alignment vertical="center"/>
    </xf>
    <xf numFmtId="0" fontId="29" fillId="2" borderId="8" xfId="0" applyFont="1" applyFill="1" applyBorder="1" applyAlignment="1">
      <alignment horizontal="center" vertical="center" wrapText="1"/>
    </xf>
    <xf numFmtId="0" fontId="32" fillId="0" borderId="9" xfId="0" applyFont="1" applyBorder="1" applyAlignment="1">
      <alignment horizontal="center" vertical="center" wrapText="1"/>
    </xf>
    <xf numFmtId="0" fontId="0" fillId="0" borderId="0" xfId="0" applyAlignment="1">
      <alignment horizontal="center" vertical="center" wrapText="1"/>
    </xf>
    <xf numFmtId="0" fontId="4" fillId="0" borderId="0" xfId="1" applyFont="1" applyAlignment="1">
      <alignment horizontal="center" vertical="center" wrapText="1"/>
    </xf>
    <xf numFmtId="180" fontId="8" fillId="5" borderId="1" xfId="0" applyNumberFormat="1" applyFont="1" applyFill="1" applyBorder="1" applyAlignment="1">
      <alignment vertical="center" shrinkToFit="1"/>
    </xf>
    <xf numFmtId="0" fontId="8" fillId="5" borderId="1" xfId="2" quotePrefix="1" applyFont="1" applyFill="1" applyBorder="1" applyAlignment="1">
      <alignment horizontal="center" vertical="center"/>
    </xf>
    <xf numFmtId="0" fontId="1" fillId="0" borderId="11" xfId="0" applyFont="1" applyBorder="1" applyAlignment="1">
      <alignment horizontal="right"/>
    </xf>
    <xf numFmtId="0" fontId="13" fillId="0" borderId="0" xfId="4" applyFont="1" applyFill="1" applyAlignment="1" applyProtection="1">
      <alignment vertical="center"/>
    </xf>
    <xf numFmtId="0" fontId="17" fillId="0" borderId="0" xfId="4" applyFont="1" applyFill="1" applyBorder="1" applyAlignment="1" applyProtection="1">
      <alignment vertical="center"/>
    </xf>
    <xf numFmtId="179" fontId="17" fillId="0" borderId="0" xfId="4" applyNumberFormat="1" applyFont="1" applyFill="1" applyBorder="1" applyAlignment="1" applyProtection="1">
      <alignment vertical="center"/>
    </xf>
    <xf numFmtId="0" fontId="17" fillId="0" borderId="0" xfId="4" applyFont="1" applyFill="1" applyAlignment="1" applyProtection="1">
      <alignment vertical="center"/>
    </xf>
    <xf numFmtId="0" fontId="17" fillId="0" borderId="0" xfId="4" applyFont="1" applyAlignment="1" applyProtection="1">
      <alignment vertical="top"/>
    </xf>
    <xf numFmtId="0" fontId="17" fillId="0" borderId="0" xfId="4" applyFont="1" applyAlignment="1" applyProtection="1">
      <alignment vertical="center"/>
    </xf>
    <xf numFmtId="0" fontId="0" fillId="0" borderId="0" xfId="0" applyFill="1">
      <alignment vertical="center"/>
    </xf>
    <xf numFmtId="57" fontId="1" fillId="0" borderId="0" xfId="5" applyNumberFormat="1" applyFont="1" applyFill="1" applyBorder="1" applyAlignment="1">
      <alignment horizontal="center" vertical="center"/>
    </xf>
    <xf numFmtId="0" fontId="1" fillId="2" borderId="13" xfId="0" applyFont="1" applyFill="1" applyBorder="1">
      <alignment vertical="center"/>
    </xf>
    <xf numFmtId="0" fontId="1" fillId="2" borderId="14" xfId="0" applyFont="1" applyFill="1" applyBorder="1">
      <alignment vertical="center"/>
    </xf>
    <xf numFmtId="0" fontId="29" fillId="2" borderId="17" xfId="0" applyFont="1" applyFill="1" applyBorder="1" applyAlignment="1">
      <alignment horizontal="center" vertical="top" wrapText="1"/>
    </xf>
    <xf numFmtId="0" fontId="0" fillId="2" borderId="13" xfId="0" applyFill="1" applyBorder="1">
      <alignment vertical="center"/>
    </xf>
    <xf numFmtId="0" fontId="34" fillId="0" borderId="0" xfId="0" applyFont="1">
      <alignment vertical="center"/>
    </xf>
    <xf numFmtId="0" fontId="1" fillId="2" borderId="18" xfId="0" applyFont="1" applyFill="1" applyBorder="1">
      <alignment vertical="center"/>
    </xf>
    <xf numFmtId="0" fontId="1" fillId="2" borderId="20" xfId="0" applyFont="1" applyFill="1" applyBorder="1">
      <alignment vertical="center"/>
    </xf>
    <xf numFmtId="0" fontId="29" fillId="2" borderId="21" xfId="0" applyFont="1" applyFill="1" applyBorder="1" applyAlignment="1">
      <alignment horizontal="center" vertical="top" wrapText="1"/>
    </xf>
    <xf numFmtId="0" fontId="0" fillId="2" borderId="4" xfId="0" applyFill="1" applyBorder="1">
      <alignment vertical="center"/>
    </xf>
    <xf numFmtId="0" fontId="0" fillId="2" borderId="24" xfId="0" applyFill="1" applyBorder="1" applyAlignment="1">
      <alignment horizontal="center" vertical="center" shrinkToFit="1"/>
    </xf>
    <xf numFmtId="0" fontId="0" fillId="0" borderId="5" xfId="0" applyBorder="1" applyAlignment="1">
      <alignment horizontal="center" vertical="center"/>
    </xf>
    <xf numFmtId="0" fontId="0" fillId="2" borderId="28" xfId="0" applyFill="1" applyBorder="1" applyAlignment="1">
      <alignment horizontal="center" vertical="center" shrinkToFit="1"/>
    </xf>
    <xf numFmtId="0" fontId="0" fillId="0" borderId="9"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10" xfId="0" applyBorder="1">
      <alignment vertical="center"/>
    </xf>
    <xf numFmtId="0" fontId="37" fillId="2" borderId="28" xfId="0" applyFont="1" applyFill="1" applyBorder="1" applyAlignment="1">
      <alignment horizontal="center" vertical="center" shrinkToFit="1"/>
    </xf>
    <xf numFmtId="0" fontId="1" fillId="0" borderId="9" xfId="0" applyFont="1" applyBorder="1" applyAlignment="1">
      <alignment horizontal="center" vertical="center"/>
    </xf>
    <xf numFmtId="0" fontId="37" fillId="0" borderId="29" xfId="0" applyFont="1" applyBorder="1" applyAlignment="1">
      <alignment horizontal="center" vertical="center"/>
    </xf>
    <xf numFmtId="0" fontId="37" fillId="0" borderId="10" xfId="0" applyFont="1" applyBorder="1">
      <alignment vertical="center"/>
    </xf>
    <xf numFmtId="0" fontId="1" fillId="0" borderId="29" xfId="0" applyFont="1" applyBorder="1" applyAlignment="1">
      <alignment horizontal="center" vertical="center"/>
    </xf>
    <xf numFmtId="0" fontId="0" fillId="2" borderId="32" xfId="0" applyFill="1" applyBorder="1" applyAlignment="1">
      <alignment horizontal="center" vertical="center" shrinkToFit="1"/>
    </xf>
    <xf numFmtId="0" fontId="0" fillId="0" borderId="31"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top" wrapText="1"/>
    </xf>
    <xf numFmtId="0" fontId="37" fillId="2" borderId="32" xfId="0" applyFont="1" applyFill="1" applyBorder="1" applyAlignment="1">
      <alignment horizontal="center" vertical="center" shrinkToFit="1"/>
    </xf>
    <xf numFmtId="0" fontId="1" fillId="0" borderId="31" xfId="0" applyFont="1" applyBorder="1" applyAlignment="1">
      <alignment horizontal="center" vertical="center"/>
    </xf>
    <xf numFmtId="0" fontId="1" fillId="0" borderId="2" xfId="0" applyFont="1" applyBorder="1" applyAlignment="1">
      <alignment horizontal="center" vertical="center"/>
    </xf>
    <xf numFmtId="0" fontId="1" fillId="0" borderId="33" xfId="0" applyFont="1" applyBorder="1" applyAlignment="1">
      <alignment horizontal="center" vertical="center"/>
    </xf>
    <xf numFmtId="0" fontId="37" fillId="0" borderId="34" xfId="0" applyFont="1" applyBorder="1" applyAlignment="1">
      <alignment vertical="top" wrapText="1"/>
    </xf>
    <xf numFmtId="0" fontId="37" fillId="2" borderId="37" xfId="0" applyFont="1" applyFill="1" applyBorder="1" applyAlignment="1">
      <alignment horizontal="center" vertical="center" shrinkToFit="1"/>
    </xf>
    <xf numFmtId="0" fontId="1" fillId="0" borderId="36" xfId="0" applyFont="1" applyBorder="1" applyAlignment="1">
      <alignment horizontal="center" vertical="center"/>
    </xf>
    <xf numFmtId="0" fontId="1" fillId="0" borderId="6" xfId="0" applyFont="1" applyBorder="1" applyAlignment="1">
      <alignment horizontal="center" vertical="center"/>
    </xf>
    <xf numFmtId="0" fontId="37" fillId="0" borderId="38" xfId="0" applyFont="1" applyBorder="1" applyAlignment="1">
      <alignment horizontal="center" vertical="center"/>
    </xf>
    <xf numFmtId="0" fontId="37" fillId="0" borderId="39" xfId="0" applyFont="1" applyBorder="1">
      <alignment vertical="center"/>
    </xf>
    <xf numFmtId="0" fontId="34" fillId="0" borderId="4" xfId="0" applyFont="1" applyFill="1" applyBorder="1">
      <alignment vertical="center"/>
    </xf>
    <xf numFmtId="0" fontId="0" fillId="0" borderId="4" xfId="0" applyFill="1" applyBorder="1">
      <alignment vertical="center"/>
    </xf>
    <xf numFmtId="0" fontId="38" fillId="0" borderId="4" xfId="0" applyFont="1" applyFill="1" applyBorder="1" applyAlignment="1">
      <alignment horizontal="center" vertical="center"/>
    </xf>
    <xf numFmtId="0" fontId="39" fillId="0" borderId="4" xfId="0" applyFont="1" applyFill="1" applyBorder="1" applyAlignment="1">
      <alignment horizontal="center" vertical="center"/>
    </xf>
    <xf numFmtId="0" fontId="0" fillId="2" borderId="49" xfId="0" applyFill="1" applyBorder="1">
      <alignment vertical="center"/>
    </xf>
    <xf numFmtId="0" fontId="0" fillId="2" borderId="18" xfId="0" applyFill="1" applyBorder="1">
      <alignment vertical="center"/>
    </xf>
    <xf numFmtId="0" fontId="0" fillId="2" borderId="20" xfId="0" applyFill="1" applyBorder="1">
      <alignment vertical="center"/>
    </xf>
    <xf numFmtId="0" fontId="0" fillId="2" borderId="49" xfId="0" applyFill="1" applyBorder="1" applyAlignment="1">
      <alignment horizontal="left" vertical="center"/>
    </xf>
    <xf numFmtId="0" fontId="0" fillId="2" borderId="18" xfId="0" applyFill="1" applyBorder="1" applyAlignment="1">
      <alignment horizontal="left" vertical="center"/>
    </xf>
    <xf numFmtId="0" fontId="0" fillId="2" borderId="49" xfId="0" applyFill="1" applyBorder="1" applyAlignment="1">
      <alignment horizontal="left" vertical="center" indent="1"/>
    </xf>
    <xf numFmtId="0" fontId="0" fillId="0" borderId="11" xfId="0" applyFill="1" applyBorder="1" applyAlignment="1">
      <alignment horizontal="center" vertical="center" shrinkToFit="1"/>
    </xf>
    <xf numFmtId="0" fontId="0" fillId="0" borderId="24" xfId="0" applyBorder="1" applyAlignment="1">
      <alignment horizontal="center" vertical="center" shrinkToFit="1"/>
    </xf>
    <xf numFmtId="0" fontId="0" fillId="0" borderId="20" xfId="0" applyBorder="1" applyAlignment="1">
      <alignment horizontal="center" vertical="center"/>
    </xf>
    <xf numFmtId="0" fontId="0" fillId="0" borderId="4" xfId="0" applyFill="1" applyBorder="1" applyAlignment="1">
      <alignment horizontal="center" vertical="center" shrinkToFit="1"/>
    </xf>
    <xf numFmtId="0" fontId="0" fillId="0" borderId="20" xfId="0" applyBorder="1" applyAlignment="1">
      <alignment horizontal="center" vertical="center" shrinkToFit="1"/>
    </xf>
    <xf numFmtId="0" fontId="1" fillId="0" borderId="4" xfId="0" applyFont="1" applyBorder="1" applyAlignment="1">
      <alignment horizontal="center" vertical="center"/>
    </xf>
    <xf numFmtId="0" fontId="0" fillId="0" borderId="0" xfId="0" applyAlignment="1">
      <alignment horizontal="center" vertical="center"/>
    </xf>
    <xf numFmtId="0" fontId="4" fillId="0" borderId="0" xfId="1" applyFont="1">
      <alignment vertical="center"/>
    </xf>
    <xf numFmtId="0" fontId="4" fillId="0" borderId="0" xfId="1" applyFont="1" applyFill="1">
      <alignment vertical="center"/>
    </xf>
    <xf numFmtId="0" fontId="45" fillId="0" borderId="0" xfId="6">
      <alignment vertical="center"/>
    </xf>
    <xf numFmtId="0" fontId="0" fillId="0" borderId="50" xfId="0" applyBorder="1">
      <alignment vertical="center"/>
    </xf>
    <xf numFmtId="0" fontId="0" fillId="0" borderId="48" xfId="0" applyBorder="1">
      <alignment vertical="center"/>
    </xf>
    <xf numFmtId="0" fontId="0" fillId="0" borderId="39" xfId="0" applyBorder="1">
      <alignment vertical="center"/>
    </xf>
    <xf numFmtId="0" fontId="0" fillId="0" borderId="37" xfId="0" applyBorder="1">
      <alignment vertical="center"/>
    </xf>
    <xf numFmtId="0" fontId="1" fillId="0" borderId="41" xfId="0" applyFont="1" applyBorder="1" applyAlignment="1">
      <alignment vertical="center"/>
    </xf>
    <xf numFmtId="0" fontId="0" fillId="0" borderId="43" xfId="0" applyBorder="1" applyAlignment="1">
      <alignment vertical="center"/>
    </xf>
    <xf numFmtId="0" fontId="1" fillId="0" borderId="43" xfId="0" applyFont="1" applyBorder="1" applyAlignment="1">
      <alignment vertical="center"/>
    </xf>
    <xf numFmtId="0" fontId="0" fillId="0" borderId="42" xfId="0" applyBorder="1" applyAlignment="1">
      <alignment vertical="center"/>
    </xf>
    <xf numFmtId="0" fontId="18" fillId="0" borderId="0" xfId="7">
      <alignment vertical="center"/>
    </xf>
    <xf numFmtId="0" fontId="34" fillId="0" borderId="0" xfId="6" applyFont="1">
      <alignment vertical="center"/>
    </xf>
    <xf numFmtId="0" fontId="0" fillId="0" borderId="15" xfId="0" applyBorder="1" applyAlignment="1">
      <alignment vertical="center" wrapText="1"/>
    </xf>
    <xf numFmtId="0" fontId="40" fillId="2" borderId="52" xfId="6" applyFont="1" applyFill="1" applyBorder="1" applyAlignment="1">
      <alignment vertical="center"/>
    </xf>
    <xf numFmtId="0" fontId="40" fillId="2" borderId="50" xfId="6" applyFont="1" applyFill="1" applyBorder="1" applyAlignment="1">
      <alignment horizontal="center" vertical="center"/>
    </xf>
    <xf numFmtId="0" fontId="29" fillId="2" borderId="50" xfId="0" applyFont="1" applyFill="1" applyBorder="1" applyAlignment="1">
      <alignment horizontal="center" vertical="center"/>
    </xf>
    <xf numFmtId="0" fontId="0" fillId="0" borderId="54" xfId="0" applyBorder="1" applyAlignment="1">
      <alignment vertical="center" wrapText="1"/>
    </xf>
    <xf numFmtId="0" fontId="45" fillId="2" borderId="8" xfId="6" applyFill="1" applyBorder="1" applyAlignment="1">
      <alignment vertical="center"/>
    </xf>
    <xf numFmtId="0" fontId="45" fillId="2" borderId="10" xfId="6" applyFill="1" applyBorder="1" applyAlignment="1">
      <alignment vertical="center"/>
    </xf>
    <xf numFmtId="0" fontId="0" fillId="2" borderId="10" xfId="0" applyFill="1" applyBorder="1" applyAlignment="1">
      <alignment horizontal="center" vertical="center"/>
    </xf>
    <xf numFmtId="0" fontId="45" fillId="0" borderId="8" xfId="6" applyBorder="1" applyAlignment="1">
      <alignment horizontal="left" vertical="center" indent="1"/>
    </xf>
    <xf numFmtId="0" fontId="45" fillId="0" borderId="0" xfId="6" applyBorder="1">
      <alignment vertical="center"/>
    </xf>
    <xf numFmtId="0" fontId="0" fillId="0" borderId="54" xfId="0" applyBorder="1" applyAlignment="1">
      <alignment horizontal="center" vertical="center" shrinkToFit="1"/>
    </xf>
    <xf numFmtId="0" fontId="45" fillId="0" borderId="1" xfId="6" applyBorder="1" applyAlignment="1">
      <alignment horizontal="center" vertical="center" shrinkToFit="1"/>
    </xf>
    <xf numFmtId="0" fontId="45" fillId="0" borderId="56" xfId="6" applyBorder="1" applyAlignment="1">
      <alignment horizontal="left" vertical="center" indent="1"/>
    </xf>
    <xf numFmtId="0" fontId="45" fillId="0" borderId="4" xfId="6" applyBorder="1">
      <alignment vertical="center"/>
    </xf>
    <xf numFmtId="0" fontId="0" fillId="0" borderId="19" xfId="0" applyBorder="1" applyAlignment="1">
      <alignment horizontal="center" vertical="center" shrinkToFit="1"/>
    </xf>
    <xf numFmtId="0" fontId="45" fillId="0" borderId="6" xfId="6" applyBorder="1" applyAlignment="1">
      <alignment horizontal="center" vertical="center" shrinkToFit="1"/>
    </xf>
    <xf numFmtId="0" fontId="42" fillId="0" borderId="0" xfId="6" applyFont="1">
      <alignment vertical="center"/>
    </xf>
    <xf numFmtId="0" fontId="21" fillId="0" borderId="0" xfId="6" applyFont="1">
      <alignment vertical="center"/>
    </xf>
    <xf numFmtId="0" fontId="45" fillId="2" borderId="22" xfId="6" applyFill="1" applyBorder="1">
      <alignment vertical="center"/>
    </xf>
    <xf numFmtId="0" fontId="45" fillId="2" borderId="23" xfId="6" applyFill="1" applyBorder="1">
      <alignment vertical="center"/>
    </xf>
    <xf numFmtId="0" fontId="45" fillId="2" borderId="50" xfId="6" applyFill="1" applyBorder="1">
      <alignment vertical="center"/>
    </xf>
    <xf numFmtId="0" fontId="45" fillId="2" borderId="52" xfId="6" applyFill="1" applyBorder="1">
      <alignment vertical="center"/>
    </xf>
    <xf numFmtId="0" fontId="45" fillId="2" borderId="48" xfId="6" applyFill="1" applyBorder="1">
      <alignment vertical="center"/>
    </xf>
    <xf numFmtId="0" fontId="45" fillId="2" borderId="27" xfId="6" applyFill="1" applyBorder="1">
      <alignment vertical="center"/>
    </xf>
    <xf numFmtId="0" fontId="45" fillId="2" borderId="9" xfId="6" applyFill="1" applyBorder="1">
      <alignment vertical="center"/>
    </xf>
    <xf numFmtId="0" fontId="45" fillId="2" borderId="10" xfId="6" applyFill="1" applyBorder="1">
      <alignment vertical="center"/>
    </xf>
    <xf numFmtId="0" fontId="45" fillId="0" borderId="8" xfId="6" applyBorder="1">
      <alignment vertical="center"/>
    </xf>
    <xf numFmtId="0" fontId="45" fillId="0" borderId="9" xfId="6" applyBorder="1">
      <alignment vertical="center"/>
    </xf>
    <xf numFmtId="0" fontId="45" fillId="0" borderId="28" xfId="6" applyBorder="1">
      <alignment vertical="center"/>
    </xf>
    <xf numFmtId="0" fontId="45" fillId="2" borderId="35" xfId="6" applyFill="1" applyBorder="1">
      <alignment vertical="center"/>
    </xf>
    <xf numFmtId="0" fontId="45" fillId="2" borderId="36" xfId="6" applyFill="1" applyBorder="1">
      <alignment vertical="center"/>
    </xf>
    <xf numFmtId="0" fontId="45" fillId="2" borderId="39" xfId="6" applyFill="1" applyBorder="1">
      <alignment vertical="center"/>
    </xf>
    <xf numFmtId="0" fontId="45" fillId="0" borderId="56" xfId="6" applyBorder="1">
      <alignment vertical="center"/>
    </xf>
    <xf numFmtId="0" fontId="45" fillId="0" borderId="36" xfId="6" applyBorder="1">
      <alignment vertical="center"/>
    </xf>
    <xf numFmtId="0" fontId="45" fillId="0" borderId="37" xfId="6" applyBorder="1">
      <alignment vertical="center"/>
    </xf>
    <xf numFmtId="0" fontId="0" fillId="0" borderId="0" xfId="0" applyAlignment="1">
      <alignment vertical="top"/>
    </xf>
    <xf numFmtId="0" fontId="1" fillId="0" borderId="0" xfId="5" applyFont="1" applyAlignment="1">
      <alignment vertical="center"/>
    </xf>
    <xf numFmtId="0" fontId="45" fillId="2" borderId="3" xfId="6" applyFill="1" applyBorder="1">
      <alignment vertical="center"/>
    </xf>
    <xf numFmtId="0" fontId="45" fillId="2" borderId="31" xfId="6" applyFill="1" applyBorder="1">
      <alignment vertical="center"/>
    </xf>
    <xf numFmtId="0" fontId="47" fillId="2" borderId="8" xfId="0" applyFont="1" applyFill="1" applyBorder="1" applyAlignment="1">
      <alignment vertical="center"/>
    </xf>
    <xf numFmtId="0" fontId="0" fillId="2" borderId="55" xfId="0" applyFill="1" applyBorder="1">
      <alignment vertical="center"/>
    </xf>
    <xf numFmtId="0" fontId="0" fillId="2" borderId="25" xfId="0" applyFill="1" applyBorder="1">
      <alignment vertical="center"/>
    </xf>
    <xf numFmtId="0" fontId="8" fillId="0" borderId="0" xfId="0" applyFont="1" applyAlignment="1">
      <alignment vertical="top"/>
    </xf>
    <xf numFmtId="0" fontId="0" fillId="0" borderId="0" xfId="0" applyBorder="1">
      <alignment vertical="center"/>
    </xf>
    <xf numFmtId="0" fontId="50" fillId="0" borderId="0" xfId="0" applyFont="1" applyFill="1">
      <alignment vertical="center"/>
    </xf>
    <xf numFmtId="0" fontId="50" fillId="0" borderId="0" xfId="0" applyFont="1">
      <alignment vertical="center"/>
    </xf>
    <xf numFmtId="0" fontId="0" fillId="0" borderId="0" xfId="0" applyAlignment="1">
      <alignment horizontal="center" vertical="center" wrapText="1"/>
    </xf>
    <xf numFmtId="0" fontId="1" fillId="0" borderId="0" xfId="0" applyFont="1" applyAlignment="1">
      <alignment horizontal="center" vertical="center"/>
    </xf>
    <xf numFmtId="0" fontId="0" fillId="0" borderId="0" xfId="0" applyFill="1" applyAlignment="1">
      <alignment horizontal="center" vertical="center"/>
    </xf>
    <xf numFmtId="16" fontId="1" fillId="4" borderId="1" xfId="0" quotePrefix="1" applyNumberFormat="1" applyFont="1" applyFill="1" applyBorder="1" applyAlignment="1">
      <alignment vertical="center"/>
    </xf>
    <xf numFmtId="0" fontId="1" fillId="4" borderId="1" xfId="0" applyFont="1" applyFill="1" applyBorder="1" applyAlignment="1">
      <alignment vertical="center"/>
    </xf>
    <xf numFmtId="0" fontId="1" fillId="3" borderId="1" xfId="0" applyFont="1" applyFill="1" applyBorder="1" applyAlignment="1">
      <alignment vertical="center"/>
    </xf>
    <xf numFmtId="16" fontId="29" fillId="7" borderId="1" xfId="0" applyNumberFormat="1" applyFont="1" applyFill="1" applyBorder="1" applyAlignment="1">
      <alignment vertical="center"/>
    </xf>
    <xf numFmtId="0" fontId="53" fillId="4" borderId="1" xfId="0" applyFont="1" applyFill="1" applyBorder="1" applyAlignment="1">
      <alignment vertical="center"/>
    </xf>
    <xf numFmtId="0" fontId="1" fillId="4" borderId="1" xfId="0" applyFont="1" applyFill="1" applyBorder="1" applyAlignment="1">
      <alignment horizontal="center"/>
    </xf>
    <xf numFmtId="0" fontId="29" fillId="0" borderId="0" xfId="0" applyFont="1" applyAlignment="1"/>
    <xf numFmtId="0" fontId="1" fillId="3" borderId="1" xfId="0" applyFont="1" applyFill="1" applyBorder="1" applyAlignment="1">
      <alignment horizontal="center"/>
    </xf>
    <xf numFmtId="0" fontId="54" fillId="2" borderId="1" xfId="2" applyFont="1" applyFill="1" applyBorder="1" applyAlignment="1">
      <alignment horizontal="center" vertical="top" wrapText="1"/>
    </xf>
    <xf numFmtId="0" fontId="9" fillId="0" borderId="0" xfId="0" applyNumberFormat="1" applyFont="1" applyAlignment="1">
      <alignment vertical="center"/>
    </xf>
    <xf numFmtId="0" fontId="8" fillId="0" borderId="59" xfId="0" applyNumberFormat="1" applyFont="1" applyFill="1" applyBorder="1" applyAlignment="1">
      <alignment vertical="center"/>
    </xf>
    <xf numFmtId="0" fontId="8" fillId="0" borderId="60" xfId="0" applyNumberFormat="1" applyFont="1" applyFill="1" applyBorder="1" applyAlignment="1">
      <alignment vertical="center"/>
    </xf>
    <xf numFmtId="0" fontId="8" fillId="0" borderId="61" xfId="0" applyNumberFormat="1" applyFont="1" applyFill="1" applyBorder="1" applyAlignment="1">
      <alignment vertical="center"/>
    </xf>
    <xf numFmtId="0" fontId="8" fillId="0" borderId="62" xfId="0" applyNumberFormat="1" applyFont="1" applyFill="1" applyBorder="1" applyAlignment="1">
      <alignment vertical="center"/>
    </xf>
    <xf numFmtId="0" fontId="8" fillId="0" borderId="60" xfId="0" applyNumberFormat="1" applyFont="1" applyFill="1" applyBorder="1" applyAlignment="1">
      <alignment vertical="center" wrapText="1"/>
    </xf>
    <xf numFmtId="0" fontId="8" fillId="0" borderId="58" xfId="0" applyNumberFormat="1" applyFont="1" applyFill="1" applyBorder="1" applyAlignment="1">
      <alignment vertical="center"/>
    </xf>
    <xf numFmtId="0" fontId="8" fillId="0" borderId="64" xfId="0" applyNumberFormat="1" applyFont="1" applyFill="1" applyBorder="1" applyAlignment="1">
      <alignment vertical="center"/>
    </xf>
    <xf numFmtId="0" fontId="8" fillId="0" borderId="63" xfId="0" applyNumberFormat="1" applyFont="1" applyFill="1" applyBorder="1" applyAlignment="1">
      <alignment vertical="center"/>
    </xf>
    <xf numFmtId="0" fontId="8" fillId="0" borderId="65" xfId="0" applyNumberFormat="1" applyFont="1" applyFill="1" applyBorder="1" applyAlignment="1">
      <alignment vertical="center"/>
    </xf>
    <xf numFmtId="0" fontId="56" fillId="0" borderId="66" xfId="0" applyFont="1" applyBorder="1" applyAlignment="1">
      <alignment vertical="center" wrapText="1"/>
    </xf>
    <xf numFmtId="0" fontId="8" fillId="0" borderId="67" xfId="0" applyNumberFormat="1" applyFont="1" applyFill="1" applyBorder="1" applyAlignment="1">
      <alignment vertical="center"/>
    </xf>
    <xf numFmtId="0" fontId="8" fillId="0" borderId="65" xfId="0" applyNumberFormat="1" applyFont="1" applyFill="1" applyBorder="1" applyAlignment="1">
      <alignment vertical="center" shrinkToFit="1"/>
    </xf>
    <xf numFmtId="176" fontId="8" fillId="0" borderId="65" xfId="0" applyNumberFormat="1" applyFont="1" applyFill="1" applyBorder="1" applyAlignment="1">
      <alignment vertical="center" shrinkToFit="1"/>
    </xf>
    <xf numFmtId="0" fontId="11" fillId="0" borderId="61" xfId="0" applyNumberFormat="1" applyFont="1" applyFill="1" applyBorder="1" applyAlignment="1">
      <alignment vertical="center"/>
    </xf>
    <xf numFmtId="57" fontId="8" fillId="0" borderId="65" xfId="0" applyNumberFormat="1" applyFont="1" applyFill="1" applyBorder="1" applyAlignment="1">
      <alignment vertical="center" shrinkToFit="1"/>
    </xf>
    <xf numFmtId="0" fontId="1" fillId="0" borderId="22" xfId="0" applyFont="1" applyBorder="1" applyAlignment="1">
      <alignment vertical="center"/>
    </xf>
    <xf numFmtId="0" fontId="1" fillId="0" borderId="50" xfId="0" applyFont="1" applyBorder="1" applyAlignment="1">
      <alignment vertical="center" wrapText="1"/>
    </xf>
    <xf numFmtId="0" fontId="1" fillId="0" borderId="35" xfId="0" applyFont="1" applyBorder="1" applyAlignment="1">
      <alignment vertical="center"/>
    </xf>
    <xf numFmtId="0" fontId="1" fillId="0" borderId="39" xfId="0" applyFont="1" applyBorder="1" applyAlignment="1">
      <alignment vertical="center" wrapText="1"/>
    </xf>
    <xf numFmtId="0" fontId="1" fillId="0" borderId="47" xfId="0" applyFont="1" applyFill="1" applyBorder="1" applyAlignment="1">
      <alignment vertical="center"/>
    </xf>
    <xf numFmtId="0" fontId="1" fillId="0" borderId="24" xfId="0" applyFont="1" applyBorder="1" applyAlignment="1">
      <alignment horizontal="center" vertical="center"/>
    </xf>
    <xf numFmtId="0" fontId="1" fillId="0" borderId="18" xfId="0" applyFont="1" applyFill="1" applyBorder="1" applyAlignment="1">
      <alignment vertical="center"/>
    </xf>
    <xf numFmtId="0" fontId="1" fillId="0" borderId="20" xfId="0" applyFont="1" applyBorder="1" applyAlignment="1">
      <alignment horizontal="center" vertical="center"/>
    </xf>
    <xf numFmtId="0" fontId="1" fillId="0" borderId="26" xfId="0" applyFont="1" applyBorder="1" applyAlignment="1">
      <alignment horizontal="center" vertical="center"/>
    </xf>
    <xf numFmtId="0" fontId="8" fillId="0" borderId="65" xfId="0" applyNumberFormat="1" applyFont="1" applyFill="1" applyBorder="1" applyAlignment="1">
      <alignment horizontal="center" vertical="center"/>
    </xf>
    <xf numFmtId="0" fontId="18" fillId="0" borderId="0" xfId="1" applyFont="1" applyAlignment="1">
      <alignment vertical="center"/>
    </xf>
    <xf numFmtId="0" fontId="34" fillId="0" borderId="4" xfId="0" applyFont="1" applyFill="1" applyBorder="1" applyAlignment="1">
      <alignment vertical="center"/>
    </xf>
    <xf numFmtId="0" fontId="35" fillId="2" borderId="0" xfId="0" applyFont="1" applyFill="1" applyAlignment="1">
      <alignment horizontal="left" indent="1"/>
    </xf>
    <xf numFmtId="0" fontId="35" fillId="2" borderId="0" xfId="0" applyFont="1" applyFill="1" applyAlignment="1">
      <alignment vertical="center"/>
    </xf>
    <xf numFmtId="0" fontId="35" fillId="2" borderId="0" xfId="0" applyFont="1" applyFill="1">
      <alignment vertical="center"/>
    </xf>
    <xf numFmtId="0" fontId="1" fillId="0" borderId="0" xfId="0" applyFont="1" applyFill="1">
      <alignment vertical="center"/>
    </xf>
    <xf numFmtId="0" fontId="1" fillId="0" borderId="0" xfId="0" applyFont="1" applyAlignment="1">
      <alignment horizontal="right" vertical="center"/>
    </xf>
    <xf numFmtId="0" fontId="1" fillId="0" borderId="0" xfId="0" applyFont="1" applyFill="1" applyBorder="1" applyAlignment="1">
      <alignment horizontal="center" vertical="center"/>
    </xf>
    <xf numFmtId="57" fontId="1" fillId="0" borderId="0" xfId="0" applyNumberFormat="1" applyFont="1" applyFill="1" applyBorder="1" applyAlignment="1">
      <alignment horizontal="center" vertical="center"/>
    </xf>
    <xf numFmtId="0" fontId="1" fillId="0" borderId="0" xfId="0" applyFont="1" applyAlignment="1">
      <alignment horizontal="left" vertical="center" indent="1"/>
    </xf>
    <xf numFmtId="181" fontId="8" fillId="0" borderId="0" xfId="0" applyNumberFormat="1" applyFont="1" applyFill="1" applyAlignment="1">
      <alignment vertical="center"/>
    </xf>
    <xf numFmtId="0" fontId="1" fillId="0" borderId="0" xfId="0" applyFont="1" applyFill="1" applyBorder="1" applyAlignment="1">
      <alignment vertical="center"/>
    </xf>
    <xf numFmtId="182" fontId="1" fillId="0" borderId="0" xfId="0" applyNumberFormat="1" applyFont="1" applyFill="1" applyBorder="1" applyAlignment="1">
      <alignment horizontal="center" vertical="center"/>
    </xf>
    <xf numFmtId="0" fontId="4" fillId="0" borderId="0" xfId="1" applyFont="1" applyFill="1" applyAlignment="1" applyProtection="1">
      <alignment vertical="center"/>
    </xf>
    <xf numFmtId="0" fontId="10" fillId="2" borderId="8" xfId="0" applyFont="1" applyFill="1" applyBorder="1">
      <alignment vertical="center"/>
    </xf>
    <xf numFmtId="0" fontId="10" fillId="2" borderId="9" xfId="0" applyFont="1" applyFill="1" applyBorder="1">
      <alignment vertical="center"/>
    </xf>
    <xf numFmtId="0" fontId="10" fillId="2" borderId="8" xfId="0" applyFont="1" applyFill="1" applyBorder="1" applyAlignment="1">
      <alignment vertical="center"/>
    </xf>
    <xf numFmtId="0" fontId="10" fillId="2" borderId="9" xfId="0" applyFont="1" applyFill="1" applyBorder="1" applyAlignment="1">
      <alignment vertical="center"/>
    </xf>
    <xf numFmtId="0" fontId="1" fillId="0" borderId="0" xfId="0" applyFont="1" applyFill="1" applyAlignment="1">
      <alignment vertical="center"/>
    </xf>
    <xf numFmtId="0" fontId="34" fillId="0" borderId="0" xfId="0" applyFont="1" applyAlignment="1">
      <alignment vertical="center"/>
    </xf>
    <xf numFmtId="0" fontId="11" fillId="2" borderId="1" xfId="2" applyFont="1" applyFill="1" applyBorder="1" applyAlignment="1">
      <alignment horizontal="center" vertical="top" wrapText="1"/>
    </xf>
    <xf numFmtId="0" fontId="0" fillId="2" borderId="14" xfId="0" applyFill="1" applyBorder="1">
      <alignment vertical="center"/>
    </xf>
    <xf numFmtId="0" fontId="0" fillId="0" borderId="70" xfId="0" applyBorder="1" applyAlignment="1">
      <alignment horizontal="center" vertical="center"/>
    </xf>
    <xf numFmtId="0" fontId="1" fillId="0" borderId="71" xfId="0" applyFont="1" applyBorder="1">
      <alignment vertical="center"/>
    </xf>
    <xf numFmtId="0" fontId="0" fillId="0" borderId="71" xfId="0" applyBorder="1">
      <alignment vertical="center"/>
    </xf>
    <xf numFmtId="0" fontId="0" fillId="0" borderId="72" xfId="0" applyBorder="1">
      <alignment vertical="center"/>
    </xf>
    <xf numFmtId="0" fontId="0" fillId="0" borderId="28" xfId="0" applyBorder="1">
      <alignment vertical="center"/>
    </xf>
    <xf numFmtId="0" fontId="37" fillId="0" borderId="28" xfId="0" applyFont="1" applyBorder="1">
      <alignment vertical="center"/>
    </xf>
    <xf numFmtId="0" fontId="0" fillId="0" borderId="32" xfId="0" applyBorder="1" applyAlignment="1">
      <alignment vertical="top" wrapText="1"/>
    </xf>
    <xf numFmtId="0" fontId="37" fillId="0" borderId="0" xfId="0" applyFont="1" applyBorder="1" applyAlignment="1">
      <alignment vertical="top" wrapText="1"/>
    </xf>
    <xf numFmtId="0" fontId="37" fillId="0" borderId="46" xfId="0" applyFont="1" applyBorder="1" applyAlignment="1">
      <alignment vertical="top" wrapText="1"/>
    </xf>
    <xf numFmtId="0" fontId="37" fillId="0" borderId="37" xfId="0" applyFont="1" applyBorder="1">
      <alignment vertical="center"/>
    </xf>
    <xf numFmtId="0" fontId="1" fillId="2" borderId="12" xfId="0" applyFont="1" applyFill="1" applyBorder="1" applyAlignment="1"/>
    <xf numFmtId="0" fontId="1" fillId="2" borderId="4" xfId="0" applyFont="1" applyFill="1" applyBorder="1" applyAlignment="1">
      <alignment horizontal="center" vertical="center"/>
    </xf>
    <xf numFmtId="0" fontId="1" fillId="2" borderId="4" xfId="0" applyFont="1" applyFill="1" applyBorder="1">
      <alignment vertical="center"/>
    </xf>
    <xf numFmtId="0" fontId="10" fillId="2" borderId="13" xfId="0" applyFont="1" applyFill="1" applyBorder="1" applyAlignment="1"/>
    <xf numFmtId="0" fontId="4" fillId="0" borderId="0" xfId="1" applyFont="1" applyAlignment="1">
      <alignment horizontal="center" vertical="center" wrapText="1"/>
    </xf>
    <xf numFmtId="0" fontId="0" fillId="0" borderId="0" xfId="0" applyAlignment="1">
      <alignment horizontal="center" vertical="center" wrapText="1"/>
    </xf>
    <xf numFmtId="0" fontId="8" fillId="8" borderId="1" xfId="2" quotePrefix="1" applyFont="1" applyFill="1" applyBorder="1" applyAlignment="1">
      <alignment horizontal="center" vertical="center"/>
    </xf>
    <xf numFmtId="0" fontId="58" fillId="4" borderId="1" xfId="0" applyFont="1" applyFill="1" applyBorder="1" applyAlignment="1">
      <alignment horizontal="center" vertical="top" wrapText="1"/>
    </xf>
    <xf numFmtId="0" fontId="54" fillId="2" borderId="1" xfId="2" applyFont="1" applyFill="1" applyBorder="1" applyAlignment="1">
      <alignment horizontal="center" vertical="center" wrapText="1"/>
    </xf>
    <xf numFmtId="0" fontId="57" fillId="6" borderId="1" xfId="0" applyFont="1" applyFill="1" applyBorder="1" applyAlignment="1">
      <alignment vertical="center"/>
    </xf>
    <xf numFmtId="0" fontId="13" fillId="0" borderId="0" xfId="4" applyFont="1" applyFill="1" applyAlignment="1" applyProtection="1">
      <alignment horizontal="center" vertical="center" wrapText="1"/>
    </xf>
    <xf numFmtId="0" fontId="13" fillId="0" borderId="0" xfId="4" applyFont="1" applyAlignment="1" applyProtection="1">
      <alignment horizontal="center" vertical="center" wrapText="1"/>
    </xf>
    <xf numFmtId="0" fontId="4" fillId="0" borderId="0" xfId="1" applyFont="1" applyFill="1" applyAlignment="1">
      <alignment horizontal="center" vertical="center" wrapText="1"/>
    </xf>
    <xf numFmtId="0" fontId="4" fillId="0" borderId="0" xfId="1" applyFont="1" applyAlignment="1">
      <alignment horizontal="center" vertical="center" wrapText="1"/>
    </xf>
    <xf numFmtId="0" fontId="0" fillId="0" borderId="0" xfId="0" applyAlignment="1">
      <alignment horizontal="center" vertical="center" wrapText="1"/>
    </xf>
    <xf numFmtId="0" fontId="4" fillId="0" borderId="0" xfId="1" applyFont="1" applyAlignment="1" applyProtection="1">
      <alignment horizontal="center" vertical="center" wrapText="1"/>
    </xf>
    <xf numFmtId="0" fontId="25" fillId="0" borderId="0" xfId="4" applyFont="1" applyFill="1" applyAlignment="1" applyProtection="1">
      <alignment horizontal="center" vertical="center" wrapText="1"/>
    </xf>
    <xf numFmtId="0" fontId="4" fillId="0" borderId="0" xfId="1" applyFont="1" applyFill="1" applyBorder="1" applyAlignment="1">
      <alignment horizontal="center" vertical="center" wrapText="1"/>
    </xf>
    <xf numFmtId="0" fontId="51" fillId="0" borderId="0" xfId="4" applyFont="1" applyFill="1" applyAlignment="1" applyProtection="1">
      <alignment horizontal="center" vertical="center" wrapText="1"/>
    </xf>
    <xf numFmtId="0" fontId="32" fillId="0" borderId="0" xfId="0" applyFont="1" applyAlignment="1">
      <alignment horizontal="center" vertical="center" wrapText="1"/>
    </xf>
    <xf numFmtId="0" fontId="15" fillId="0" borderId="0" xfId="0" applyFont="1" applyAlignment="1">
      <alignment horizontal="center" vertical="center" wrapText="1"/>
    </xf>
    <xf numFmtId="0" fontId="24" fillId="0" borderId="0" xfId="4" applyFont="1" applyBorder="1" applyAlignment="1" applyProtection="1">
      <alignment horizontal="center" vertical="center" wrapText="1"/>
    </xf>
    <xf numFmtId="57" fontId="10" fillId="2" borderId="22" xfId="0" applyNumberFormat="1" applyFont="1" applyFill="1" applyBorder="1" applyAlignment="1">
      <alignment horizontal="center" vertical="center" shrinkToFit="1"/>
    </xf>
    <xf numFmtId="0" fontId="0" fillId="0" borderId="23" xfId="0" applyBorder="1" applyAlignment="1">
      <alignment horizontal="center" vertical="center" shrinkToFit="1"/>
    </xf>
    <xf numFmtId="57" fontId="10" fillId="2" borderId="27" xfId="0" applyNumberFormat="1" applyFont="1" applyFill="1" applyBorder="1" applyAlignment="1">
      <alignment horizontal="center" vertical="center" shrinkToFit="1"/>
    </xf>
    <xf numFmtId="0" fontId="0" fillId="0" borderId="9" xfId="0" applyBorder="1" applyAlignment="1">
      <alignment horizontal="center" vertical="center" shrinkToFit="1"/>
    </xf>
    <xf numFmtId="57" fontId="36" fillId="2" borderId="27" xfId="0" applyNumberFormat="1" applyFont="1" applyFill="1" applyBorder="1" applyAlignment="1">
      <alignment horizontal="center" vertical="center" shrinkToFit="1"/>
    </xf>
    <xf numFmtId="0" fontId="37" fillId="0" borderId="9" xfId="0" applyFont="1" applyBorder="1" applyAlignment="1">
      <alignment horizontal="center" vertical="center" shrinkToFit="1"/>
    </xf>
    <xf numFmtId="0" fontId="52" fillId="0" borderId="0" xfId="1" applyFont="1" applyFill="1" applyAlignment="1" applyProtection="1">
      <alignment horizontal="center" vertical="center" wrapText="1"/>
    </xf>
    <xf numFmtId="0" fontId="52" fillId="0" borderId="0" xfId="1" applyFont="1" applyAlignment="1">
      <alignment horizontal="center" vertical="center" wrapText="1"/>
    </xf>
    <xf numFmtId="0" fontId="4" fillId="0" borderId="0" xfId="1" applyFont="1" applyBorder="1" applyAlignment="1" applyProtection="1">
      <alignment horizontal="center" vertical="center" wrapText="1"/>
    </xf>
    <xf numFmtId="0" fontId="29" fillId="2" borderId="15" xfId="0" applyFont="1" applyFill="1" applyBorder="1" applyAlignment="1">
      <alignment horizontal="center" vertical="top" wrapText="1"/>
    </xf>
    <xf numFmtId="0" fontId="29" fillId="2" borderId="19"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7" xfId="0" applyFont="1" applyFill="1" applyBorder="1" applyAlignment="1">
      <alignment horizontal="center" vertical="top" wrapText="1"/>
    </xf>
    <xf numFmtId="0" fontId="29" fillId="2" borderId="16" xfId="0" applyFont="1" applyFill="1" applyBorder="1" applyAlignment="1">
      <alignment horizontal="center" vertical="top" wrapText="1"/>
    </xf>
    <xf numFmtId="0" fontId="29" fillId="2" borderId="7" xfId="0" applyFont="1" applyFill="1" applyBorder="1" applyAlignment="1">
      <alignment horizontal="center" vertical="top" wrapText="1"/>
    </xf>
    <xf numFmtId="0" fontId="4" fillId="0" borderId="0" xfId="1" applyFont="1" applyFill="1" applyAlignment="1" applyProtection="1">
      <alignment horizontal="center" vertical="center" wrapText="1"/>
    </xf>
    <xf numFmtId="0" fontId="19" fillId="0" borderId="0" xfId="0" applyFont="1" applyAlignment="1">
      <alignment horizontal="center" vertical="center" wrapText="1"/>
    </xf>
    <xf numFmtId="0" fontId="0" fillId="2" borderId="12" xfId="0" applyFill="1" applyBorder="1" applyAlignment="1">
      <alignment horizontal="center" vertical="top" wrapText="1"/>
    </xf>
    <xf numFmtId="0" fontId="0" fillId="2" borderId="14" xfId="0" applyFill="1" applyBorder="1" applyAlignment="1">
      <alignment horizontal="center" vertical="top" wrapText="1"/>
    </xf>
    <xf numFmtId="0" fontId="0" fillId="0" borderId="45" xfId="0" applyBorder="1" applyAlignment="1">
      <alignment horizontal="center" vertical="top" wrapText="1"/>
    </xf>
    <xf numFmtId="0" fontId="0" fillId="0" borderId="46" xfId="0" applyBorder="1" applyAlignment="1">
      <alignment horizontal="center" vertical="top" wrapText="1"/>
    </xf>
    <xf numFmtId="2" fontId="1" fillId="2" borderId="13" xfId="0" applyNumberFormat="1" applyFont="1" applyFill="1" applyBorder="1" applyAlignment="1">
      <alignment horizontal="center" vertical="top" wrapText="1"/>
    </xf>
    <xf numFmtId="0" fontId="0" fillId="0" borderId="0" xfId="0" applyBorder="1" applyAlignment="1">
      <alignment horizontal="center" vertical="top" wrapText="1"/>
    </xf>
    <xf numFmtId="0" fontId="40" fillId="2" borderId="40" xfId="0" applyFont="1" applyFill="1" applyBorder="1" applyAlignment="1">
      <alignment horizontal="center" vertical="top" wrapText="1"/>
    </xf>
    <xf numFmtId="0" fontId="29" fillId="2" borderId="40" xfId="0" applyFont="1" applyFill="1" applyBorder="1" applyAlignment="1">
      <alignment horizontal="center" vertical="top" wrapText="1"/>
    </xf>
    <xf numFmtId="0" fontId="29" fillId="0" borderId="44" xfId="0" applyFont="1" applyBorder="1" applyAlignment="1">
      <alignment horizontal="center" vertical="top" wrapText="1"/>
    </xf>
    <xf numFmtId="0" fontId="0" fillId="2" borderId="12"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0" borderId="45" xfId="0" applyFont="1" applyBorder="1" applyAlignment="1">
      <alignment horizontal="center" vertical="top" wrapText="1"/>
    </xf>
    <xf numFmtId="0" fontId="1" fillId="0" borderId="46" xfId="0" applyFont="1" applyBorder="1" applyAlignment="1">
      <alignment horizontal="center" vertical="top" wrapText="1"/>
    </xf>
    <xf numFmtId="0" fontId="0" fillId="0" borderId="14" xfId="0" applyBorder="1" applyAlignment="1">
      <alignment horizontal="center" vertical="top" wrapText="1"/>
    </xf>
    <xf numFmtId="57" fontId="10" fillId="2" borderId="30" xfId="0" applyNumberFormat="1" applyFont="1" applyFill="1" applyBorder="1" applyAlignment="1">
      <alignment horizontal="center" vertical="center" shrinkToFit="1"/>
    </xf>
    <xf numFmtId="0" fontId="0" fillId="0" borderId="31" xfId="0" applyBorder="1" applyAlignment="1">
      <alignment horizontal="center" vertical="center" shrinkToFit="1"/>
    </xf>
    <xf numFmtId="57" fontId="36" fillId="2" borderId="30" xfId="0" applyNumberFormat="1" applyFont="1" applyFill="1" applyBorder="1" applyAlignment="1">
      <alignment horizontal="center" vertical="center" shrinkToFit="1"/>
    </xf>
    <xf numFmtId="0" fontId="37" fillId="0" borderId="31" xfId="0" applyFont="1" applyBorder="1" applyAlignment="1">
      <alignment horizontal="center" vertical="center" shrinkToFit="1"/>
    </xf>
    <xf numFmtId="57" fontId="36" fillId="2" borderId="35" xfId="0" applyNumberFormat="1" applyFont="1" applyFill="1" applyBorder="1" applyAlignment="1">
      <alignment horizontal="center" vertical="center" shrinkToFit="1"/>
    </xf>
    <xf numFmtId="0" fontId="37" fillId="0" borderId="36" xfId="0" applyFont="1" applyBorder="1" applyAlignment="1">
      <alignment horizontal="center" vertical="center" shrinkToFit="1"/>
    </xf>
    <xf numFmtId="0" fontId="35" fillId="2" borderId="40" xfId="0" applyFont="1" applyFill="1" applyBorder="1" applyAlignment="1">
      <alignment horizontal="center" vertical="top" wrapText="1"/>
    </xf>
    <xf numFmtId="0" fontId="0" fillId="0" borderId="44" xfId="0" applyBorder="1" applyAlignment="1">
      <alignment horizontal="center" vertical="top" wrapText="1"/>
    </xf>
    <xf numFmtId="2" fontId="1" fillId="2" borderId="40" xfId="0" applyNumberFormat="1" applyFont="1" applyFill="1" applyBorder="1" applyAlignment="1">
      <alignment horizontal="center" vertical="top" wrapText="1"/>
    </xf>
    <xf numFmtId="0" fontId="0" fillId="2" borderId="40" xfId="0" applyFill="1" applyBorder="1" applyAlignment="1">
      <alignment horizontal="center" vertical="top" wrapText="1"/>
    </xf>
    <xf numFmtId="0" fontId="35" fillId="2" borderId="41" xfId="0" applyFont="1" applyFill="1" applyBorder="1" applyAlignment="1">
      <alignment horizontal="center" vertical="center" shrinkToFit="1"/>
    </xf>
    <xf numFmtId="0" fontId="35" fillId="2" borderId="42" xfId="0" applyFont="1"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2" xfId="0" applyFill="1" applyBorder="1" applyAlignment="1">
      <alignment horizontal="center" vertical="center" shrinkToFit="1"/>
    </xf>
    <xf numFmtId="2" fontId="1" fillId="2" borderId="43" xfId="0" applyNumberFormat="1" applyFont="1" applyFill="1" applyBorder="1" applyAlignment="1">
      <alignment horizontal="center" vertical="center"/>
    </xf>
    <xf numFmtId="0" fontId="0" fillId="2" borderId="42" xfId="0" applyFill="1" applyBorder="1" applyAlignment="1">
      <alignment horizontal="center" vertical="center"/>
    </xf>
    <xf numFmtId="0" fontId="35" fillId="2" borderId="47" xfId="0" applyFont="1" applyFill="1" applyBorder="1" applyAlignment="1">
      <alignment horizontal="center" vertical="center"/>
    </xf>
    <xf numFmtId="0" fontId="41" fillId="0" borderId="24" xfId="0" applyFont="1" applyBorder="1" applyAlignment="1">
      <alignment horizontal="center" vertical="center"/>
    </xf>
    <xf numFmtId="0" fontId="42" fillId="0" borderId="22" xfId="0" applyFont="1" applyFill="1" applyBorder="1" applyAlignment="1">
      <alignment vertical="center"/>
    </xf>
    <xf numFmtId="0" fontId="21" fillId="0" borderId="48" xfId="0" applyFont="1" applyBorder="1" applyAlignment="1">
      <alignment vertical="center"/>
    </xf>
    <xf numFmtId="0" fontId="1" fillId="0" borderId="11" xfId="0" applyFont="1" applyBorder="1" applyAlignment="1">
      <alignment horizontal="center" vertical="center"/>
    </xf>
    <xf numFmtId="0" fontId="0" fillId="0" borderId="24" xfId="0" applyBorder="1" applyAlignment="1">
      <alignment horizontal="center" vertical="center"/>
    </xf>
    <xf numFmtId="2" fontId="29" fillId="0" borderId="12" xfId="0" applyNumberFormat="1" applyFont="1" applyBorder="1" applyAlignment="1">
      <alignment vertical="center" wrapText="1"/>
    </xf>
    <xf numFmtId="0" fontId="0" fillId="0" borderId="1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35" fillId="2" borderId="27" xfId="0" applyFont="1" applyFill="1" applyBorder="1" applyAlignment="1">
      <alignment horizontal="center" vertical="center"/>
    </xf>
    <xf numFmtId="0" fontId="41" fillId="0" borderId="28" xfId="0" applyFont="1" applyBorder="1" applyAlignment="1">
      <alignment horizontal="center" vertical="center"/>
    </xf>
    <xf numFmtId="0" fontId="0" fillId="5" borderId="10" xfId="0" applyFill="1" applyBorder="1" applyAlignment="1">
      <alignment horizontal="center" vertical="center" shrinkToFit="1"/>
    </xf>
    <xf numFmtId="0" fontId="0" fillId="5" borderId="28" xfId="0" applyFill="1" applyBorder="1" applyAlignment="1">
      <alignment horizontal="center" vertical="center" shrinkToFit="1"/>
    </xf>
    <xf numFmtId="0" fontId="1" fillId="0" borderId="10" xfId="0" applyFont="1" applyBorder="1" applyAlignment="1">
      <alignment horizontal="center" vertical="center"/>
    </xf>
    <xf numFmtId="0" fontId="0" fillId="0" borderId="28" xfId="0" applyBorder="1" applyAlignment="1">
      <alignment horizontal="center" vertical="center"/>
    </xf>
    <xf numFmtId="0" fontId="0" fillId="0" borderId="27" xfId="0"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28" xfId="0" applyBorder="1" applyAlignment="1">
      <alignment horizontal="center" vertical="center" shrinkToFit="1"/>
    </xf>
    <xf numFmtId="0" fontId="43" fillId="2" borderId="27" xfId="0" applyFont="1" applyFill="1" applyBorder="1" applyAlignment="1">
      <alignment horizontal="center" vertical="center"/>
    </xf>
    <xf numFmtId="178" fontId="0" fillId="0" borderId="27" xfId="0" applyNumberFormat="1" applyFill="1" applyBorder="1" applyAlignment="1">
      <alignment horizontal="center" vertical="center" shrinkToFit="1"/>
    </xf>
    <xf numFmtId="178" fontId="0" fillId="0" borderId="28" xfId="0" applyNumberFormat="1" applyFill="1" applyBorder="1" applyAlignment="1">
      <alignment horizontal="center" vertical="center" shrinkToFit="1"/>
    </xf>
    <xf numFmtId="2" fontId="1" fillId="0" borderId="10" xfId="0" applyNumberFormat="1" applyFont="1" applyBorder="1" applyAlignment="1">
      <alignment horizontal="center" vertical="center"/>
    </xf>
    <xf numFmtId="0" fontId="1" fillId="0" borderId="39" xfId="0" applyFont="1" applyBorder="1" applyAlignment="1">
      <alignment horizontal="center" vertical="center"/>
    </xf>
    <xf numFmtId="0" fontId="0" fillId="0" borderId="37" xfId="0" applyBorder="1" applyAlignment="1">
      <alignment horizontal="center" vertical="center"/>
    </xf>
    <xf numFmtId="0" fontId="0" fillId="0" borderId="39" xfId="0" applyFill="1" applyBorder="1" applyAlignment="1">
      <alignment horizontal="center" vertical="center" shrinkToFit="1"/>
    </xf>
    <xf numFmtId="0" fontId="0" fillId="0" borderId="37" xfId="0" applyBorder="1" applyAlignment="1">
      <alignment horizontal="center" vertical="center" shrinkToFit="1"/>
    </xf>
    <xf numFmtId="0" fontId="0" fillId="0" borderId="35" xfId="0" applyFill="1" applyBorder="1" applyAlignment="1">
      <alignment horizontal="center" vertical="center" shrinkToFit="1"/>
    </xf>
    <xf numFmtId="0" fontId="43" fillId="2" borderId="47" xfId="0" applyFont="1" applyFill="1" applyBorder="1" applyAlignment="1">
      <alignment horizontal="center" vertical="center"/>
    </xf>
    <xf numFmtId="0" fontId="0" fillId="0" borderId="47" xfId="0" applyFill="1" applyBorder="1" applyAlignment="1">
      <alignment horizontal="center" vertical="center" shrinkToFit="1"/>
    </xf>
    <xf numFmtId="0" fontId="0" fillId="0" borderId="24" xfId="0" applyBorder="1" applyAlignment="1">
      <alignment horizontal="center" vertical="center" shrinkToFit="1"/>
    </xf>
    <xf numFmtId="0" fontId="0" fillId="0" borderId="11" xfId="0" applyFill="1" applyBorder="1" applyAlignment="1">
      <alignment horizontal="center" vertical="center" shrinkToFit="1"/>
    </xf>
    <xf numFmtId="0" fontId="1" fillId="3" borderId="4" xfId="0" applyFont="1" applyFill="1" applyBorder="1" applyAlignment="1">
      <alignment horizontal="center" vertical="center"/>
    </xf>
    <xf numFmtId="0" fontId="0" fillId="3" borderId="20" xfId="0" applyFill="1" applyBorder="1" applyAlignment="1">
      <alignment horizontal="center" vertical="center"/>
    </xf>
    <xf numFmtId="0" fontId="39" fillId="2" borderId="18" xfId="0" applyFont="1" applyFill="1" applyBorder="1" applyAlignment="1">
      <alignment horizontal="center" vertical="center"/>
    </xf>
    <xf numFmtId="0" fontId="41" fillId="0" borderId="20" xfId="0" applyFont="1" applyBorder="1" applyAlignment="1">
      <alignment horizontal="center" vertical="center"/>
    </xf>
    <xf numFmtId="178" fontId="0" fillId="0" borderId="18" xfId="0" applyNumberFormat="1" applyFill="1" applyBorder="1" applyAlignment="1">
      <alignment horizontal="center" vertical="center" shrinkToFit="1"/>
    </xf>
    <xf numFmtId="178" fontId="0" fillId="0" borderId="20" xfId="0" applyNumberFormat="1" applyFill="1" applyBorder="1" applyAlignment="1">
      <alignment horizontal="center" vertical="center" shrinkToFit="1"/>
    </xf>
    <xf numFmtId="0" fontId="1" fillId="0" borderId="4" xfId="0" applyFont="1" applyBorder="1" applyAlignment="1">
      <alignment horizontal="center" vertical="center"/>
    </xf>
    <xf numFmtId="0" fontId="0" fillId="0" borderId="20" xfId="0" applyBorder="1" applyAlignment="1">
      <alignment horizontal="center" vertical="center"/>
    </xf>
    <xf numFmtId="0" fontId="0" fillId="0" borderId="4"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18" xfId="0" applyFill="1" applyBorder="1" applyAlignment="1">
      <alignment horizontal="center" vertical="center" shrinkToFit="1"/>
    </xf>
    <xf numFmtId="0" fontId="0" fillId="3" borderId="10" xfId="0" applyFill="1" applyBorder="1" applyAlignment="1">
      <alignment horizontal="center" vertical="center" shrinkToFit="1"/>
    </xf>
    <xf numFmtId="0" fontId="0" fillId="3" borderId="28" xfId="0" applyFill="1" applyBorder="1" applyAlignment="1">
      <alignment horizontal="center" vertical="center" shrinkToFit="1"/>
    </xf>
    <xf numFmtId="0" fontId="1" fillId="3" borderId="39" xfId="0" applyFont="1" applyFill="1" applyBorder="1" applyAlignment="1">
      <alignment horizontal="center" vertical="center"/>
    </xf>
    <xf numFmtId="0" fontId="0" fillId="3" borderId="37" xfId="0" applyFill="1" applyBorder="1" applyAlignment="1">
      <alignment horizontal="center" vertical="center"/>
    </xf>
    <xf numFmtId="0" fontId="43" fillId="2" borderId="35" xfId="0" applyFont="1" applyFill="1" applyBorder="1" applyAlignment="1">
      <alignment horizontal="center" vertical="center"/>
    </xf>
    <xf numFmtId="0" fontId="41" fillId="0" borderId="37" xfId="0" applyFont="1" applyBorder="1" applyAlignment="1">
      <alignment horizontal="center" vertical="center"/>
    </xf>
    <xf numFmtId="0" fontId="43" fillId="2" borderId="18" xfId="0" applyFont="1" applyFill="1" applyBorder="1" applyAlignment="1">
      <alignment horizontal="center" vertical="center"/>
    </xf>
    <xf numFmtId="0" fontId="0" fillId="0" borderId="20" xfId="0" applyBorder="1" applyAlignment="1">
      <alignment horizontal="center" vertical="center" shrinkToFit="1"/>
    </xf>
    <xf numFmtId="0" fontId="35" fillId="2" borderId="35" xfId="0" applyFont="1" applyFill="1" applyBorder="1" applyAlignment="1">
      <alignment horizontal="center" vertical="center"/>
    </xf>
    <xf numFmtId="0" fontId="0" fillId="0" borderId="37" xfId="0" applyFill="1" applyBorder="1" applyAlignment="1">
      <alignment horizontal="center" vertical="center" shrinkToFit="1"/>
    </xf>
    <xf numFmtId="0" fontId="39" fillId="2" borderId="35" xfId="0" applyFont="1" applyFill="1" applyBorder="1" applyAlignment="1">
      <alignment horizontal="center" vertical="center"/>
    </xf>
    <xf numFmtId="0" fontId="42" fillId="0" borderId="41" xfId="0" applyFont="1" applyFill="1" applyBorder="1" applyAlignment="1">
      <alignment vertical="center"/>
    </xf>
    <xf numFmtId="0" fontId="21" fillId="0" borderId="42" xfId="0" applyFont="1" applyBorder="1" applyAlignment="1">
      <alignment vertical="center"/>
    </xf>
    <xf numFmtId="0" fontId="35" fillId="2" borderId="22" xfId="0" applyFont="1" applyFill="1" applyBorder="1" applyAlignment="1">
      <alignment horizontal="center" vertical="center"/>
    </xf>
    <xf numFmtId="0" fontId="41" fillId="0" borderId="48" xfId="0" applyFont="1" applyBorder="1" applyAlignment="1">
      <alignment horizontal="center" vertical="center"/>
    </xf>
    <xf numFmtId="0" fontId="0" fillId="0" borderId="50" xfId="0" applyFill="1" applyBorder="1" applyAlignment="1">
      <alignment horizontal="center" vertical="center" shrinkToFit="1"/>
    </xf>
    <xf numFmtId="0" fontId="0" fillId="0" borderId="48" xfId="0" applyFill="1" applyBorder="1" applyAlignment="1">
      <alignment horizontal="center" vertical="center" shrinkToFit="1"/>
    </xf>
    <xf numFmtId="0" fontId="1" fillId="0" borderId="50" xfId="0" applyFont="1" applyBorder="1" applyAlignment="1">
      <alignment horizontal="center" vertical="center"/>
    </xf>
    <xf numFmtId="0" fontId="0" fillId="0" borderId="48" xfId="0" applyBorder="1" applyAlignment="1">
      <alignment horizontal="center" vertical="center"/>
    </xf>
    <xf numFmtId="0" fontId="0" fillId="3" borderId="39" xfId="0" applyFill="1" applyBorder="1" applyAlignment="1">
      <alignment horizontal="center" vertical="center" shrinkToFit="1"/>
    </xf>
    <xf numFmtId="0" fontId="0" fillId="3" borderId="37" xfId="0" applyFill="1" applyBorder="1" applyAlignment="1">
      <alignment horizontal="center" vertical="center" shrinkToFit="1"/>
    </xf>
    <xf numFmtId="0" fontId="45" fillId="2" borderId="51" xfId="6" applyFill="1" applyBorder="1" applyAlignment="1">
      <alignment horizontal="center" vertical="center" wrapText="1"/>
    </xf>
    <xf numFmtId="0" fontId="45" fillId="2" borderId="14" xfId="6" applyFill="1" applyBorder="1" applyAlignment="1">
      <alignment horizontal="center" vertical="center" wrapText="1"/>
    </xf>
    <xf numFmtId="0" fontId="45" fillId="2" borderId="55" xfId="6" applyFill="1" applyBorder="1" applyAlignment="1">
      <alignment horizontal="center" vertical="center" wrapText="1"/>
    </xf>
    <xf numFmtId="0" fontId="45" fillId="2" borderId="24" xfId="6" applyFill="1" applyBorder="1" applyAlignment="1">
      <alignment horizontal="center" vertical="center" wrapText="1"/>
    </xf>
    <xf numFmtId="0" fontId="45" fillId="2" borderId="47" xfId="6" applyFill="1" applyBorder="1" applyAlignment="1">
      <alignment horizontal="center" vertical="center"/>
    </xf>
    <xf numFmtId="0" fontId="0" fillId="2" borderId="11" xfId="0" applyFill="1" applyBorder="1" applyAlignment="1">
      <alignment horizontal="center" vertical="center"/>
    </xf>
    <xf numFmtId="180" fontId="45" fillId="0" borderId="53" xfId="6" applyNumberFormat="1" applyBorder="1" applyAlignment="1">
      <alignment horizontal="center" vertical="center" shrinkToFit="1"/>
    </xf>
    <xf numFmtId="0" fontId="0" fillId="0" borderId="54" xfId="0" applyBorder="1" applyAlignment="1">
      <alignment horizontal="center" vertical="center" shrinkToFit="1"/>
    </xf>
    <xf numFmtId="178" fontId="45" fillId="0" borderId="8" xfId="6" applyNumberFormat="1" applyBorder="1" applyAlignment="1">
      <alignment horizontal="center" vertical="center" wrapText="1" shrinkToFit="1"/>
    </xf>
    <xf numFmtId="178" fontId="0" fillId="0" borderId="28" xfId="0" applyNumberFormat="1" applyBorder="1" applyAlignment="1">
      <alignment horizontal="center" vertical="center" wrapText="1" shrinkToFit="1"/>
    </xf>
    <xf numFmtId="0" fontId="45" fillId="2" borderId="12" xfId="6" applyFill="1" applyBorder="1" applyAlignment="1">
      <alignment horizontal="center" vertical="center" wrapText="1"/>
    </xf>
    <xf numFmtId="0" fontId="0" fillId="2" borderId="1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5" xfId="0" applyFill="1" applyBorder="1" applyAlignment="1">
      <alignment horizontal="center" vertical="center" wrapText="1"/>
    </xf>
    <xf numFmtId="0" fontId="0" fillId="0" borderId="15" xfId="0" applyBorder="1" applyAlignment="1">
      <alignment vertical="center" wrapText="1"/>
    </xf>
    <xf numFmtId="0" fontId="45" fillId="2" borderId="53" xfId="6" applyFill="1" applyBorder="1" applyAlignment="1">
      <alignment horizontal="center" vertical="center" wrapText="1"/>
    </xf>
    <xf numFmtId="0" fontId="0" fillId="0" borderId="54" xfId="0" applyBorder="1" applyAlignment="1">
      <alignment vertical="center" wrapText="1"/>
    </xf>
    <xf numFmtId="0" fontId="40" fillId="2" borderId="51" xfId="6" applyFont="1" applyFill="1" applyBorder="1" applyAlignment="1">
      <alignment horizontal="center" vertical="center" wrapText="1"/>
    </xf>
    <xf numFmtId="0" fontId="40" fillId="2" borderId="53" xfId="6" applyFont="1" applyFill="1" applyBorder="1" applyAlignment="1">
      <alignment horizontal="center" vertical="center" wrapText="1"/>
    </xf>
    <xf numFmtId="0" fontId="40" fillId="2" borderId="16" xfId="6" applyFont="1" applyFill="1" applyBorder="1" applyAlignment="1">
      <alignment horizontal="center" vertical="center" wrapText="1"/>
    </xf>
    <xf numFmtId="0" fontId="40" fillId="2" borderId="5" xfId="6" applyFont="1" applyFill="1" applyBorder="1" applyAlignment="1">
      <alignment horizontal="center" vertical="center" wrapText="1"/>
    </xf>
    <xf numFmtId="0" fontId="45" fillId="2" borderId="16" xfId="6" applyFill="1" applyBorder="1" applyAlignment="1">
      <alignment horizontal="center" vertical="center" wrapText="1"/>
    </xf>
    <xf numFmtId="0" fontId="0" fillId="2" borderId="5" xfId="0" applyFill="1" applyBorder="1" applyAlignment="1">
      <alignment horizontal="center" vertical="center" wrapText="1"/>
    </xf>
    <xf numFmtId="0" fontId="45" fillId="2" borderId="27" xfId="6" applyFill="1" applyBorder="1" applyAlignment="1">
      <alignment horizontal="center" vertical="center"/>
    </xf>
    <xf numFmtId="0" fontId="0" fillId="2" borderId="10" xfId="0" applyFill="1" applyBorder="1" applyAlignment="1">
      <alignment horizontal="center" vertical="center"/>
    </xf>
    <xf numFmtId="0" fontId="45" fillId="0" borderId="53" xfId="6" applyBorder="1" applyAlignment="1">
      <alignment horizontal="center" vertical="center" shrinkToFit="1"/>
    </xf>
    <xf numFmtId="178" fontId="45" fillId="0" borderId="8" xfId="6" applyNumberFormat="1" applyBorder="1" applyAlignment="1">
      <alignment horizontal="center" vertical="center" shrinkToFit="1"/>
    </xf>
    <xf numFmtId="178" fontId="0" fillId="0" borderId="28" xfId="0" applyNumberFormat="1" applyBorder="1" applyAlignment="1">
      <alignment horizontal="center" vertical="center" shrinkToFit="1"/>
    </xf>
    <xf numFmtId="0" fontId="45" fillId="2" borderId="27" xfId="6" applyFill="1" applyBorder="1" applyAlignment="1">
      <alignment horizontal="center" vertical="center" shrinkToFit="1"/>
    </xf>
    <xf numFmtId="0" fontId="0" fillId="2" borderId="10" xfId="0" applyFill="1" applyBorder="1" applyAlignment="1">
      <alignment horizontal="center" vertical="center" shrinkToFit="1"/>
    </xf>
    <xf numFmtId="178" fontId="45" fillId="0" borderId="3" xfId="6" applyNumberFormat="1" applyBorder="1" applyAlignment="1">
      <alignment horizontal="center" vertical="center" wrapText="1" shrinkToFit="1"/>
    </xf>
    <xf numFmtId="178" fontId="0" fillId="0" borderId="32" xfId="0" applyNumberFormat="1" applyBorder="1" applyAlignment="1">
      <alignment horizontal="center" vertical="center" wrapText="1" shrinkToFit="1"/>
    </xf>
    <xf numFmtId="0" fontId="45" fillId="0" borderId="0" xfId="6" applyAlignment="1">
      <alignment vertical="top" wrapText="1"/>
    </xf>
    <xf numFmtId="0" fontId="0" fillId="0" borderId="0" xfId="0" applyAlignment="1">
      <alignment vertical="top" wrapText="1"/>
    </xf>
    <xf numFmtId="0" fontId="35" fillId="0" borderId="0" xfId="6" applyFont="1" applyBorder="1" applyAlignment="1">
      <alignment horizontal="center" vertical="center" wrapText="1"/>
    </xf>
    <xf numFmtId="0" fontId="35" fillId="0" borderId="0" xfId="0" applyFont="1" applyBorder="1" applyAlignment="1">
      <alignment horizontal="center" vertical="center" wrapText="1"/>
    </xf>
    <xf numFmtId="0" fontId="0" fillId="0" borderId="0" xfId="0" applyAlignment="1">
      <alignment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45" fillId="2" borderId="35" xfId="6" applyFill="1" applyBorder="1" applyAlignment="1">
      <alignment horizontal="center" vertical="center"/>
    </xf>
    <xf numFmtId="0" fontId="0" fillId="2" borderId="39" xfId="0" applyFill="1" applyBorder="1" applyAlignment="1">
      <alignment horizontal="center" vertical="center"/>
    </xf>
    <xf numFmtId="0" fontId="45" fillId="0" borderId="57" xfId="6" applyBorder="1" applyAlignment="1">
      <alignment horizontal="center" vertical="center" shrinkToFit="1"/>
    </xf>
    <xf numFmtId="0" fontId="0" fillId="0" borderId="19" xfId="0" applyBorder="1" applyAlignment="1">
      <alignment horizontal="center" vertical="center" shrinkToFit="1"/>
    </xf>
    <xf numFmtId="178" fontId="45" fillId="0" borderId="56" xfId="6" applyNumberFormat="1" applyBorder="1" applyAlignment="1">
      <alignment horizontal="center" vertical="center" shrinkToFit="1"/>
    </xf>
    <xf numFmtId="178" fontId="0" fillId="0" borderId="37" xfId="0" applyNumberFormat="1" applyBorder="1" applyAlignment="1">
      <alignment horizontal="center" vertical="center" shrinkToFit="1"/>
    </xf>
    <xf numFmtId="57" fontId="0" fillId="0" borderId="8" xfId="0" applyNumberFormat="1" applyFill="1" applyBorder="1" applyAlignment="1">
      <alignment horizontal="center" vertical="center" shrinkToFit="1"/>
    </xf>
    <xf numFmtId="57" fontId="0" fillId="0" borderId="9" xfId="0" applyNumberFormat="1" applyFill="1" applyBorder="1" applyAlignment="1">
      <alignment horizontal="center" vertical="center" shrinkToFit="1"/>
    </xf>
    <xf numFmtId="182" fontId="0" fillId="0" borderId="8" xfId="0" applyNumberFormat="1" applyBorder="1" applyAlignment="1">
      <alignment horizontal="center" vertical="center" shrinkToFit="1"/>
    </xf>
    <xf numFmtId="182" fontId="0" fillId="0" borderId="10" xfId="0" applyNumberFormat="1" applyBorder="1" applyAlignment="1">
      <alignment horizontal="center" vertical="center" shrinkToFit="1"/>
    </xf>
    <xf numFmtId="182" fontId="0" fillId="0" borderId="9" xfId="0" applyNumberFormat="1" applyBorder="1" applyAlignment="1">
      <alignment horizontal="center" vertical="center" shrinkToFit="1"/>
    </xf>
    <xf numFmtId="0" fontId="40" fillId="2" borderId="3" xfId="0" applyFont="1" applyFill="1" applyBorder="1" applyAlignment="1">
      <alignment horizontal="center" vertical="center" wrapText="1"/>
    </xf>
    <xf numFmtId="0" fontId="40" fillId="2" borderId="34" xfId="0" applyFont="1" applyFill="1" applyBorder="1" applyAlignment="1">
      <alignment horizontal="center" vertical="center" wrapText="1"/>
    </xf>
    <xf numFmtId="0" fontId="40" fillId="2" borderId="31" xfId="0" applyFont="1" applyFill="1" applyBorder="1" applyAlignment="1">
      <alignment horizontal="center" vertical="center" wrapText="1"/>
    </xf>
    <xf numFmtId="0" fontId="40" fillId="2" borderId="55"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40" fillId="2" borderId="25" xfId="0" applyFont="1" applyFill="1" applyBorder="1" applyAlignment="1">
      <alignment horizontal="center" vertical="center" wrapText="1"/>
    </xf>
    <xf numFmtId="0" fontId="0" fillId="2" borderId="8"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1" fillId="2" borderId="8" xfId="5" applyFont="1" applyFill="1" applyBorder="1" applyAlignment="1">
      <alignment horizontal="center" vertical="center" shrinkToFit="1"/>
    </xf>
    <xf numFmtId="0" fontId="1" fillId="2" borderId="9" xfId="5" applyFont="1" applyFill="1" applyBorder="1" applyAlignment="1">
      <alignment horizontal="center" vertical="center" shrinkToFit="1"/>
    </xf>
    <xf numFmtId="0" fontId="8" fillId="0" borderId="58" xfId="0" applyNumberFormat="1" applyFont="1" applyFill="1" applyBorder="1" applyAlignment="1">
      <alignment vertical="center" wrapText="1"/>
    </xf>
    <xf numFmtId="0" fontId="8" fillId="0" borderId="69" xfId="0" applyNumberFormat="1" applyFont="1" applyFill="1" applyBorder="1" applyAlignment="1">
      <alignment vertical="center" wrapText="1"/>
    </xf>
    <xf numFmtId="0" fontId="8" fillId="0" borderId="59" xfId="0" applyNumberFormat="1" applyFont="1" applyFill="1" applyBorder="1" applyAlignment="1">
      <alignment vertical="center" wrapText="1"/>
    </xf>
    <xf numFmtId="0" fontId="8" fillId="0" borderId="68" xfId="0" applyNumberFormat="1" applyFont="1" applyFill="1" applyBorder="1" applyAlignment="1">
      <alignment vertical="center" wrapText="1"/>
    </xf>
    <xf numFmtId="0" fontId="1" fillId="0" borderId="0" xfId="5" applyFont="1" applyAlignment="1">
      <alignment vertical="center" wrapText="1"/>
    </xf>
  </cellXfs>
  <cellStyles count="8">
    <cellStyle name="ハイパーリンク" xfId="1" builtinId="8"/>
    <cellStyle name="ハイパーリンク 2" xfId="4"/>
    <cellStyle name="ハイパーリンク 2 2" xfId="7"/>
    <cellStyle name="標準" xfId="0" builtinId="0"/>
    <cellStyle name="標準 3 2" xfId="6"/>
    <cellStyle name="標準 4" xfId="5"/>
    <cellStyle name="標準_Readme2002" xfId="2"/>
    <cellStyle name="標準_大気常時データreadme" xfId="3"/>
  </cellStyles>
  <dxfs count="0"/>
  <tableStyles count="0" defaultTableStyle="TableStyleMedium2" defaultPivotStyle="PivotStyleLight16"/>
  <colors>
    <mruColors>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93381</xdr:colOff>
      <xdr:row>124</xdr:row>
      <xdr:rowOff>2988</xdr:rowOff>
    </xdr:from>
    <xdr:ext cx="4787901" cy="3276600"/>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9364381" y="25796688"/>
          <a:ext cx="4787901" cy="327660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ity.sendai.jp/sesakukoho/shise/daishinsai/hoshano/index.html" TargetMode="External"/><Relationship Id="rId13" Type="http://schemas.openxmlformats.org/officeDocument/2006/relationships/hyperlink" Target="https://www.env.go.jp/chemi/rhm/h29kisoshiryo/h29kiso-02-02-05.html" TargetMode="External"/><Relationship Id="rId18" Type="http://schemas.openxmlformats.org/officeDocument/2006/relationships/hyperlink" Target="http://miyagi-haikibutsushorishisetsu-realtime.env.go.jp/area_200001.html" TargetMode="External"/><Relationship Id="rId26" Type="http://schemas.openxmlformats.org/officeDocument/2006/relationships/hyperlink" Target="https://www.kankyo-hoshano.go.jp/data/database/" TargetMode="External"/><Relationship Id="rId3" Type="http://schemas.openxmlformats.org/officeDocument/2006/relationships/hyperlink" Target="http://www.r-info-miyagi.jp/r-info/" TargetMode="External"/><Relationship Id="rId21" Type="http://schemas.openxmlformats.org/officeDocument/2006/relationships/hyperlink" Target="https://ramap.jmc.or.jp/map/" TargetMode="External"/><Relationship Id="rId7" Type="http://schemas.openxmlformats.org/officeDocument/2006/relationships/hyperlink" Target="http://www.kmdmyg.info/index.html" TargetMode="External"/><Relationship Id="rId12" Type="http://schemas.openxmlformats.org/officeDocument/2006/relationships/hyperlink" Target="https://miyagi-ermc.jp/" TargetMode="External"/><Relationship Id="rId17" Type="http://schemas.openxmlformats.org/officeDocument/2006/relationships/hyperlink" Target="http://miyagi-haikibutsushorishisetsu-realtime.env.go.jp/index.html" TargetMode="External"/><Relationship Id="rId25" Type="http://schemas.openxmlformats.org/officeDocument/2006/relationships/hyperlink" Target="https://www.pref.miyagi.jp/soshiki/gentai/" TargetMode="External"/><Relationship Id="rId2" Type="http://schemas.openxmlformats.org/officeDocument/2006/relationships/hyperlink" Target="http://www.pref.miyagi.jp/soshiki/gentai/" TargetMode="External"/><Relationship Id="rId16" Type="http://schemas.openxmlformats.org/officeDocument/2006/relationships/hyperlink" Target="https://www.erms.nsr.go.jp/nra-ramis-webg/" TargetMode="External"/><Relationship Id="rId20" Type="http://schemas.openxmlformats.org/officeDocument/2006/relationships/hyperlink" Target="http://www.kmdmyg.info/index.html" TargetMode="External"/><Relationship Id="rId29" Type="http://schemas.openxmlformats.org/officeDocument/2006/relationships/drawing" Target="../drawings/drawing1.xml"/><Relationship Id="rId1" Type="http://schemas.openxmlformats.org/officeDocument/2006/relationships/hyperlink" Target="http://miyagi-ermc.jp/" TargetMode="External"/><Relationship Id="rId6" Type="http://schemas.openxmlformats.org/officeDocument/2006/relationships/hyperlink" Target="https://www.kankyo-hoshano.go.jp/data/database/" TargetMode="External"/><Relationship Id="rId11" Type="http://schemas.openxmlformats.org/officeDocument/2006/relationships/hyperlink" Target="http://miyagi-haikibutsushorishisetsu-realtime.env.go.jp/area_200001.html" TargetMode="External"/><Relationship Id="rId24" Type="http://schemas.openxmlformats.org/officeDocument/2006/relationships/hyperlink" Target="http://www.city.sendai.jp/sesakukoho/shise/daishinsai/hoshano/index.html" TargetMode="External"/><Relationship Id="rId5" Type="http://schemas.openxmlformats.org/officeDocument/2006/relationships/hyperlink" Target="http://miyagi-haikibutsushorishisetsu-realtime.env.go.jp/area_200001.html" TargetMode="External"/><Relationship Id="rId15" Type="http://schemas.openxmlformats.org/officeDocument/2006/relationships/hyperlink" Target="http://miyagi-haikibutsushorishisetsu-realtime.env.go.jp/area_200001.html" TargetMode="External"/><Relationship Id="rId23" Type="http://schemas.openxmlformats.org/officeDocument/2006/relationships/hyperlink" Target="https://www.r-info-miyagi.jp/r-info/" TargetMode="External"/><Relationship Id="rId28" Type="http://schemas.openxmlformats.org/officeDocument/2006/relationships/printerSettings" Target="../printerSettings/printerSettings1.bin"/><Relationship Id="rId10" Type="http://schemas.openxmlformats.org/officeDocument/2006/relationships/hyperlink" Target="http://www.kmdmyg.info/index.html" TargetMode="External"/><Relationship Id="rId19" Type="http://schemas.openxmlformats.org/officeDocument/2006/relationships/hyperlink" Target="http://miyagi-haikibutsushorishisetsu-realtime.env.go.jp/index.html" TargetMode="External"/><Relationship Id="rId4" Type="http://schemas.openxmlformats.org/officeDocument/2006/relationships/hyperlink" Target="https://search.kankyo-hoshano.go.jp/servlet/search.top" TargetMode="External"/><Relationship Id="rId9" Type="http://schemas.openxmlformats.org/officeDocument/2006/relationships/hyperlink" Target="https://www.erms.nsr.go.jp/nra-ramis-webg/" TargetMode="External"/><Relationship Id="rId14" Type="http://schemas.openxmlformats.org/officeDocument/2006/relationships/hyperlink" Target="http://miyagi-ermc.jp/" TargetMode="External"/><Relationship Id="rId22" Type="http://schemas.openxmlformats.org/officeDocument/2006/relationships/hyperlink" Target="https://ramap.jmc.or.jp/map/" TargetMode="External"/><Relationship Id="rId27" Type="http://schemas.openxmlformats.org/officeDocument/2006/relationships/hyperlink" Target="https://miyagi-ermc.j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sendai.jp/sesakukoho/shise/daishinsai/hoshano/index.html" TargetMode="External"/><Relationship Id="rId13" Type="http://schemas.openxmlformats.org/officeDocument/2006/relationships/hyperlink" Target="https://emdb.jaea.go.jp/emdb/contents/1/" TargetMode="External"/><Relationship Id="rId3" Type="http://schemas.openxmlformats.org/officeDocument/2006/relationships/hyperlink" Target="http://www.r-info-miyagi.jp/r-info/" TargetMode="External"/><Relationship Id="rId7" Type="http://schemas.openxmlformats.org/officeDocument/2006/relationships/hyperlink" Target="http://www.kmdmyg.info/index.html" TargetMode="External"/><Relationship Id="rId12" Type="http://schemas.openxmlformats.org/officeDocument/2006/relationships/hyperlink" Target="https://miyagi-ermc.jp/" TargetMode="External"/><Relationship Id="rId2" Type="http://schemas.openxmlformats.org/officeDocument/2006/relationships/hyperlink" Target="http://www.pref.miyagi.jp/soshiki/gentai/" TargetMode="External"/><Relationship Id="rId1" Type="http://schemas.openxmlformats.org/officeDocument/2006/relationships/hyperlink" Target="http://miyagi-ermc.jp/" TargetMode="External"/><Relationship Id="rId6" Type="http://schemas.openxmlformats.org/officeDocument/2006/relationships/hyperlink" Target="https://www.kankyo-hoshano.go.jp/data/database/" TargetMode="External"/><Relationship Id="rId11" Type="http://schemas.openxmlformats.org/officeDocument/2006/relationships/hyperlink" Target="http://miyagi-haikibutsushorishisetsu-realtime.env.go.jp/area_200001.html" TargetMode="External"/><Relationship Id="rId5" Type="http://schemas.openxmlformats.org/officeDocument/2006/relationships/hyperlink" Target="http://miyagi-haikibutsushorishisetsu-realtime.env.go.jp/area_200001.html" TargetMode="External"/><Relationship Id="rId15" Type="http://schemas.openxmlformats.org/officeDocument/2006/relationships/printerSettings" Target="../printerSettings/printerSettings2.bin"/><Relationship Id="rId10" Type="http://schemas.openxmlformats.org/officeDocument/2006/relationships/hyperlink" Target="http://www.kmdmyg.info/index.html" TargetMode="External"/><Relationship Id="rId4" Type="http://schemas.openxmlformats.org/officeDocument/2006/relationships/hyperlink" Target="https://search.kankyo-hoshano.go.jp/servlet/search.top" TargetMode="External"/><Relationship Id="rId9" Type="http://schemas.openxmlformats.org/officeDocument/2006/relationships/hyperlink" Target="https://www.erms.nsr.go.jp/nra-ramis-webg/" TargetMode="External"/><Relationship Id="rId14" Type="http://schemas.openxmlformats.org/officeDocument/2006/relationships/hyperlink" Target="https://miyagi-ermc.jp/" TargetMode="External"/></Relationships>
</file>

<file path=xl/worksheets/sheet1.xml><?xml version="1.0" encoding="utf-8"?>
<worksheet xmlns="http://schemas.openxmlformats.org/spreadsheetml/2006/main" xmlns:r="http://schemas.openxmlformats.org/officeDocument/2006/relationships">
  <sheetPr codeName="Sheet1"/>
  <dimension ref="B1:AY220"/>
  <sheetViews>
    <sheetView topLeftCell="A172" zoomScale="75" zoomScaleNormal="75" workbookViewId="0">
      <selection activeCell="D145" sqref="D145:E159"/>
    </sheetView>
  </sheetViews>
  <sheetFormatPr defaultColWidth="5.625" defaultRowHeight="12" customHeight="1"/>
  <cols>
    <col min="1" max="1" width="2.5" style="10" customWidth="1"/>
    <col min="2" max="2" width="2.25" style="10" customWidth="1"/>
    <col min="3" max="3" width="3.875" style="10" customWidth="1"/>
    <col min="4" max="4" width="4.75" style="10" customWidth="1"/>
    <col min="5" max="5" width="4" style="10" customWidth="1"/>
    <col min="6" max="6" width="9.25" style="10" customWidth="1"/>
    <col min="7" max="7" width="3.5" style="10" customWidth="1"/>
    <col min="8" max="8" width="6.375" style="10" customWidth="1"/>
    <col min="9" max="9" width="13.75" style="10" customWidth="1"/>
    <col min="10" max="10" width="4.75" style="11"/>
    <col min="11" max="11" width="4.75"/>
    <col min="12" max="18" width="4.25" style="10" customWidth="1"/>
    <col min="19" max="19" width="6.875" style="10" customWidth="1"/>
    <col min="20" max="20" width="7" style="10" customWidth="1"/>
    <col min="21" max="22" width="6" style="10" customWidth="1"/>
    <col min="23" max="23" width="3.75" style="10" customWidth="1"/>
    <col min="24" max="24" width="1.125" customWidth="1"/>
    <col min="25" max="31" width="3.5" customWidth="1"/>
    <col min="32" max="35" width="3.5" style="122" customWidth="1"/>
    <col min="36" max="47" width="3.5" customWidth="1"/>
    <col min="48" max="48" width="4" customWidth="1"/>
    <col min="49" max="49" width="3.5" customWidth="1"/>
    <col min="50" max="54" width="3.5" style="10" customWidth="1"/>
    <col min="55" max="55" width="3.375" style="10" customWidth="1"/>
    <col min="56" max="57" width="4.125" style="10" customWidth="1"/>
    <col min="58" max="58" width="3" style="10" customWidth="1"/>
    <col min="59" max="78" width="4.125" style="10" customWidth="1"/>
    <col min="79" max="16384" width="5.625" style="10"/>
  </cols>
  <sheetData>
    <row r="1" spans="2:51" ht="6.75" customHeight="1">
      <c r="J1" s="1"/>
      <c r="P1" s="1"/>
      <c r="Q1" s="1"/>
      <c r="S1" s="1"/>
      <c r="T1" s="1"/>
      <c r="Y1" s="176"/>
      <c r="Z1" s="176"/>
      <c r="AA1" s="176"/>
      <c r="AB1" s="176"/>
      <c r="AC1" s="237"/>
      <c r="AD1" s="237"/>
      <c r="AE1" s="176"/>
      <c r="AF1" s="238"/>
      <c r="AG1" s="176"/>
      <c r="AH1" s="238"/>
      <c r="AI1" s="176"/>
      <c r="AJ1" s="176"/>
      <c r="AK1" s="176"/>
      <c r="AL1" s="176"/>
      <c r="AM1" s="176"/>
      <c r="AN1" s="176"/>
      <c r="AO1" s="176"/>
      <c r="AP1" s="176"/>
      <c r="AQ1" s="176"/>
      <c r="AR1" s="176"/>
      <c r="AS1" s="176"/>
      <c r="AT1" s="176"/>
      <c r="AU1" s="176"/>
      <c r="AV1" s="176"/>
      <c r="AW1" s="237"/>
      <c r="AX1" s="237"/>
      <c r="AY1" s="176"/>
    </row>
    <row r="2" spans="2:51" s="12" customFormat="1" ht="12" customHeight="1">
      <c r="B2" s="318" t="s">
        <v>293</v>
      </c>
      <c r="C2" s="319"/>
      <c r="D2" s="320"/>
      <c r="E2" s="320"/>
      <c r="F2" s="319" t="s">
        <v>869</v>
      </c>
      <c r="G2" s="319"/>
      <c r="H2" s="236"/>
      <c r="I2" s="323" t="s">
        <v>261</v>
      </c>
      <c r="J2" s="324" t="s">
        <v>871</v>
      </c>
      <c r="K2" s="325"/>
      <c r="L2" s="321" t="s">
        <v>294</v>
      </c>
      <c r="M2" s="320"/>
      <c r="N2" s="322" t="s">
        <v>262</v>
      </c>
      <c r="O2" s="320"/>
      <c r="P2" s="322" t="s">
        <v>870</v>
      </c>
      <c r="Q2" s="326"/>
      <c r="R2" s="326"/>
      <c r="S2" s="327" t="s">
        <v>260</v>
      </c>
      <c r="T2" s="320"/>
      <c r="U2" s="316" t="s">
        <v>443</v>
      </c>
      <c r="V2" s="317"/>
      <c r="Y2" s="318" t="s">
        <v>588</v>
      </c>
      <c r="Z2" s="319"/>
      <c r="AA2" s="320"/>
      <c r="AB2" s="319" t="s">
        <v>869</v>
      </c>
      <c r="AC2" s="319"/>
      <c r="AD2" s="344"/>
      <c r="AE2" s="323" t="s">
        <v>589</v>
      </c>
      <c r="AF2" s="320"/>
      <c r="AG2" s="320"/>
      <c r="AH2" s="322" t="s">
        <v>871</v>
      </c>
      <c r="AI2" s="320"/>
      <c r="AJ2" s="320"/>
      <c r="AK2" s="321" t="s">
        <v>590</v>
      </c>
      <c r="AL2" s="319"/>
      <c r="AM2" s="343" t="s">
        <v>872</v>
      </c>
      <c r="AN2" s="319"/>
      <c r="AO2" s="319"/>
      <c r="AP2" s="334" t="s">
        <v>870</v>
      </c>
      <c r="AQ2" s="335"/>
      <c r="AR2" s="335"/>
      <c r="AS2" s="336" t="s">
        <v>260</v>
      </c>
      <c r="AT2" s="319"/>
      <c r="AU2" s="319"/>
      <c r="AV2" s="316" t="s">
        <v>252</v>
      </c>
      <c r="AW2" s="317"/>
      <c r="AX2" s="320"/>
      <c r="AY2" s="176"/>
    </row>
    <row r="3" spans="2:51" s="12" customFormat="1" ht="12" customHeight="1">
      <c r="B3" s="319"/>
      <c r="C3" s="319"/>
      <c r="D3" s="320"/>
      <c r="E3" s="320"/>
      <c r="F3" s="319"/>
      <c r="G3" s="319"/>
      <c r="H3" s="236"/>
      <c r="I3" s="320"/>
      <c r="J3" s="325"/>
      <c r="K3" s="325"/>
      <c r="L3" s="320"/>
      <c r="M3" s="320"/>
      <c r="N3" s="320"/>
      <c r="O3" s="320"/>
      <c r="P3" s="326"/>
      <c r="Q3" s="326"/>
      <c r="R3" s="326"/>
      <c r="S3" s="320"/>
      <c r="T3" s="320"/>
      <c r="U3" s="317"/>
      <c r="V3" s="317"/>
      <c r="Y3" s="319"/>
      <c r="Z3" s="319"/>
      <c r="AA3" s="320"/>
      <c r="AB3" s="319"/>
      <c r="AC3" s="319"/>
      <c r="AD3" s="344"/>
      <c r="AE3" s="320"/>
      <c r="AF3" s="320"/>
      <c r="AG3" s="320"/>
      <c r="AH3" s="320"/>
      <c r="AI3" s="320"/>
      <c r="AJ3" s="320"/>
      <c r="AK3" s="319"/>
      <c r="AL3" s="319"/>
      <c r="AM3" s="319"/>
      <c r="AN3" s="319"/>
      <c r="AO3" s="319"/>
      <c r="AP3" s="335"/>
      <c r="AQ3" s="335"/>
      <c r="AR3" s="335"/>
      <c r="AS3" s="319"/>
      <c r="AT3" s="319"/>
      <c r="AU3" s="319"/>
      <c r="AV3" s="317"/>
      <c r="AW3" s="317"/>
      <c r="AX3" s="320"/>
      <c r="AY3" s="176"/>
    </row>
    <row r="4" spans="2:51" s="12" customFormat="1" ht="5.25" customHeight="1">
      <c r="B4" s="10"/>
      <c r="C4" s="10"/>
      <c r="D4" s="10"/>
      <c r="E4" s="10"/>
      <c r="F4" s="10"/>
      <c r="G4" s="10"/>
      <c r="H4" s="10"/>
      <c r="I4" s="112"/>
      <c r="J4" s="11"/>
      <c r="K4" s="111"/>
      <c r="L4" s="111"/>
      <c r="M4" s="111"/>
      <c r="N4" s="111"/>
      <c r="O4" s="111"/>
      <c r="P4" s="111"/>
      <c r="Q4" s="111"/>
      <c r="R4" s="111"/>
      <c r="S4" s="10"/>
      <c r="T4" s="10"/>
      <c r="U4" s="10"/>
      <c r="V4" s="10"/>
      <c r="X4" s="10"/>
      <c r="Y4" s="10"/>
      <c r="Z4" s="10"/>
      <c r="AA4" s="10"/>
      <c r="AB4" s="10"/>
      <c r="AC4" s="10"/>
      <c r="AD4"/>
      <c r="AE4"/>
      <c r="AF4" s="122"/>
      <c r="AG4" s="122"/>
      <c r="AH4" s="122"/>
      <c r="AI4" s="122"/>
      <c r="AJ4"/>
      <c r="AK4"/>
      <c r="AL4"/>
      <c r="AM4"/>
      <c r="AN4"/>
      <c r="AO4"/>
      <c r="AP4"/>
      <c r="AQ4"/>
      <c r="AR4"/>
      <c r="AS4"/>
      <c r="AT4"/>
      <c r="AU4"/>
      <c r="AV4"/>
      <c r="AW4"/>
    </row>
    <row r="5" spans="2:51" ht="15.75" customHeight="1">
      <c r="B5" s="14" t="s">
        <v>436</v>
      </c>
      <c r="J5" s="13"/>
      <c r="K5" s="13"/>
      <c r="N5" s="244" t="s">
        <v>444</v>
      </c>
      <c r="O5" s="245" t="s">
        <v>418</v>
      </c>
      <c r="R5" s="116"/>
    </row>
    <row r="6" spans="2:51" ht="12.75" customHeight="1">
      <c r="D6" s="15" t="s">
        <v>439</v>
      </c>
      <c r="K6" s="10"/>
      <c r="N6" s="246" t="s">
        <v>445</v>
      </c>
      <c r="O6" s="245" t="s">
        <v>431</v>
      </c>
      <c r="Y6" s="160" t="s">
        <v>1055</v>
      </c>
    </row>
    <row r="7" spans="2:51" ht="27" customHeight="1">
      <c r="B7" s="74" t="s">
        <v>269</v>
      </c>
      <c r="C7" s="74" t="s">
        <v>2</v>
      </c>
      <c r="D7" s="100" t="s">
        <v>430</v>
      </c>
      <c r="E7" s="100" t="s">
        <v>268</v>
      </c>
      <c r="F7" s="100" t="s">
        <v>3</v>
      </c>
      <c r="G7" s="294" t="s">
        <v>1054</v>
      </c>
      <c r="H7" s="100" t="s">
        <v>1057</v>
      </c>
      <c r="I7" s="100" t="s">
        <v>432</v>
      </c>
      <c r="J7" s="74" t="s">
        <v>271</v>
      </c>
      <c r="K7" s="101" t="s">
        <v>249</v>
      </c>
      <c r="L7" s="102"/>
      <c r="M7" s="102"/>
      <c r="N7" s="103"/>
      <c r="O7" s="104" t="s">
        <v>247</v>
      </c>
      <c r="P7" s="102"/>
      <c r="Q7" s="102"/>
      <c r="R7" s="103"/>
      <c r="S7" s="100" t="s">
        <v>242</v>
      </c>
      <c r="T7" s="100" t="s">
        <v>243</v>
      </c>
      <c r="U7" s="74" t="s">
        <v>296</v>
      </c>
      <c r="V7" s="100" t="s">
        <v>4</v>
      </c>
      <c r="Y7" s="306"/>
      <c r="Z7" s="124"/>
      <c r="AA7" s="125"/>
      <c r="AB7" s="337" t="s">
        <v>664</v>
      </c>
      <c r="AC7" s="339" t="s">
        <v>665</v>
      </c>
      <c r="AD7" s="341" t="s">
        <v>666</v>
      </c>
      <c r="AE7" s="126" t="s">
        <v>667</v>
      </c>
      <c r="AF7" s="127"/>
      <c r="AG7" s="309" t="s">
        <v>1056</v>
      </c>
      <c r="AH7" s="127"/>
      <c r="AI7" s="127"/>
      <c r="AJ7" s="127"/>
      <c r="AK7" s="127"/>
      <c r="AL7" s="295"/>
      <c r="AN7" s="128" t="s">
        <v>668</v>
      </c>
      <c r="AP7" s="122"/>
      <c r="AQ7" s="122"/>
    </row>
    <row r="8" spans="2:51" ht="12" customHeight="1">
      <c r="B8" s="6">
        <v>1</v>
      </c>
      <c r="C8" s="76" t="s">
        <v>5</v>
      </c>
      <c r="D8" s="77" t="s">
        <v>297</v>
      </c>
      <c r="E8" s="76"/>
      <c r="F8" s="16" t="s">
        <v>446</v>
      </c>
      <c r="G8" s="72" t="s">
        <v>444</v>
      </c>
      <c r="H8" s="239" t="s">
        <v>873</v>
      </c>
      <c r="I8" s="17">
        <v>42088.006944444445</v>
      </c>
      <c r="J8" s="18">
        <v>4.2999999999999997E-2</v>
      </c>
      <c r="K8" s="19" t="s">
        <v>447</v>
      </c>
      <c r="L8" s="20"/>
      <c r="M8" s="20"/>
      <c r="N8" s="21"/>
      <c r="O8" s="19" t="s">
        <v>168</v>
      </c>
      <c r="P8" s="20"/>
      <c r="Q8" s="20"/>
      <c r="R8" s="21"/>
      <c r="S8" s="22">
        <v>38.277500000000003</v>
      </c>
      <c r="T8" s="22">
        <v>140.905833</v>
      </c>
      <c r="U8" s="23" t="s">
        <v>448</v>
      </c>
      <c r="V8" s="24"/>
      <c r="Y8" s="129"/>
      <c r="Z8" s="307"/>
      <c r="AA8" s="130"/>
      <c r="AB8" s="338"/>
      <c r="AC8" s="340"/>
      <c r="AD8" s="342"/>
      <c r="AE8" s="131"/>
      <c r="AF8" s="132"/>
      <c r="AG8" s="308"/>
      <c r="AH8" s="132"/>
      <c r="AI8" s="132"/>
      <c r="AJ8" s="132"/>
      <c r="AK8" s="132"/>
      <c r="AL8" s="166"/>
      <c r="AN8" s="10" t="s">
        <v>669</v>
      </c>
      <c r="AO8" s="10"/>
      <c r="AP8" s="234"/>
      <c r="AQ8" s="234"/>
      <c r="AR8" s="235"/>
      <c r="AS8" s="235"/>
      <c r="AT8" s="235"/>
      <c r="AW8" s="122"/>
    </row>
    <row r="9" spans="2:51" ht="12" customHeight="1">
      <c r="B9" s="6">
        <v>4</v>
      </c>
      <c r="C9" s="76" t="s">
        <v>5</v>
      </c>
      <c r="D9" s="67" t="s">
        <v>298</v>
      </c>
      <c r="E9" s="76"/>
      <c r="F9" s="16" t="s">
        <v>272</v>
      </c>
      <c r="G9" s="72" t="s">
        <v>444</v>
      </c>
      <c r="H9" s="240"/>
      <c r="I9" s="17">
        <v>42079</v>
      </c>
      <c r="J9" s="18">
        <v>7.0000000000000007E-2</v>
      </c>
      <c r="K9" s="19" t="s">
        <v>272</v>
      </c>
      <c r="L9" s="20"/>
      <c r="M9" s="20"/>
      <c r="N9" s="21"/>
      <c r="O9" s="19" t="s">
        <v>280</v>
      </c>
      <c r="P9" s="20"/>
      <c r="Q9" s="20"/>
      <c r="R9" s="21"/>
      <c r="S9" s="22">
        <v>38.26466083333333</v>
      </c>
      <c r="T9" s="22">
        <v>140.87311583333334</v>
      </c>
      <c r="U9" s="23" t="s">
        <v>286</v>
      </c>
      <c r="V9" s="24"/>
      <c r="Y9" s="328">
        <v>40544</v>
      </c>
      <c r="Z9" s="329"/>
      <c r="AA9" s="133">
        <f t="shared" ref="AA9:AA17" si="0">YEAR(Y9)</f>
        <v>2011</v>
      </c>
      <c r="AB9" s="296" t="s">
        <v>670</v>
      </c>
      <c r="AC9" s="134" t="s">
        <v>670</v>
      </c>
      <c r="AD9" s="134" t="s">
        <v>670</v>
      </c>
      <c r="AE9" s="272" t="s">
        <v>671</v>
      </c>
      <c r="AF9" s="297" t="s">
        <v>672</v>
      </c>
      <c r="AG9" s="297"/>
      <c r="AH9" s="298"/>
      <c r="AI9" s="298"/>
      <c r="AJ9" s="298"/>
      <c r="AK9" s="298"/>
      <c r="AL9" s="299"/>
      <c r="AN9" s="10" t="s">
        <v>673</v>
      </c>
      <c r="AO9" s="10"/>
      <c r="AP9" s="234"/>
      <c r="AQ9" s="234"/>
      <c r="AR9" s="235"/>
      <c r="AS9" s="235"/>
      <c r="AT9" s="235"/>
    </row>
    <row r="10" spans="2:51" ht="12" customHeight="1">
      <c r="B10" s="6">
        <v>4</v>
      </c>
      <c r="C10" s="76" t="s">
        <v>5</v>
      </c>
      <c r="D10" s="67" t="s">
        <v>299</v>
      </c>
      <c r="E10" s="76"/>
      <c r="F10" s="16" t="s">
        <v>273</v>
      </c>
      <c r="G10" s="72" t="s">
        <v>444</v>
      </c>
      <c r="H10" s="240"/>
      <c r="I10" s="17">
        <v>42079</v>
      </c>
      <c r="J10" s="18">
        <v>6.0999999999999999E-2</v>
      </c>
      <c r="K10" s="19" t="s">
        <v>273</v>
      </c>
      <c r="L10" s="20"/>
      <c r="M10" s="20"/>
      <c r="N10" s="21"/>
      <c r="O10" s="19" t="s">
        <v>281</v>
      </c>
      <c r="P10" s="20"/>
      <c r="Q10" s="20"/>
      <c r="R10" s="21"/>
      <c r="S10" s="22">
        <v>38.263331388888886</v>
      </c>
      <c r="T10" s="22">
        <v>140.91325833333335</v>
      </c>
      <c r="U10" s="23" t="s">
        <v>286</v>
      </c>
      <c r="V10" s="24"/>
      <c r="Y10" s="330">
        <v>40613</v>
      </c>
      <c r="Z10" s="331"/>
      <c r="AA10" s="135">
        <f t="shared" si="0"/>
        <v>2011</v>
      </c>
      <c r="AB10" s="136" t="s">
        <v>674</v>
      </c>
      <c r="AC10" s="137" t="s">
        <v>674</v>
      </c>
      <c r="AD10" s="137" t="s">
        <v>674</v>
      </c>
      <c r="AE10" s="138" t="s">
        <v>674</v>
      </c>
      <c r="AF10" s="25" t="s">
        <v>675</v>
      </c>
      <c r="AG10" s="25"/>
      <c r="AH10" s="139"/>
      <c r="AI10" s="139"/>
      <c r="AJ10" s="139"/>
      <c r="AK10" s="139"/>
      <c r="AL10" s="300"/>
      <c r="AN10" s="10" t="s">
        <v>676</v>
      </c>
      <c r="AO10" s="10"/>
      <c r="AP10" s="234"/>
      <c r="AQ10" s="234"/>
      <c r="AR10" s="235"/>
      <c r="AS10" s="235"/>
      <c r="AT10" s="235"/>
    </row>
    <row r="11" spans="2:51" ht="12" customHeight="1">
      <c r="B11" s="6">
        <v>4</v>
      </c>
      <c r="C11" s="76" t="s">
        <v>5</v>
      </c>
      <c r="D11" s="67" t="s">
        <v>300</v>
      </c>
      <c r="E11" s="76"/>
      <c r="F11" s="16" t="s">
        <v>274</v>
      </c>
      <c r="G11" s="72" t="s">
        <v>444</v>
      </c>
      <c r="H11" s="240"/>
      <c r="I11" s="17">
        <v>42079</v>
      </c>
      <c r="J11" s="18">
        <v>6.2E-2</v>
      </c>
      <c r="K11" s="19" t="s">
        <v>274</v>
      </c>
      <c r="L11" s="20"/>
      <c r="M11" s="20"/>
      <c r="N11" s="21"/>
      <c r="O11" s="19" t="s">
        <v>282</v>
      </c>
      <c r="P11" s="20"/>
      <c r="Q11" s="20"/>
      <c r="R11" s="21"/>
      <c r="S11" s="22">
        <v>38.241004444444442</v>
      </c>
      <c r="T11" s="22">
        <v>140.90389472222222</v>
      </c>
      <c r="U11" s="23" t="s">
        <v>286</v>
      </c>
      <c r="V11" s="24"/>
      <c r="Y11" s="330">
        <v>40615</v>
      </c>
      <c r="Z11" s="331"/>
      <c r="AA11" s="135">
        <f t="shared" si="0"/>
        <v>2011</v>
      </c>
      <c r="AB11" s="136" t="s">
        <v>674</v>
      </c>
      <c r="AC11" s="137" t="s">
        <v>674</v>
      </c>
      <c r="AD11" s="137" t="s">
        <v>674</v>
      </c>
      <c r="AE11" s="138" t="s">
        <v>674</v>
      </c>
      <c r="AF11" s="25" t="s">
        <v>677</v>
      </c>
      <c r="AG11" s="25"/>
      <c r="AH11" s="139"/>
      <c r="AI11" s="139"/>
      <c r="AJ11" s="139"/>
      <c r="AK11" s="139"/>
      <c r="AL11" s="300"/>
      <c r="AN11" s="10" t="s">
        <v>678</v>
      </c>
      <c r="AO11" s="10"/>
      <c r="AP11" s="234"/>
      <c r="AQ11" s="234"/>
      <c r="AR11" s="235"/>
      <c r="AS11" s="235"/>
      <c r="AT11" s="235"/>
    </row>
    <row r="12" spans="2:51" ht="12" customHeight="1">
      <c r="B12" s="6">
        <v>4</v>
      </c>
      <c r="C12" s="76" t="s">
        <v>5</v>
      </c>
      <c r="D12" s="67" t="s">
        <v>301</v>
      </c>
      <c r="E12" s="76"/>
      <c r="F12" s="16" t="s">
        <v>275</v>
      </c>
      <c r="G12" s="72" t="s">
        <v>444</v>
      </c>
      <c r="H12" s="240"/>
      <c r="I12" s="17">
        <v>42079</v>
      </c>
      <c r="J12" s="18">
        <v>6.8000000000000005E-2</v>
      </c>
      <c r="K12" s="19" t="s">
        <v>275</v>
      </c>
      <c r="L12" s="20"/>
      <c r="M12" s="20"/>
      <c r="N12" s="21"/>
      <c r="O12" s="19" t="s">
        <v>284</v>
      </c>
      <c r="P12" s="25"/>
      <c r="Q12" s="20"/>
      <c r="R12" s="21"/>
      <c r="S12" s="22">
        <v>38.221345555555558</v>
      </c>
      <c r="T12" s="22">
        <v>140.88010111111112</v>
      </c>
      <c r="U12" s="23" t="s">
        <v>286</v>
      </c>
      <c r="V12" s="24"/>
      <c r="Y12" s="332">
        <v>40654</v>
      </c>
      <c r="Z12" s="333"/>
      <c r="AA12" s="140">
        <f t="shared" si="0"/>
        <v>2011</v>
      </c>
      <c r="AB12" s="141" t="s">
        <v>674</v>
      </c>
      <c r="AC12" s="62" t="s">
        <v>674</v>
      </c>
      <c r="AD12" s="62" t="s">
        <v>674</v>
      </c>
      <c r="AE12" s="142" t="s">
        <v>671</v>
      </c>
      <c r="AF12" s="143" t="s">
        <v>679</v>
      </c>
      <c r="AG12" s="143"/>
      <c r="AH12" s="143"/>
      <c r="AI12" s="143"/>
      <c r="AJ12" s="143"/>
      <c r="AK12" s="143"/>
      <c r="AL12" s="301"/>
      <c r="AN12" s="10" t="s">
        <v>680</v>
      </c>
      <c r="AO12" s="10"/>
      <c r="AP12" s="234"/>
      <c r="AQ12" s="234"/>
      <c r="AR12" s="235"/>
      <c r="AS12" s="235"/>
      <c r="AT12" s="235"/>
    </row>
    <row r="13" spans="2:51" ht="12" customHeight="1">
      <c r="B13" s="6">
        <v>4</v>
      </c>
      <c r="C13" s="76" t="s">
        <v>5</v>
      </c>
      <c r="D13" s="67" t="s">
        <v>302</v>
      </c>
      <c r="E13" s="76"/>
      <c r="F13" s="16" t="s">
        <v>276</v>
      </c>
      <c r="G13" s="72" t="s">
        <v>444</v>
      </c>
      <c r="H13" s="240"/>
      <c r="I13" s="17">
        <v>42079</v>
      </c>
      <c r="J13" s="18">
        <v>6.2E-2</v>
      </c>
      <c r="K13" s="19" t="s">
        <v>276</v>
      </c>
      <c r="L13" s="20"/>
      <c r="M13" s="20"/>
      <c r="N13" s="21"/>
      <c r="O13" s="19" t="s">
        <v>285</v>
      </c>
      <c r="P13" s="20"/>
      <c r="Q13" s="20"/>
      <c r="R13" s="21"/>
      <c r="S13" s="22">
        <v>38.323504444444445</v>
      </c>
      <c r="T13" s="22">
        <v>140.88502527777777</v>
      </c>
      <c r="U13" s="23" t="s">
        <v>286</v>
      </c>
      <c r="V13" s="24"/>
      <c r="Y13" s="332">
        <v>41151</v>
      </c>
      <c r="Z13" s="333"/>
      <c r="AA13" s="140">
        <f t="shared" si="0"/>
        <v>2012</v>
      </c>
      <c r="AB13" s="141" t="s">
        <v>670</v>
      </c>
      <c r="AC13" s="62" t="s">
        <v>670</v>
      </c>
      <c r="AD13" s="62" t="s">
        <v>670</v>
      </c>
      <c r="AE13" s="144" t="s">
        <v>674</v>
      </c>
      <c r="AF13" s="143" t="s">
        <v>679</v>
      </c>
      <c r="AG13" s="143"/>
      <c r="AH13" s="143"/>
      <c r="AI13" s="143"/>
      <c r="AJ13" s="143"/>
      <c r="AK13" s="143"/>
      <c r="AL13" s="301"/>
      <c r="AN13" s="10" t="s">
        <v>681</v>
      </c>
      <c r="AO13" s="10"/>
      <c r="AP13" s="234"/>
      <c r="AQ13" s="234"/>
      <c r="AR13" s="235"/>
      <c r="AS13" s="235"/>
      <c r="AT13" s="235"/>
    </row>
    <row r="14" spans="2:51" ht="12" customHeight="1">
      <c r="B14" s="6">
        <v>4</v>
      </c>
      <c r="C14" s="76" t="s">
        <v>5</v>
      </c>
      <c r="D14" s="67" t="s">
        <v>303</v>
      </c>
      <c r="E14" s="76"/>
      <c r="F14" s="16" t="s">
        <v>277</v>
      </c>
      <c r="G14" s="72" t="s">
        <v>444</v>
      </c>
      <c r="H14" s="240"/>
      <c r="I14" s="17">
        <v>42079</v>
      </c>
      <c r="J14" s="18">
        <v>4.5999999999999999E-2</v>
      </c>
      <c r="K14" s="19" t="s">
        <v>277</v>
      </c>
      <c r="L14" s="20"/>
      <c r="M14" s="20"/>
      <c r="N14" s="21"/>
      <c r="O14" s="19" t="s">
        <v>279</v>
      </c>
      <c r="P14" s="20"/>
      <c r="Q14" s="20"/>
      <c r="R14" s="21"/>
      <c r="S14" s="22">
        <v>38.265549999999998</v>
      </c>
      <c r="T14" s="22">
        <v>140.7673713888889</v>
      </c>
      <c r="U14" s="23" t="s">
        <v>286</v>
      </c>
      <c r="V14" s="24"/>
      <c r="Y14" s="359">
        <v>42088</v>
      </c>
      <c r="Z14" s="360"/>
      <c r="AA14" s="145">
        <f t="shared" si="0"/>
        <v>2015</v>
      </c>
      <c r="AB14" s="146" t="s">
        <v>682</v>
      </c>
      <c r="AC14" s="147" t="s">
        <v>670</v>
      </c>
      <c r="AD14" s="147" t="s">
        <v>670</v>
      </c>
      <c r="AE14" s="148" t="s">
        <v>674</v>
      </c>
      <c r="AF14" s="25" t="s">
        <v>683</v>
      </c>
      <c r="AG14" s="149"/>
      <c r="AH14" s="149"/>
      <c r="AI14" s="149"/>
      <c r="AJ14" s="149"/>
      <c r="AK14" s="149"/>
      <c r="AL14" s="302"/>
      <c r="AN14" s="10" t="s">
        <v>684</v>
      </c>
      <c r="AO14" s="10"/>
      <c r="AP14" s="234"/>
      <c r="AQ14" s="234"/>
      <c r="AR14" s="235"/>
      <c r="AS14" s="235"/>
      <c r="AT14" s="235"/>
    </row>
    <row r="15" spans="2:51" ht="12" customHeight="1">
      <c r="B15" s="6">
        <v>4</v>
      </c>
      <c r="C15" s="76" t="s">
        <v>5</v>
      </c>
      <c r="D15" s="67" t="s">
        <v>304</v>
      </c>
      <c r="E15" s="76"/>
      <c r="F15" s="16" t="s">
        <v>278</v>
      </c>
      <c r="G15" s="72" t="s">
        <v>444</v>
      </c>
      <c r="H15" s="240"/>
      <c r="I15" s="17">
        <v>42079</v>
      </c>
      <c r="J15" s="18">
        <v>4.3999999999999997E-2</v>
      </c>
      <c r="K15" s="19" t="s">
        <v>278</v>
      </c>
      <c r="L15" s="20"/>
      <c r="M15" s="20"/>
      <c r="N15" s="21"/>
      <c r="O15" s="19" t="s">
        <v>283</v>
      </c>
      <c r="P15" s="20"/>
      <c r="Q15" s="20"/>
      <c r="R15" s="21"/>
      <c r="S15" s="22">
        <v>38.255290000000002</v>
      </c>
      <c r="T15" s="22">
        <v>140.67497694444444</v>
      </c>
      <c r="U15" s="23" t="s">
        <v>286</v>
      </c>
      <c r="V15" s="24"/>
      <c r="Y15" s="361">
        <v>42531</v>
      </c>
      <c r="Z15" s="362"/>
      <c r="AA15" s="150">
        <f t="shared" si="0"/>
        <v>2016</v>
      </c>
      <c r="AB15" s="151" t="s">
        <v>670</v>
      </c>
      <c r="AC15" s="152" t="s">
        <v>670</v>
      </c>
      <c r="AD15" s="152" t="s">
        <v>670</v>
      </c>
      <c r="AE15" s="153" t="s">
        <v>674</v>
      </c>
      <c r="AF15" s="143" t="s">
        <v>685</v>
      </c>
      <c r="AG15" s="154"/>
      <c r="AH15" s="154"/>
      <c r="AI15" s="154"/>
      <c r="AJ15" s="303"/>
      <c r="AK15" s="303"/>
      <c r="AL15" s="304"/>
      <c r="AN15" s="10" t="s">
        <v>686</v>
      </c>
      <c r="AO15" s="10"/>
      <c r="AP15" s="234"/>
      <c r="AQ15" s="234"/>
      <c r="AR15" s="235"/>
      <c r="AS15" s="235"/>
      <c r="AT15" s="235"/>
    </row>
    <row r="16" spans="2:51" ht="12" customHeight="1">
      <c r="B16" s="6">
        <v>4</v>
      </c>
      <c r="C16" s="76" t="s">
        <v>6</v>
      </c>
      <c r="D16" s="77" t="s">
        <v>305</v>
      </c>
      <c r="E16" s="76"/>
      <c r="F16" s="16" t="s">
        <v>7</v>
      </c>
      <c r="G16" s="72" t="s">
        <v>444</v>
      </c>
      <c r="H16" s="240" t="s">
        <v>874</v>
      </c>
      <c r="I16" s="17">
        <v>41151.576388888891</v>
      </c>
      <c r="J16" s="18">
        <v>2.7E-2</v>
      </c>
      <c r="K16" s="19" t="s">
        <v>449</v>
      </c>
      <c r="L16" s="20"/>
      <c r="M16" s="20"/>
      <c r="N16" s="21"/>
      <c r="O16" s="19" t="s">
        <v>176</v>
      </c>
      <c r="P16" s="20"/>
      <c r="Q16" s="20"/>
      <c r="R16" s="21"/>
      <c r="S16" s="22">
        <v>38.390555999999997</v>
      </c>
      <c r="T16" s="26">
        <v>141.52277799999999</v>
      </c>
      <c r="U16" s="23" t="s">
        <v>450</v>
      </c>
      <c r="V16" s="24"/>
      <c r="Y16" s="332">
        <v>43157</v>
      </c>
      <c r="Z16" s="333"/>
      <c r="AA16" s="140">
        <f t="shared" si="0"/>
        <v>2018</v>
      </c>
      <c r="AB16" s="141" t="s">
        <v>674</v>
      </c>
      <c r="AC16" s="62" t="s">
        <v>674</v>
      </c>
      <c r="AD16" s="62" t="s">
        <v>674</v>
      </c>
      <c r="AE16" s="144" t="s">
        <v>674</v>
      </c>
      <c r="AF16" s="143" t="s">
        <v>687</v>
      </c>
      <c r="AG16" s="143"/>
      <c r="AH16" s="143"/>
      <c r="AI16" s="143"/>
      <c r="AJ16" s="143"/>
      <c r="AK16" s="143"/>
      <c r="AL16" s="301"/>
      <c r="AN16" s="10" t="s">
        <v>688</v>
      </c>
      <c r="AO16" s="10"/>
      <c r="AP16" s="235"/>
      <c r="AQ16" s="234"/>
      <c r="AR16" s="234"/>
      <c r="AS16" s="235"/>
      <c r="AT16" s="235"/>
    </row>
    <row r="17" spans="2:49" ht="12" customHeight="1">
      <c r="B17" s="6">
        <v>3</v>
      </c>
      <c r="C17" s="76" t="s">
        <v>6</v>
      </c>
      <c r="D17" s="77" t="s">
        <v>306</v>
      </c>
      <c r="E17" s="76" t="s">
        <v>307</v>
      </c>
      <c r="F17" s="9" t="s">
        <v>8</v>
      </c>
      <c r="G17" s="73" t="s">
        <v>445</v>
      </c>
      <c r="H17" s="241"/>
      <c r="I17" s="27">
        <v>43068.506944444445</v>
      </c>
      <c r="J17" s="28">
        <v>3.5999999999999997E-2</v>
      </c>
      <c r="K17" s="29" t="s">
        <v>451</v>
      </c>
      <c r="L17" s="30"/>
      <c r="M17" s="30"/>
      <c r="N17" s="31"/>
      <c r="O17" s="29" t="s">
        <v>287</v>
      </c>
      <c r="P17" s="30"/>
      <c r="Q17" s="30"/>
      <c r="R17" s="31"/>
      <c r="S17" s="32">
        <v>38.424795000000003</v>
      </c>
      <c r="T17" s="32">
        <v>141.26285799999999</v>
      </c>
      <c r="U17" s="33" t="s">
        <v>450</v>
      </c>
      <c r="V17" s="34"/>
      <c r="Y17" s="363">
        <v>43182</v>
      </c>
      <c r="Z17" s="364"/>
      <c r="AA17" s="155">
        <f t="shared" si="0"/>
        <v>2018</v>
      </c>
      <c r="AB17" s="156" t="s">
        <v>670</v>
      </c>
      <c r="AC17" s="157" t="s">
        <v>670</v>
      </c>
      <c r="AD17" s="157" t="s">
        <v>670</v>
      </c>
      <c r="AE17" s="158" t="s">
        <v>689</v>
      </c>
      <c r="AF17" s="159" t="s">
        <v>690</v>
      </c>
      <c r="AG17" s="159"/>
      <c r="AH17" s="159"/>
      <c r="AI17" s="159"/>
      <c r="AJ17" s="159"/>
      <c r="AK17" s="159"/>
      <c r="AL17" s="305"/>
    </row>
    <row r="18" spans="2:49" ht="12" customHeight="1">
      <c r="B18" s="6">
        <v>3</v>
      </c>
      <c r="C18" s="76" t="s">
        <v>6</v>
      </c>
      <c r="D18" s="77" t="s">
        <v>308</v>
      </c>
      <c r="E18" s="76" t="s">
        <v>309</v>
      </c>
      <c r="F18" s="9" t="s">
        <v>9</v>
      </c>
      <c r="G18" s="73" t="s">
        <v>445</v>
      </c>
      <c r="H18" s="241"/>
      <c r="I18" s="27">
        <v>43068.5</v>
      </c>
      <c r="J18" s="28">
        <v>4.8000000000000001E-2</v>
      </c>
      <c r="K18" s="29" t="s">
        <v>452</v>
      </c>
      <c r="L18" s="30"/>
      <c r="M18" s="30"/>
      <c r="N18" s="31"/>
      <c r="O18" s="29" t="s">
        <v>169</v>
      </c>
      <c r="P18" s="30"/>
      <c r="Q18" s="30"/>
      <c r="R18" s="31"/>
      <c r="S18" s="32">
        <v>38.415886999999998</v>
      </c>
      <c r="T18" s="32">
        <v>141.25183799999999</v>
      </c>
      <c r="U18" s="33" t="s">
        <v>450</v>
      </c>
      <c r="V18" s="34"/>
      <c r="AF18"/>
      <c r="AG18"/>
      <c r="AH18"/>
      <c r="AI18"/>
    </row>
    <row r="19" spans="2:49" ht="12" customHeight="1">
      <c r="B19" s="6">
        <v>1</v>
      </c>
      <c r="C19" s="76" t="s">
        <v>6</v>
      </c>
      <c r="D19" s="77" t="s">
        <v>310</v>
      </c>
      <c r="E19" s="76"/>
      <c r="F19" s="16" t="s">
        <v>10</v>
      </c>
      <c r="G19" s="72" t="s">
        <v>444</v>
      </c>
      <c r="H19" s="239" t="s">
        <v>873</v>
      </c>
      <c r="I19" s="17">
        <v>43186.645833333336</v>
      </c>
      <c r="J19" s="18">
        <v>0.04</v>
      </c>
      <c r="K19" s="19" t="s">
        <v>453</v>
      </c>
      <c r="L19" s="20"/>
      <c r="M19" s="20"/>
      <c r="N19" s="21"/>
      <c r="O19" s="35" t="s">
        <v>198</v>
      </c>
      <c r="P19" s="36"/>
      <c r="Q19" s="36"/>
      <c r="R19" s="37"/>
      <c r="S19" s="22">
        <v>38.441169000000002</v>
      </c>
      <c r="T19" s="22">
        <v>141.25663499999999</v>
      </c>
      <c r="U19" s="23" t="s">
        <v>450</v>
      </c>
      <c r="V19" s="24"/>
      <c r="Y19" s="160" t="s">
        <v>691</v>
      </c>
      <c r="AB19" s="122"/>
      <c r="AC19" s="122"/>
      <c r="AF19"/>
      <c r="AG19"/>
      <c r="AH19"/>
      <c r="AI19"/>
      <c r="AN19" s="160" t="s">
        <v>692</v>
      </c>
      <c r="AO19" s="161"/>
      <c r="AP19" s="161"/>
      <c r="AQ19" s="161"/>
      <c r="AR19" s="162"/>
      <c r="AS19" s="163"/>
      <c r="AT19" s="162"/>
      <c r="AU19" s="163"/>
    </row>
    <row r="20" spans="2:49" ht="12" customHeight="1">
      <c r="B20" s="6">
        <v>4</v>
      </c>
      <c r="C20" s="76" t="s">
        <v>11</v>
      </c>
      <c r="D20" s="77" t="s">
        <v>311</v>
      </c>
      <c r="E20" s="76"/>
      <c r="F20" s="16" t="s">
        <v>12</v>
      </c>
      <c r="G20" s="72" t="s">
        <v>444</v>
      </c>
      <c r="H20" s="240" t="s">
        <v>875</v>
      </c>
      <c r="I20" s="17">
        <v>41275</v>
      </c>
      <c r="J20" s="18">
        <v>4.1000000000000002E-2</v>
      </c>
      <c r="K20" s="19" t="s">
        <v>454</v>
      </c>
      <c r="L20" s="20"/>
      <c r="M20" s="20"/>
      <c r="N20" s="21"/>
      <c r="O20" s="35" t="s">
        <v>179</v>
      </c>
      <c r="P20" s="36"/>
      <c r="Q20" s="36"/>
      <c r="R20" s="37"/>
      <c r="S20" s="22">
        <v>38.314072000000003</v>
      </c>
      <c r="T20" s="22">
        <v>141.02242200000001</v>
      </c>
      <c r="U20" s="23" t="s">
        <v>455</v>
      </c>
      <c r="V20" s="24"/>
      <c r="Y20" s="365"/>
      <c r="Z20" s="365"/>
      <c r="AA20" s="345" t="s">
        <v>693</v>
      </c>
      <c r="AB20" s="346"/>
      <c r="AC20" s="349" t="s">
        <v>694</v>
      </c>
      <c r="AD20" s="346"/>
      <c r="AE20" s="351" t="s">
        <v>695</v>
      </c>
      <c r="AF20" s="352"/>
      <c r="AG20" s="354" t="s">
        <v>696</v>
      </c>
      <c r="AH20" s="355"/>
      <c r="AI20" s="345" t="s">
        <v>697</v>
      </c>
      <c r="AJ20" s="358"/>
      <c r="AK20" s="367" t="s">
        <v>698</v>
      </c>
      <c r="AL20" s="368"/>
      <c r="AN20" s="369" t="s">
        <v>699</v>
      </c>
      <c r="AO20" s="370"/>
      <c r="AP20" s="371" t="s">
        <v>700</v>
      </c>
      <c r="AQ20" s="372"/>
      <c r="AR20" s="373" t="s">
        <v>696</v>
      </c>
      <c r="AS20" s="374"/>
      <c r="AT20" s="373" t="s">
        <v>701</v>
      </c>
      <c r="AU20" s="374"/>
    </row>
    <row r="21" spans="2:49" ht="12" customHeight="1">
      <c r="B21" s="6">
        <v>1</v>
      </c>
      <c r="C21" s="76" t="s">
        <v>13</v>
      </c>
      <c r="D21" s="77" t="s">
        <v>312</v>
      </c>
      <c r="E21" s="76"/>
      <c r="F21" s="16" t="s">
        <v>14</v>
      </c>
      <c r="G21" s="72" t="s">
        <v>444</v>
      </c>
      <c r="H21" s="239" t="s">
        <v>873</v>
      </c>
      <c r="I21" s="17">
        <v>41275</v>
      </c>
      <c r="J21" s="18">
        <v>5.8000000000000003E-2</v>
      </c>
      <c r="K21" s="19" t="s">
        <v>456</v>
      </c>
      <c r="L21" s="20"/>
      <c r="M21" s="20"/>
      <c r="N21" s="21"/>
      <c r="O21" s="35" t="s">
        <v>457</v>
      </c>
      <c r="P21" s="36"/>
      <c r="Q21" s="36"/>
      <c r="R21" s="37"/>
      <c r="S21" s="22">
        <v>38.903269999999999</v>
      </c>
      <c r="T21" s="22">
        <v>141.55421100000001</v>
      </c>
      <c r="U21" s="23" t="s">
        <v>458</v>
      </c>
      <c r="V21" s="24"/>
      <c r="Y21" s="366"/>
      <c r="Z21" s="366"/>
      <c r="AA21" s="347"/>
      <c r="AB21" s="348"/>
      <c r="AC21" s="350"/>
      <c r="AD21" s="348"/>
      <c r="AE21" s="353"/>
      <c r="AF21" s="353"/>
      <c r="AG21" s="356"/>
      <c r="AH21" s="357"/>
      <c r="AI21" s="347"/>
      <c r="AJ21" s="348"/>
      <c r="AK21" s="366"/>
      <c r="AL21" s="366"/>
      <c r="AN21" s="375" t="s">
        <v>702</v>
      </c>
      <c r="AO21" s="376"/>
      <c r="AP21" s="377" t="s">
        <v>703</v>
      </c>
      <c r="AQ21" s="378"/>
      <c r="AR21" s="379" t="s">
        <v>704</v>
      </c>
      <c r="AS21" s="380"/>
      <c r="AT21" s="381" t="s">
        <v>705</v>
      </c>
      <c r="AU21" s="382"/>
    </row>
    <row r="22" spans="2:49" ht="12" customHeight="1">
      <c r="B22" s="6">
        <v>3</v>
      </c>
      <c r="C22" s="76" t="s">
        <v>15</v>
      </c>
      <c r="D22" s="77" t="s">
        <v>313</v>
      </c>
      <c r="E22" s="76" t="s">
        <v>314</v>
      </c>
      <c r="F22" s="9" t="s">
        <v>16</v>
      </c>
      <c r="G22" s="73" t="s">
        <v>445</v>
      </c>
      <c r="H22" s="241"/>
      <c r="I22" s="27">
        <v>43068.472222222219</v>
      </c>
      <c r="J22" s="28">
        <v>8.5999999999999993E-2</v>
      </c>
      <c r="K22" s="29" t="s">
        <v>459</v>
      </c>
      <c r="L22" s="30"/>
      <c r="M22" s="30"/>
      <c r="N22" s="31"/>
      <c r="O22" s="29" t="s">
        <v>460</v>
      </c>
      <c r="P22" s="30"/>
      <c r="Q22" s="30"/>
      <c r="R22" s="31"/>
      <c r="S22" s="32">
        <v>38.004992000000001</v>
      </c>
      <c r="T22" s="32">
        <v>140.654841</v>
      </c>
      <c r="U22" s="33" t="s">
        <v>461</v>
      </c>
      <c r="V22" s="34"/>
      <c r="Y22" s="164" t="s">
        <v>706</v>
      </c>
      <c r="Z22" s="164"/>
      <c r="AA22" s="165"/>
      <c r="AB22" s="166"/>
      <c r="AC22" s="132"/>
      <c r="AD22" s="166"/>
      <c r="AE22" s="167" t="s">
        <v>707</v>
      </c>
      <c r="AF22" s="164"/>
      <c r="AG22" s="168"/>
      <c r="AH22" s="166"/>
      <c r="AI22" s="169" t="s">
        <v>708</v>
      </c>
      <c r="AJ22" s="164"/>
      <c r="AK22" s="164" t="s">
        <v>709</v>
      </c>
      <c r="AL22" s="164"/>
      <c r="AN22" s="385" t="s">
        <v>710</v>
      </c>
      <c r="AO22" s="386"/>
      <c r="AP22" s="387" t="s">
        <v>711</v>
      </c>
      <c r="AQ22" s="388"/>
      <c r="AR22" s="389" t="s">
        <v>712</v>
      </c>
      <c r="AS22" s="390"/>
      <c r="AT22" s="383"/>
      <c r="AU22" s="384"/>
    </row>
    <row r="23" spans="2:49" ht="12" customHeight="1">
      <c r="B23" s="6">
        <v>3</v>
      </c>
      <c r="C23" s="76" t="s">
        <v>15</v>
      </c>
      <c r="D23" s="77" t="s">
        <v>315</v>
      </c>
      <c r="E23" s="76" t="s">
        <v>316</v>
      </c>
      <c r="F23" s="9" t="s">
        <v>17</v>
      </c>
      <c r="G23" s="73" t="s">
        <v>445</v>
      </c>
      <c r="H23" s="241"/>
      <c r="I23" s="27">
        <v>43068.479166666664</v>
      </c>
      <c r="J23" s="28">
        <v>4.8000000000000001E-2</v>
      </c>
      <c r="K23" s="29" t="s">
        <v>462</v>
      </c>
      <c r="L23" s="30"/>
      <c r="M23" s="30"/>
      <c r="N23" s="31"/>
      <c r="O23" s="29" t="s">
        <v>463</v>
      </c>
      <c r="P23" s="30"/>
      <c r="Q23" s="30"/>
      <c r="R23" s="31"/>
      <c r="S23" s="32">
        <v>38.009469000000003</v>
      </c>
      <c r="T23" s="32">
        <v>140.65564499999999</v>
      </c>
      <c r="U23" s="33" t="s">
        <v>461</v>
      </c>
      <c r="V23" s="34"/>
      <c r="Y23" s="395" t="s">
        <v>713</v>
      </c>
      <c r="Z23" s="386"/>
      <c r="AA23" s="396">
        <f>5.243/365.25</f>
        <v>1.4354551676933608E-2</v>
      </c>
      <c r="AB23" s="397"/>
      <c r="AC23" s="389"/>
      <c r="AD23" s="390"/>
      <c r="AE23" s="393">
        <v>1.66E-2</v>
      </c>
      <c r="AF23" s="392"/>
      <c r="AG23" s="391" t="s">
        <v>714</v>
      </c>
      <c r="AH23" s="392"/>
      <c r="AI23" s="391">
        <v>11000</v>
      </c>
      <c r="AJ23" s="392"/>
      <c r="AK23" s="389">
        <f>AI23*AE23*10^3</f>
        <v>182600</v>
      </c>
      <c r="AL23" s="390"/>
      <c r="AN23" s="385" t="s">
        <v>715</v>
      </c>
      <c r="AO23" s="386"/>
      <c r="AP23" s="393" t="s">
        <v>716</v>
      </c>
      <c r="AQ23" s="394"/>
      <c r="AR23" s="389" t="s">
        <v>717</v>
      </c>
      <c r="AS23" s="390"/>
      <c r="AT23" s="383"/>
      <c r="AU23" s="384"/>
    </row>
    <row r="24" spans="2:49" ht="12" customHeight="1">
      <c r="B24" s="6">
        <v>4</v>
      </c>
      <c r="C24" s="76" t="s">
        <v>15</v>
      </c>
      <c r="D24" s="77" t="s">
        <v>317</v>
      </c>
      <c r="E24" s="76"/>
      <c r="F24" s="16" t="s">
        <v>18</v>
      </c>
      <c r="G24" s="72" t="s">
        <v>444</v>
      </c>
      <c r="H24" s="240" t="s">
        <v>875</v>
      </c>
      <c r="I24" s="17">
        <v>41275</v>
      </c>
      <c r="J24" s="18">
        <v>0.14199999999999999</v>
      </c>
      <c r="K24" s="19" t="s">
        <v>464</v>
      </c>
      <c r="L24" s="20"/>
      <c r="M24" s="20"/>
      <c r="N24" s="21"/>
      <c r="O24" s="19" t="s">
        <v>288</v>
      </c>
      <c r="P24" s="20"/>
      <c r="Q24" s="20"/>
      <c r="R24" s="21"/>
      <c r="S24" s="22">
        <v>37.921827999999998</v>
      </c>
      <c r="T24" s="22">
        <v>140.598567</v>
      </c>
      <c r="U24" s="23" t="s">
        <v>461</v>
      </c>
      <c r="V24" s="24"/>
      <c r="Y24" s="385" t="s">
        <v>718</v>
      </c>
      <c r="Z24" s="386"/>
      <c r="AA24" s="396">
        <f>8.021/365.25</f>
        <v>2.1960301163586587E-2</v>
      </c>
      <c r="AB24" s="397"/>
      <c r="AC24" s="389">
        <v>1.0999999999999999E-2</v>
      </c>
      <c r="AD24" s="390"/>
      <c r="AE24" s="393">
        <v>6.5000000000000002E-2</v>
      </c>
      <c r="AF24" s="392"/>
      <c r="AG24" s="391" t="s">
        <v>719</v>
      </c>
      <c r="AH24" s="392"/>
      <c r="AI24" s="391">
        <v>160</v>
      </c>
      <c r="AJ24" s="392"/>
      <c r="AK24" s="389">
        <f>AI24*AE24*10^3</f>
        <v>10400</v>
      </c>
      <c r="AL24" s="390"/>
      <c r="AN24" s="385" t="s">
        <v>720</v>
      </c>
      <c r="AO24" s="386"/>
      <c r="AP24" s="393" t="s">
        <v>721</v>
      </c>
      <c r="AQ24" s="392"/>
      <c r="AR24" s="398" t="s">
        <v>704</v>
      </c>
      <c r="AS24" s="390"/>
      <c r="AT24" s="383"/>
      <c r="AU24" s="384"/>
    </row>
    <row r="25" spans="2:49" ht="12" customHeight="1">
      <c r="B25" s="6">
        <v>4</v>
      </c>
      <c r="C25" s="76" t="s">
        <v>19</v>
      </c>
      <c r="D25" s="77" t="s">
        <v>318</v>
      </c>
      <c r="E25" s="76"/>
      <c r="F25" s="16" t="s">
        <v>20</v>
      </c>
      <c r="G25" s="72" t="s">
        <v>444</v>
      </c>
      <c r="H25" s="240" t="s">
        <v>875</v>
      </c>
      <c r="I25" s="17">
        <v>41275</v>
      </c>
      <c r="J25" s="18">
        <v>4.7E-2</v>
      </c>
      <c r="K25" s="19" t="s">
        <v>465</v>
      </c>
      <c r="L25" s="20"/>
      <c r="M25" s="20"/>
      <c r="N25" s="21"/>
      <c r="O25" s="19" t="s">
        <v>466</v>
      </c>
      <c r="P25" s="20"/>
      <c r="Q25" s="20"/>
      <c r="R25" s="21"/>
      <c r="S25" s="22">
        <v>38.169755000000002</v>
      </c>
      <c r="T25" s="22">
        <v>140.89079699999999</v>
      </c>
      <c r="U25" s="23" t="s">
        <v>467</v>
      </c>
      <c r="V25" s="24"/>
      <c r="Y25" s="385" t="s">
        <v>722</v>
      </c>
      <c r="Z25" s="386"/>
      <c r="AA25" s="391">
        <v>2.0649999999999999</v>
      </c>
      <c r="AB25" s="394"/>
      <c r="AC25" s="389" t="s">
        <v>723</v>
      </c>
      <c r="AD25" s="390"/>
      <c r="AE25" s="393">
        <v>0.24399999999999999</v>
      </c>
      <c r="AF25" s="394"/>
      <c r="AG25" s="391" t="s">
        <v>724</v>
      </c>
      <c r="AH25" s="392"/>
      <c r="AI25" s="391">
        <v>18</v>
      </c>
      <c r="AJ25" s="394"/>
      <c r="AK25" s="389">
        <f>AI25*AE25*10^3</f>
        <v>4391.9999999999991</v>
      </c>
      <c r="AL25" s="390"/>
      <c r="AN25" s="385" t="s">
        <v>725</v>
      </c>
      <c r="AO25" s="386"/>
      <c r="AP25" s="387" t="s">
        <v>726</v>
      </c>
      <c r="AQ25" s="388"/>
      <c r="AR25" s="389" t="s">
        <v>727</v>
      </c>
      <c r="AS25" s="390"/>
      <c r="AT25" s="383"/>
      <c r="AU25" s="384"/>
    </row>
    <row r="26" spans="2:49" ht="12" customHeight="1">
      <c r="B26" s="6">
        <v>4</v>
      </c>
      <c r="C26" s="76" t="s">
        <v>21</v>
      </c>
      <c r="D26" s="77" t="s">
        <v>319</v>
      </c>
      <c r="E26" s="76"/>
      <c r="F26" s="16" t="s">
        <v>22</v>
      </c>
      <c r="G26" s="72" t="s">
        <v>444</v>
      </c>
      <c r="H26" s="240" t="s">
        <v>875</v>
      </c>
      <c r="I26" s="17">
        <v>40998.888888888891</v>
      </c>
      <c r="J26" s="18">
        <v>0.17599999999999999</v>
      </c>
      <c r="K26" s="19" t="s">
        <v>468</v>
      </c>
      <c r="L26" s="20"/>
      <c r="M26" s="20"/>
      <c r="N26" s="21"/>
      <c r="O26" s="19" t="s">
        <v>469</v>
      </c>
      <c r="P26" s="20"/>
      <c r="Q26" s="20"/>
      <c r="R26" s="21"/>
      <c r="S26" s="22">
        <v>37.969019000000003</v>
      </c>
      <c r="T26" s="22">
        <v>140.80595600000001</v>
      </c>
      <c r="U26" s="23" t="s">
        <v>470</v>
      </c>
      <c r="V26" s="24"/>
      <c r="Y26" s="385" t="s">
        <v>728</v>
      </c>
      <c r="Z26" s="386"/>
      <c r="AA26" s="391">
        <v>30.07</v>
      </c>
      <c r="AB26" s="394"/>
      <c r="AC26" s="389" t="s">
        <v>729</v>
      </c>
      <c r="AD26" s="390"/>
      <c r="AE26" s="393">
        <v>9.0999999999999998E-2</v>
      </c>
      <c r="AF26" s="394"/>
      <c r="AG26" s="391" t="s">
        <v>724</v>
      </c>
      <c r="AH26" s="392"/>
      <c r="AI26" s="391">
        <v>15</v>
      </c>
      <c r="AJ26" s="394"/>
      <c r="AK26" s="389">
        <f>AI26*AE26*10^3</f>
        <v>1365</v>
      </c>
      <c r="AL26" s="390"/>
      <c r="AN26" s="385" t="s">
        <v>730</v>
      </c>
      <c r="AO26" s="386"/>
      <c r="AP26" s="393" t="s">
        <v>731</v>
      </c>
      <c r="AQ26" s="394"/>
      <c r="AR26" s="389" t="s">
        <v>727</v>
      </c>
      <c r="AS26" s="390"/>
      <c r="AT26" s="383"/>
      <c r="AU26" s="384"/>
    </row>
    <row r="27" spans="2:49" ht="12" customHeight="1">
      <c r="B27" s="6">
        <v>3</v>
      </c>
      <c r="C27" s="76" t="s">
        <v>21</v>
      </c>
      <c r="D27" s="77" t="s">
        <v>320</v>
      </c>
      <c r="E27" s="76" t="s">
        <v>321</v>
      </c>
      <c r="F27" s="9" t="s">
        <v>23</v>
      </c>
      <c r="G27" s="73" t="s">
        <v>445</v>
      </c>
      <c r="H27" s="241"/>
      <c r="I27" s="27">
        <v>43068.409722222219</v>
      </c>
      <c r="J27" s="28">
        <v>0.06</v>
      </c>
      <c r="K27" s="29" t="s">
        <v>471</v>
      </c>
      <c r="L27" s="30"/>
      <c r="M27" s="30"/>
      <c r="N27" s="31"/>
      <c r="O27" s="29" t="s">
        <v>291</v>
      </c>
      <c r="P27" s="30"/>
      <c r="Q27" s="30"/>
      <c r="R27" s="31"/>
      <c r="S27" s="32">
        <v>37.999417000000001</v>
      </c>
      <c r="T27" s="32">
        <v>140.72703100000001</v>
      </c>
      <c r="U27" s="33" t="s">
        <v>470</v>
      </c>
      <c r="V27" s="34"/>
      <c r="Y27" s="385" t="s">
        <v>732</v>
      </c>
      <c r="Z27" s="386"/>
      <c r="AA27" s="391">
        <v>28.78</v>
      </c>
      <c r="AB27" s="394"/>
      <c r="AC27" s="389"/>
      <c r="AD27" s="390"/>
      <c r="AE27" s="393"/>
      <c r="AF27" s="394"/>
      <c r="AG27" s="391" t="s">
        <v>733</v>
      </c>
      <c r="AH27" s="392"/>
      <c r="AI27" s="391">
        <v>0.14000000000000001</v>
      </c>
      <c r="AJ27" s="394"/>
      <c r="AK27" s="389"/>
      <c r="AL27" s="390"/>
      <c r="AN27" s="385" t="s">
        <v>734</v>
      </c>
      <c r="AO27" s="386"/>
      <c r="AP27" s="393" t="s">
        <v>735</v>
      </c>
      <c r="AQ27" s="394"/>
      <c r="AR27" s="389" t="s">
        <v>727</v>
      </c>
      <c r="AS27" s="390"/>
      <c r="AT27" s="383"/>
      <c r="AU27" s="384"/>
    </row>
    <row r="28" spans="2:49" ht="12" customHeight="1">
      <c r="B28" s="6">
        <v>3</v>
      </c>
      <c r="C28" s="76" t="s">
        <v>21</v>
      </c>
      <c r="D28" s="77" t="s">
        <v>322</v>
      </c>
      <c r="E28" s="76" t="s">
        <v>323</v>
      </c>
      <c r="F28" s="9" t="s">
        <v>24</v>
      </c>
      <c r="G28" s="73" t="s">
        <v>445</v>
      </c>
      <c r="H28" s="241"/>
      <c r="I28" s="27">
        <v>43068.423611111109</v>
      </c>
      <c r="J28" s="28">
        <v>3.5999999999999997E-2</v>
      </c>
      <c r="K28" s="29" t="s">
        <v>472</v>
      </c>
      <c r="L28" s="30"/>
      <c r="M28" s="30"/>
      <c r="N28" s="31"/>
      <c r="O28" s="29" t="s">
        <v>170</v>
      </c>
      <c r="P28" s="30"/>
      <c r="Q28" s="30"/>
      <c r="R28" s="31"/>
      <c r="S28" s="32">
        <v>38.030168000000003</v>
      </c>
      <c r="T28" s="32">
        <v>140.72597500000001</v>
      </c>
      <c r="U28" s="33" t="s">
        <v>470</v>
      </c>
      <c r="V28" s="34"/>
      <c r="Y28" s="423" t="s">
        <v>736</v>
      </c>
      <c r="Z28" s="424"/>
      <c r="AA28" s="403">
        <v>87.7</v>
      </c>
      <c r="AB28" s="402"/>
      <c r="AC28" s="399"/>
      <c r="AD28" s="400"/>
      <c r="AE28" s="401"/>
      <c r="AF28" s="402"/>
      <c r="AG28" s="403"/>
      <c r="AH28" s="402"/>
      <c r="AI28" s="403" t="s">
        <v>737</v>
      </c>
      <c r="AJ28" s="402"/>
      <c r="AK28" s="399"/>
      <c r="AL28" s="400"/>
      <c r="AN28" s="385" t="s">
        <v>738</v>
      </c>
      <c r="AO28" s="386"/>
      <c r="AP28" s="419" t="s">
        <v>739</v>
      </c>
      <c r="AQ28" s="420"/>
      <c r="AR28" s="421" t="s">
        <v>727</v>
      </c>
      <c r="AS28" s="422"/>
      <c r="AT28" s="408" t="s">
        <v>740</v>
      </c>
      <c r="AU28" s="409"/>
    </row>
    <row r="29" spans="2:49" ht="12" customHeight="1">
      <c r="B29" s="6">
        <v>3</v>
      </c>
      <c r="C29" s="76" t="s">
        <v>21</v>
      </c>
      <c r="D29" s="77" t="s">
        <v>324</v>
      </c>
      <c r="E29" s="76" t="s">
        <v>325</v>
      </c>
      <c r="F29" s="9" t="s">
        <v>25</v>
      </c>
      <c r="G29" s="73" t="s">
        <v>445</v>
      </c>
      <c r="H29" s="241"/>
      <c r="I29" s="27">
        <v>43068.465277777781</v>
      </c>
      <c r="J29" s="28">
        <v>0.06</v>
      </c>
      <c r="K29" s="29" t="s">
        <v>473</v>
      </c>
      <c r="L29" s="30"/>
      <c r="M29" s="30"/>
      <c r="N29" s="31"/>
      <c r="O29" s="38" t="s">
        <v>171</v>
      </c>
      <c r="P29" s="39"/>
      <c r="Q29" s="39"/>
      <c r="R29" s="40"/>
      <c r="S29" s="32">
        <v>38.025477000000002</v>
      </c>
      <c r="T29" s="32">
        <v>140.73547500000001</v>
      </c>
      <c r="U29" s="33" t="s">
        <v>470</v>
      </c>
      <c r="V29" s="34"/>
      <c r="Y29" s="410" t="s">
        <v>741</v>
      </c>
      <c r="Z29" s="411"/>
      <c r="AA29" s="412"/>
      <c r="AB29" s="413"/>
      <c r="AC29" s="414"/>
      <c r="AD29" s="415"/>
      <c r="AE29" s="416"/>
      <c r="AF29" s="417"/>
      <c r="AG29" s="418"/>
      <c r="AH29" s="417"/>
      <c r="AI29" s="418"/>
      <c r="AJ29" s="417"/>
      <c r="AK29" s="414">
        <f>SUM(AK23:AL28)</f>
        <v>198757</v>
      </c>
      <c r="AL29" s="415"/>
      <c r="AN29" s="369" t="s">
        <v>742</v>
      </c>
      <c r="AO29" s="370"/>
      <c r="AP29" s="371" t="s">
        <v>700</v>
      </c>
      <c r="AQ29" s="372"/>
      <c r="AR29" s="373" t="s">
        <v>696</v>
      </c>
      <c r="AS29" s="374"/>
      <c r="AT29" s="373"/>
      <c r="AU29" s="374"/>
    </row>
    <row r="30" spans="2:49" ht="12" customHeight="1">
      <c r="B30" s="6">
        <v>3</v>
      </c>
      <c r="C30" s="76" t="s">
        <v>21</v>
      </c>
      <c r="D30" s="77" t="s">
        <v>326</v>
      </c>
      <c r="E30" s="76" t="s">
        <v>327</v>
      </c>
      <c r="F30" s="9" t="s">
        <v>26</v>
      </c>
      <c r="G30" s="73" t="s">
        <v>445</v>
      </c>
      <c r="H30" s="241"/>
      <c r="I30" s="27">
        <v>43068.409722222219</v>
      </c>
      <c r="J30" s="28">
        <v>7.8E-2</v>
      </c>
      <c r="K30" s="29" t="s">
        <v>474</v>
      </c>
      <c r="L30" s="30"/>
      <c r="M30" s="30"/>
      <c r="N30" s="31"/>
      <c r="O30" s="38" t="s">
        <v>290</v>
      </c>
      <c r="P30" s="39"/>
      <c r="Q30" s="39"/>
      <c r="R30" s="40"/>
      <c r="S30" s="32">
        <v>38.020113000000002</v>
      </c>
      <c r="T30" s="32">
        <v>140.77382399999999</v>
      </c>
      <c r="U30" s="33" t="s">
        <v>470</v>
      </c>
      <c r="V30" s="34"/>
      <c r="Y30" s="404" t="s">
        <v>743</v>
      </c>
      <c r="Z30" s="376"/>
      <c r="AA30" s="405">
        <v>12.33</v>
      </c>
      <c r="AB30" s="406"/>
      <c r="AC30" s="379"/>
      <c r="AD30" s="380"/>
      <c r="AE30" s="407"/>
      <c r="AF30" s="406"/>
      <c r="AG30" s="268" t="s">
        <v>1001</v>
      </c>
      <c r="AH30" s="269"/>
      <c r="AI30" s="170"/>
      <c r="AJ30" s="171"/>
      <c r="AK30" s="170"/>
      <c r="AL30" s="171"/>
      <c r="AN30" s="375" t="s">
        <v>744</v>
      </c>
      <c r="AO30" s="376"/>
      <c r="AP30" s="377" t="s">
        <v>745</v>
      </c>
      <c r="AQ30" s="378"/>
      <c r="AR30" s="379" t="s">
        <v>704</v>
      </c>
      <c r="AS30" s="380"/>
      <c r="AT30" s="381" t="s">
        <v>746</v>
      </c>
      <c r="AU30" s="382"/>
      <c r="AW30" s="179"/>
    </row>
    <row r="31" spans="2:49" ht="12" customHeight="1">
      <c r="B31" s="6">
        <v>4</v>
      </c>
      <c r="C31" s="76" t="s">
        <v>21</v>
      </c>
      <c r="D31" s="77" t="s">
        <v>328</v>
      </c>
      <c r="E31" s="76"/>
      <c r="F31" s="16" t="s">
        <v>27</v>
      </c>
      <c r="G31" s="72" t="s">
        <v>444</v>
      </c>
      <c r="H31" s="240" t="s">
        <v>875</v>
      </c>
      <c r="I31" s="17">
        <v>40998.888888888891</v>
      </c>
      <c r="J31" s="18">
        <v>0.13300000000000001</v>
      </c>
      <c r="K31" s="19" t="s">
        <v>475</v>
      </c>
      <c r="L31" s="20"/>
      <c r="M31" s="20"/>
      <c r="N31" s="21"/>
      <c r="O31" s="41" t="s">
        <v>476</v>
      </c>
      <c r="P31" s="42"/>
      <c r="Q31" s="42"/>
      <c r="R31" s="43"/>
      <c r="S31" s="22">
        <v>37.977001000000001</v>
      </c>
      <c r="T31" s="22">
        <v>140.781834</v>
      </c>
      <c r="U31" s="23" t="s">
        <v>470</v>
      </c>
      <c r="V31" s="24"/>
      <c r="Y31" s="425" t="s">
        <v>747</v>
      </c>
      <c r="Z31" s="411"/>
      <c r="AA31" s="418">
        <v>5.27</v>
      </c>
      <c r="AB31" s="426"/>
      <c r="AC31" s="414"/>
      <c r="AD31" s="415"/>
      <c r="AE31" s="416">
        <v>0.34699999999999998</v>
      </c>
      <c r="AF31" s="426"/>
      <c r="AG31" s="270" t="s">
        <v>748</v>
      </c>
      <c r="AH31" s="271"/>
      <c r="AI31" s="173"/>
      <c r="AJ31" s="174"/>
      <c r="AK31" s="175"/>
      <c r="AL31" s="172"/>
      <c r="AN31" s="385" t="s">
        <v>749</v>
      </c>
      <c r="AO31" s="386"/>
      <c r="AP31" s="393" t="s">
        <v>750</v>
      </c>
      <c r="AQ31" s="394"/>
      <c r="AR31" s="389" t="s">
        <v>751</v>
      </c>
      <c r="AS31" s="390"/>
      <c r="AT31" s="383"/>
      <c r="AU31" s="384"/>
      <c r="AW31" s="179"/>
    </row>
    <row r="32" spans="2:49" ht="12" customHeight="1">
      <c r="B32" s="6">
        <v>4</v>
      </c>
      <c r="C32" s="76" t="s">
        <v>28</v>
      </c>
      <c r="D32" s="77" t="s">
        <v>329</v>
      </c>
      <c r="E32" s="76"/>
      <c r="F32" s="16" t="s">
        <v>29</v>
      </c>
      <c r="G32" s="72" t="s">
        <v>444</v>
      </c>
      <c r="H32" s="240" t="s">
        <v>875</v>
      </c>
      <c r="I32" s="17">
        <v>40998.888888888891</v>
      </c>
      <c r="J32" s="18">
        <v>0.04</v>
      </c>
      <c r="K32" s="19" t="s">
        <v>477</v>
      </c>
      <c r="L32" s="20"/>
      <c r="M32" s="20"/>
      <c r="N32" s="21"/>
      <c r="O32" s="19" t="s">
        <v>478</v>
      </c>
      <c r="P32" s="20"/>
      <c r="Q32" s="20"/>
      <c r="R32" s="21"/>
      <c r="S32" s="22">
        <v>38.293995000000002</v>
      </c>
      <c r="T32" s="22">
        <v>141.004223</v>
      </c>
      <c r="U32" s="23" t="s">
        <v>448</v>
      </c>
      <c r="V32" s="24"/>
      <c r="Y32" s="176" t="s">
        <v>752</v>
      </c>
      <c r="Z32" s="1" t="s">
        <v>753</v>
      </c>
      <c r="AB32" s="122"/>
      <c r="AF32"/>
      <c r="AG32"/>
      <c r="AH32"/>
      <c r="AI32"/>
      <c r="AN32" s="385" t="s">
        <v>754</v>
      </c>
      <c r="AO32" s="386"/>
      <c r="AP32" s="393" t="s">
        <v>755</v>
      </c>
      <c r="AQ32" s="392"/>
      <c r="AR32" s="389" t="s">
        <v>704</v>
      </c>
      <c r="AS32" s="390"/>
      <c r="AT32" s="383"/>
      <c r="AU32" s="384"/>
      <c r="AW32" s="179"/>
    </row>
    <row r="33" spans="2:49" ht="12" customHeight="1">
      <c r="B33" s="6">
        <v>4</v>
      </c>
      <c r="C33" s="76" t="s">
        <v>30</v>
      </c>
      <c r="D33" s="77" t="s">
        <v>330</v>
      </c>
      <c r="E33" s="76"/>
      <c r="F33" s="16" t="s">
        <v>31</v>
      </c>
      <c r="G33" s="72" t="s">
        <v>444</v>
      </c>
      <c r="H33" s="240" t="s">
        <v>875</v>
      </c>
      <c r="I33" s="17">
        <v>40998.888888888891</v>
      </c>
      <c r="J33" s="18">
        <v>7.2999999999999995E-2</v>
      </c>
      <c r="K33" s="19" t="s">
        <v>479</v>
      </c>
      <c r="L33" s="20"/>
      <c r="M33" s="20"/>
      <c r="N33" s="21"/>
      <c r="O33" s="19" t="s">
        <v>480</v>
      </c>
      <c r="P33" s="20"/>
      <c r="Q33" s="20"/>
      <c r="R33" s="21"/>
      <c r="S33" s="22">
        <v>38.104356000000003</v>
      </c>
      <c r="T33" s="22">
        <v>140.87015299999999</v>
      </c>
      <c r="U33" s="23" t="s">
        <v>481</v>
      </c>
      <c r="V33" s="24"/>
      <c r="Y33" s="176" t="s">
        <v>756</v>
      </c>
      <c r="Z33" s="274" t="s">
        <v>757</v>
      </c>
      <c r="AA33" s="177"/>
      <c r="AB33" s="178"/>
      <c r="AC33" s="178"/>
      <c r="AD33" s="177"/>
      <c r="AE33" s="177"/>
      <c r="AF33" s="177"/>
      <c r="AG33" s="177"/>
      <c r="AH33"/>
      <c r="AI33"/>
      <c r="AN33" s="385" t="s">
        <v>758</v>
      </c>
      <c r="AO33" s="386"/>
      <c r="AP33" s="393" t="s">
        <v>759</v>
      </c>
      <c r="AQ33" s="392"/>
      <c r="AR33" s="389" t="s">
        <v>727</v>
      </c>
      <c r="AS33" s="390"/>
      <c r="AT33" s="383"/>
      <c r="AU33" s="384"/>
      <c r="AW33" s="179"/>
    </row>
    <row r="34" spans="2:49" ht="12" customHeight="1">
      <c r="B34" s="6">
        <v>1</v>
      </c>
      <c r="C34" s="76" t="s">
        <v>32</v>
      </c>
      <c r="D34" s="77" t="s">
        <v>331</v>
      </c>
      <c r="E34" s="76"/>
      <c r="F34" s="16" t="s">
        <v>33</v>
      </c>
      <c r="G34" s="72" t="s">
        <v>444</v>
      </c>
      <c r="H34" s="239" t="s">
        <v>873</v>
      </c>
      <c r="I34" s="17">
        <v>41275</v>
      </c>
      <c r="J34" s="18">
        <v>5.1999999999999998E-2</v>
      </c>
      <c r="K34" s="19" t="s">
        <v>429</v>
      </c>
      <c r="L34" s="20"/>
      <c r="M34" s="20"/>
      <c r="N34" s="21"/>
      <c r="O34" s="19" t="s">
        <v>197</v>
      </c>
      <c r="P34" s="20"/>
      <c r="Q34" s="20"/>
      <c r="R34" s="21"/>
      <c r="S34" s="22">
        <v>38.683777999999997</v>
      </c>
      <c r="T34" s="22">
        <v>141.19787400000001</v>
      </c>
      <c r="U34" s="23" t="s">
        <v>482</v>
      </c>
      <c r="V34" s="24"/>
      <c r="Y34" s="176" t="s">
        <v>760</v>
      </c>
      <c r="Z34" s="1" t="s">
        <v>761</v>
      </c>
      <c r="AB34" s="122"/>
      <c r="AC34" s="122"/>
      <c r="AF34"/>
      <c r="AG34"/>
      <c r="AH34"/>
      <c r="AI34"/>
      <c r="AN34" s="385" t="s">
        <v>762</v>
      </c>
      <c r="AO34" s="386"/>
      <c r="AP34" s="393" t="s">
        <v>763</v>
      </c>
      <c r="AQ34" s="392"/>
      <c r="AR34" s="389" t="s">
        <v>727</v>
      </c>
      <c r="AS34" s="390"/>
      <c r="AT34" s="383"/>
      <c r="AU34" s="384"/>
      <c r="AW34" s="179"/>
    </row>
    <row r="35" spans="2:49" ht="12" customHeight="1">
      <c r="B35" s="6">
        <v>1</v>
      </c>
      <c r="C35" s="76" t="s">
        <v>34</v>
      </c>
      <c r="D35" s="77" t="s">
        <v>332</v>
      </c>
      <c r="E35" s="76"/>
      <c r="F35" s="16" t="s">
        <v>35</v>
      </c>
      <c r="G35" s="72" t="s">
        <v>444</v>
      </c>
      <c r="H35" s="239" t="s">
        <v>873</v>
      </c>
      <c r="I35" s="17">
        <v>40998.006944444445</v>
      </c>
      <c r="J35" s="18">
        <v>0.09</v>
      </c>
      <c r="K35" s="19" t="s">
        <v>483</v>
      </c>
      <c r="L35" s="20"/>
      <c r="M35" s="20"/>
      <c r="N35" s="21"/>
      <c r="O35" s="35" t="s">
        <v>196</v>
      </c>
      <c r="P35" s="36"/>
      <c r="Q35" s="36"/>
      <c r="R35" s="37"/>
      <c r="S35" s="22">
        <v>38.738536000000003</v>
      </c>
      <c r="T35" s="22">
        <v>141.01863900000001</v>
      </c>
      <c r="U35" s="23" t="s">
        <v>484</v>
      </c>
      <c r="V35" s="24"/>
      <c r="Y35" s="3"/>
      <c r="Z35" s="3"/>
      <c r="AE35" s="122"/>
      <c r="AG35"/>
      <c r="AH35"/>
      <c r="AI35"/>
      <c r="AN35" s="385" t="s">
        <v>764</v>
      </c>
      <c r="AO35" s="386"/>
      <c r="AP35" s="393" t="s">
        <v>765</v>
      </c>
      <c r="AQ35" s="392"/>
      <c r="AR35" s="389" t="s">
        <v>727</v>
      </c>
      <c r="AS35" s="390"/>
      <c r="AT35" s="383"/>
      <c r="AU35" s="384"/>
      <c r="AW35" s="179"/>
    </row>
    <row r="36" spans="2:49" ht="12" customHeight="1">
      <c r="B36" s="6">
        <v>4</v>
      </c>
      <c r="C36" s="76" t="s">
        <v>36</v>
      </c>
      <c r="D36" s="77" t="s">
        <v>333</v>
      </c>
      <c r="E36" s="76"/>
      <c r="F36" s="16" t="s">
        <v>37</v>
      </c>
      <c r="G36" s="72" t="s">
        <v>444</v>
      </c>
      <c r="H36" s="240" t="s">
        <v>875</v>
      </c>
      <c r="I36" s="17">
        <v>40998.888888888891</v>
      </c>
      <c r="J36" s="18">
        <v>3.6999999999999998E-2</v>
      </c>
      <c r="K36" s="19" t="s">
        <v>485</v>
      </c>
      <c r="L36" s="20"/>
      <c r="M36" s="20"/>
      <c r="N36" s="21"/>
      <c r="O36" s="35" t="s">
        <v>180</v>
      </c>
      <c r="P36" s="36"/>
      <c r="Q36" s="36"/>
      <c r="R36" s="37"/>
      <c r="S36" s="22">
        <v>38.426209999999998</v>
      </c>
      <c r="T36" s="22">
        <v>141.210219</v>
      </c>
      <c r="U36" s="23" t="s">
        <v>486</v>
      </c>
      <c r="V36" s="24"/>
      <c r="Y36" s="275" t="s">
        <v>766</v>
      </c>
      <c r="Z36" s="3"/>
      <c r="AF36"/>
      <c r="AG36"/>
      <c r="AH36"/>
      <c r="AI36"/>
      <c r="AN36" s="385" t="s">
        <v>767</v>
      </c>
      <c r="AO36" s="386"/>
      <c r="AP36" s="387" t="s">
        <v>768</v>
      </c>
      <c r="AQ36" s="388"/>
      <c r="AR36" s="389" t="s">
        <v>727</v>
      </c>
      <c r="AS36" s="390"/>
      <c r="AT36" s="383"/>
      <c r="AU36" s="384"/>
      <c r="AW36" s="179"/>
    </row>
    <row r="37" spans="2:49" ht="12" customHeight="1">
      <c r="B37" s="6">
        <v>3</v>
      </c>
      <c r="C37" s="76" t="s">
        <v>38</v>
      </c>
      <c r="D37" s="77" t="s">
        <v>334</v>
      </c>
      <c r="E37" s="76" t="s">
        <v>335</v>
      </c>
      <c r="F37" s="9" t="s">
        <v>39</v>
      </c>
      <c r="G37" s="73" t="s">
        <v>445</v>
      </c>
      <c r="H37" s="241"/>
      <c r="I37" s="27">
        <v>43087.416666666664</v>
      </c>
      <c r="J37" s="28">
        <v>0.06</v>
      </c>
      <c r="K37" s="29" t="s">
        <v>487</v>
      </c>
      <c r="L37" s="30"/>
      <c r="M37" s="30"/>
      <c r="N37" s="31"/>
      <c r="O37" s="29" t="s">
        <v>259</v>
      </c>
      <c r="P37" s="30"/>
      <c r="Q37" s="30"/>
      <c r="R37" s="31"/>
      <c r="S37" s="32">
        <v>38.708320999999998</v>
      </c>
      <c r="T37" s="32">
        <v>140.83333099999999</v>
      </c>
      <c r="U37" s="33" t="s">
        <v>488</v>
      </c>
      <c r="V37" s="34"/>
      <c r="Y37" s="432" t="s">
        <v>769</v>
      </c>
      <c r="Z37" s="433"/>
      <c r="AA37" s="434">
        <v>12.33</v>
      </c>
      <c r="AB37" s="435"/>
      <c r="AC37" s="436"/>
      <c r="AD37" s="437"/>
      <c r="AE37" s="264" t="s">
        <v>770</v>
      </c>
      <c r="AF37" s="265"/>
      <c r="AG37" s="180"/>
      <c r="AH37" s="180"/>
      <c r="AI37" s="180"/>
      <c r="AJ37" s="180"/>
      <c r="AK37" s="180"/>
      <c r="AL37" s="181"/>
      <c r="AN37" s="427" t="s">
        <v>771</v>
      </c>
      <c r="AO37" s="424"/>
      <c r="AP37" s="438" t="s">
        <v>739</v>
      </c>
      <c r="AQ37" s="439"/>
      <c r="AR37" s="421" t="s">
        <v>727</v>
      </c>
      <c r="AS37" s="422"/>
      <c r="AT37" s="408" t="s">
        <v>740</v>
      </c>
      <c r="AU37" s="409"/>
      <c r="AW37" s="179"/>
    </row>
    <row r="38" spans="2:49" ht="12" customHeight="1">
      <c r="B38" s="6">
        <v>3</v>
      </c>
      <c r="C38" s="76" t="s">
        <v>38</v>
      </c>
      <c r="D38" s="77" t="s">
        <v>336</v>
      </c>
      <c r="E38" s="76" t="s">
        <v>337</v>
      </c>
      <c r="F38" s="9" t="s">
        <v>40</v>
      </c>
      <c r="G38" s="73" t="s">
        <v>445</v>
      </c>
      <c r="H38" s="241"/>
      <c r="I38" s="27">
        <v>43181.548611111109</v>
      </c>
      <c r="J38" s="28">
        <v>4.2000000000000003E-2</v>
      </c>
      <c r="K38" s="29" t="s">
        <v>489</v>
      </c>
      <c r="L38" s="30"/>
      <c r="M38" s="30"/>
      <c r="N38" s="31"/>
      <c r="O38" s="29" t="s">
        <v>254</v>
      </c>
      <c r="P38" s="30"/>
      <c r="Q38" s="30"/>
      <c r="R38" s="31"/>
      <c r="S38" s="32">
        <v>38.492798999999998</v>
      </c>
      <c r="T38" s="32">
        <v>140.93580399999999</v>
      </c>
      <c r="U38" s="33" t="s">
        <v>490</v>
      </c>
      <c r="V38" s="34"/>
      <c r="Y38" s="427" t="s">
        <v>772</v>
      </c>
      <c r="Z38" s="424"/>
      <c r="AA38" s="401" t="s">
        <v>773</v>
      </c>
      <c r="AB38" s="428"/>
      <c r="AC38" s="399">
        <v>8.3700000000000007E-3</v>
      </c>
      <c r="AD38" s="400"/>
      <c r="AE38" s="266" t="s">
        <v>774</v>
      </c>
      <c r="AF38" s="267"/>
      <c r="AG38" s="182"/>
      <c r="AH38" s="182"/>
      <c r="AI38" s="182"/>
      <c r="AJ38" s="182"/>
      <c r="AK38" s="182"/>
      <c r="AL38" s="183"/>
      <c r="AN38" s="429" t="s">
        <v>775</v>
      </c>
      <c r="AO38" s="424"/>
      <c r="AP38" s="430" t="s">
        <v>776</v>
      </c>
      <c r="AQ38" s="431"/>
      <c r="AR38" s="184" t="s">
        <v>777</v>
      </c>
      <c r="AS38" s="185"/>
      <c r="AT38" s="186"/>
      <c r="AU38" s="187"/>
      <c r="AW38" s="179"/>
    </row>
    <row r="39" spans="2:49" ht="12" customHeight="1">
      <c r="B39" s="6">
        <v>3</v>
      </c>
      <c r="C39" s="76" t="s">
        <v>38</v>
      </c>
      <c r="D39" s="78" t="s">
        <v>338</v>
      </c>
      <c r="E39" s="79" t="s">
        <v>339</v>
      </c>
      <c r="F39" s="44" t="s">
        <v>266</v>
      </c>
      <c r="G39" s="73" t="s">
        <v>445</v>
      </c>
      <c r="H39" s="241"/>
      <c r="I39" s="27">
        <v>44176.576388888891</v>
      </c>
      <c r="J39" s="28">
        <v>0.06</v>
      </c>
      <c r="K39" s="45" t="s">
        <v>264</v>
      </c>
      <c r="L39" s="46"/>
      <c r="M39" s="46"/>
      <c r="N39" s="47"/>
      <c r="O39" s="38" t="s">
        <v>491</v>
      </c>
      <c r="P39" s="39"/>
      <c r="Q39" s="39"/>
      <c r="R39" s="40"/>
      <c r="S39" s="32">
        <v>38.517727000000001</v>
      </c>
      <c r="T39" s="32">
        <v>140.906598</v>
      </c>
      <c r="U39" s="48" t="s">
        <v>265</v>
      </c>
      <c r="V39" s="48"/>
      <c r="Y39" s="179"/>
      <c r="Z39" s="179"/>
      <c r="AA39" s="179"/>
      <c r="AB39" s="179"/>
      <c r="AC39" s="179"/>
      <c r="AD39" s="179"/>
      <c r="AE39" s="179"/>
      <c r="AF39" s="179"/>
      <c r="AG39" s="179"/>
      <c r="AH39" s="179"/>
      <c r="AI39" s="179"/>
      <c r="AJ39" s="179"/>
      <c r="AK39" s="179"/>
      <c r="AL39" s="179"/>
      <c r="AM39" s="179"/>
      <c r="AN39" s="179"/>
      <c r="AO39" s="179"/>
      <c r="AP39" s="179"/>
      <c r="AQ39" s="179"/>
      <c r="AW39" s="179"/>
    </row>
    <row r="40" spans="2:49" ht="12" customHeight="1">
      <c r="B40" s="6">
        <v>3</v>
      </c>
      <c r="C40" s="76" t="s">
        <v>38</v>
      </c>
      <c r="D40" s="77" t="s">
        <v>340</v>
      </c>
      <c r="E40" s="76" t="s">
        <v>341</v>
      </c>
      <c r="F40" s="9" t="s">
        <v>41</v>
      </c>
      <c r="G40" s="73" t="s">
        <v>445</v>
      </c>
      <c r="H40" s="241"/>
      <c r="I40" s="27">
        <v>43084.638888888891</v>
      </c>
      <c r="J40" s="28">
        <v>4.7E-2</v>
      </c>
      <c r="K40" s="29" t="s">
        <v>492</v>
      </c>
      <c r="L40" s="30"/>
      <c r="M40" s="30"/>
      <c r="N40" s="31"/>
      <c r="O40" s="29" t="s">
        <v>255</v>
      </c>
      <c r="P40" s="30"/>
      <c r="Q40" s="30"/>
      <c r="R40" s="31"/>
      <c r="S40" s="32">
        <v>38.598114000000002</v>
      </c>
      <c r="T40" s="32">
        <v>140.950031</v>
      </c>
      <c r="U40" s="33" t="s">
        <v>490</v>
      </c>
      <c r="V40" s="34"/>
      <c r="Y40" s="188" t="s">
        <v>778</v>
      </c>
      <c r="Z40" s="188"/>
      <c r="AA40" s="179"/>
      <c r="AB40" s="179"/>
      <c r="AC40" s="179"/>
      <c r="AD40" s="179"/>
      <c r="AE40" s="179"/>
      <c r="AF40" s="179"/>
      <c r="AG40" s="179"/>
      <c r="AH40" s="179"/>
      <c r="AI40" s="179"/>
      <c r="AJ40" s="179"/>
      <c r="AK40" s="179"/>
      <c r="AL40" s="179"/>
      <c r="AM40" s="179"/>
      <c r="AN40" s="179"/>
      <c r="AO40" s="179"/>
      <c r="AP40" s="179"/>
      <c r="AQ40" s="179"/>
      <c r="AW40" s="179"/>
    </row>
    <row r="41" spans="2:49" ht="12" customHeight="1">
      <c r="B41" s="6">
        <v>3</v>
      </c>
      <c r="C41" s="76" t="s">
        <v>38</v>
      </c>
      <c r="D41" s="77" t="s">
        <v>342</v>
      </c>
      <c r="E41" s="76" t="s">
        <v>343</v>
      </c>
      <c r="F41" s="9" t="s">
        <v>42</v>
      </c>
      <c r="G41" s="73" t="s">
        <v>445</v>
      </c>
      <c r="H41" s="241"/>
      <c r="I41" s="27">
        <v>43087.4375</v>
      </c>
      <c r="J41" s="28">
        <v>5.2999999999999999E-2</v>
      </c>
      <c r="K41" s="29" t="s">
        <v>493</v>
      </c>
      <c r="L41" s="30"/>
      <c r="M41" s="30"/>
      <c r="N41" s="31"/>
      <c r="O41" s="29" t="s">
        <v>256</v>
      </c>
      <c r="P41" s="30"/>
      <c r="Q41" s="30"/>
      <c r="R41" s="31"/>
      <c r="S41" s="32">
        <v>38.730474999999998</v>
      </c>
      <c r="T41" s="32">
        <v>140.793488</v>
      </c>
      <c r="U41" s="33" t="s">
        <v>490</v>
      </c>
      <c r="V41" s="34"/>
      <c r="Y41" s="189" t="s">
        <v>779</v>
      </c>
      <c r="Z41" s="179"/>
      <c r="AA41" s="179"/>
      <c r="AB41" s="179"/>
      <c r="AC41" s="179"/>
      <c r="AD41" s="179"/>
      <c r="AE41" s="179"/>
      <c r="AF41" s="179"/>
      <c r="AG41" s="179"/>
      <c r="AH41" s="179"/>
      <c r="AI41" s="179"/>
      <c r="AJ41" s="179"/>
      <c r="AK41" s="179"/>
      <c r="AL41" s="179"/>
      <c r="AM41" s="179"/>
      <c r="AN41" s="179"/>
      <c r="AO41" s="179"/>
      <c r="AP41" s="179"/>
      <c r="AQ41" s="179"/>
      <c r="AW41" s="179"/>
    </row>
    <row r="42" spans="2:49" ht="12" customHeight="1">
      <c r="B42" s="6">
        <v>3</v>
      </c>
      <c r="C42" s="76" t="s">
        <v>38</v>
      </c>
      <c r="D42" s="77" t="s">
        <v>344</v>
      </c>
      <c r="E42" s="76" t="s">
        <v>345</v>
      </c>
      <c r="F42" s="9" t="s">
        <v>43</v>
      </c>
      <c r="G42" s="73" t="s">
        <v>445</v>
      </c>
      <c r="H42" s="241"/>
      <c r="I42" s="27">
        <v>43181.486111111109</v>
      </c>
      <c r="J42" s="28">
        <v>4.8000000000000001E-2</v>
      </c>
      <c r="K42" s="29" t="s">
        <v>494</v>
      </c>
      <c r="L42" s="30"/>
      <c r="M42" s="30"/>
      <c r="N42" s="31"/>
      <c r="O42" s="29" t="s">
        <v>253</v>
      </c>
      <c r="P42" s="30"/>
      <c r="Q42" s="30"/>
      <c r="R42" s="31"/>
      <c r="S42" s="32">
        <v>38.517113000000002</v>
      </c>
      <c r="T42" s="32">
        <v>140.92684299999999</v>
      </c>
      <c r="U42" s="33" t="s">
        <v>490</v>
      </c>
      <c r="V42" s="34"/>
      <c r="Y42" s="450" t="s">
        <v>780</v>
      </c>
      <c r="Z42" s="451"/>
      <c r="AA42" s="451"/>
      <c r="AB42" s="451"/>
      <c r="AC42" s="451"/>
      <c r="AD42" s="452"/>
      <c r="AE42" s="440" t="s">
        <v>781</v>
      </c>
      <c r="AF42" s="456"/>
      <c r="AG42" s="459" t="s">
        <v>782</v>
      </c>
      <c r="AH42" s="456"/>
      <c r="AI42" s="190"/>
      <c r="AJ42" s="461" t="s">
        <v>783</v>
      </c>
      <c r="AK42" s="463" t="s">
        <v>784</v>
      </c>
      <c r="AL42" s="191" t="s">
        <v>785</v>
      </c>
      <c r="AM42" s="192"/>
      <c r="AN42" s="193"/>
      <c r="AO42" s="193"/>
      <c r="AP42" s="440" t="s">
        <v>786</v>
      </c>
      <c r="AQ42" s="441"/>
      <c r="AW42" s="179"/>
    </row>
    <row r="43" spans="2:49" ht="12" customHeight="1">
      <c r="B43" s="6">
        <v>3</v>
      </c>
      <c r="C43" s="76" t="s">
        <v>38</v>
      </c>
      <c r="D43" s="77" t="s">
        <v>346</v>
      </c>
      <c r="E43" s="76" t="s">
        <v>347</v>
      </c>
      <c r="F43" s="9" t="s">
        <v>44</v>
      </c>
      <c r="G43" s="73" t="s">
        <v>445</v>
      </c>
      <c r="H43" s="241"/>
      <c r="I43" s="27">
        <v>43087.4375</v>
      </c>
      <c r="J43" s="28">
        <v>0.06</v>
      </c>
      <c r="K43" s="29" t="s">
        <v>495</v>
      </c>
      <c r="L43" s="30"/>
      <c r="M43" s="30"/>
      <c r="N43" s="31"/>
      <c r="O43" s="29" t="s">
        <v>172</v>
      </c>
      <c r="P43" s="30"/>
      <c r="Q43" s="30"/>
      <c r="R43" s="31"/>
      <c r="S43" s="32">
        <v>38.715426999999998</v>
      </c>
      <c r="T43" s="32">
        <v>140.80669</v>
      </c>
      <c r="U43" s="33" t="s">
        <v>488</v>
      </c>
      <c r="V43" s="34"/>
      <c r="Y43" s="453"/>
      <c r="Z43" s="454"/>
      <c r="AA43" s="454"/>
      <c r="AB43" s="454"/>
      <c r="AC43" s="454"/>
      <c r="AD43" s="455"/>
      <c r="AE43" s="457"/>
      <c r="AF43" s="458"/>
      <c r="AG43" s="460"/>
      <c r="AH43" s="458"/>
      <c r="AI43" s="194"/>
      <c r="AJ43" s="462"/>
      <c r="AK43" s="464"/>
      <c r="AL43" s="195" t="s">
        <v>787</v>
      </c>
      <c r="AM43" s="196"/>
      <c r="AN43" s="195" t="s">
        <v>788</v>
      </c>
      <c r="AO43" s="197"/>
      <c r="AP43" s="442"/>
      <c r="AQ43" s="443"/>
      <c r="AW43" s="179"/>
    </row>
    <row r="44" spans="2:49" ht="12" customHeight="1">
      <c r="B44" s="6">
        <v>3</v>
      </c>
      <c r="C44" s="76" t="s">
        <v>38</v>
      </c>
      <c r="D44" s="77" t="s">
        <v>348</v>
      </c>
      <c r="E44" s="76" t="s">
        <v>349</v>
      </c>
      <c r="F44" s="9" t="s">
        <v>45</v>
      </c>
      <c r="G44" s="73" t="s">
        <v>445</v>
      </c>
      <c r="H44" s="241"/>
      <c r="I44" s="27">
        <v>43088.708333333336</v>
      </c>
      <c r="J44" s="28">
        <v>3.5999999999999997E-2</v>
      </c>
      <c r="K44" s="29" t="s">
        <v>496</v>
      </c>
      <c r="L44" s="30"/>
      <c r="M44" s="30"/>
      <c r="N44" s="31"/>
      <c r="O44" s="29" t="s">
        <v>174</v>
      </c>
      <c r="P44" s="30"/>
      <c r="Q44" s="30"/>
      <c r="R44" s="31"/>
      <c r="S44" s="32">
        <v>38.504460999999999</v>
      </c>
      <c r="T44" s="32">
        <v>140.92297600000001</v>
      </c>
      <c r="U44" s="33" t="s">
        <v>490</v>
      </c>
      <c r="V44" s="34"/>
      <c r="Y44" s="444" t="s">
        <v>789</v>
      </c>
      <c r="Z44" s="445"/>
      <c r="AA44" s="445"/>
      <c r="AB44" s="445"/>
      <c r="AC44" s="445"/>
      <c r="AD44" s="445"/>
      <c r="AE44" s="198" t="s">
        <v>790</v>
      </c>
      <c r="AF44" s="199"/>
      <c r="AG44" s="446">
        <f>5/365.25</f>
        <v>1.3689253935660506E-2</v>
      </c>
      <c r="AH44" s="447"/>
      <c r="AI44" s="200"/>
      <c r="AJ44" s="201">
        <v>-108</v>
      </c>
      <c r="AK44" s="201">
        <v>-112</v>
      </c>
      <c r="AL44" s="446">
        <v>6500</v>
      </c>
      <c r="AM44" s="447"/>
      <c r="AN44" s="446">
        <v>11000</v>
      </c>
      <c r="AO44" s="447"/>
      <c r="AP44" s="448">
        <f t="shared" ref="AP44:AP51" si="1">AN44/AL44</f>
        <v>1.6923076923076923</v>
      </c>
      <c r="AQ44" s="449"/>
      <c r="AW44" s="179"/>
    </row>
    <row r="45" spans="2:49" ht="12" customHeight="1">
      <c r="B45" s="6">
        <v>3</v>
      </c>
      <c r="C45" s="76" t="s">
        <v>38</v>
      </c>
      <c r="D45" s="77" t="s">
        <v>350</v>
      </c>
      <c r="E45" s="76" t="s">
        <v>351</v>
      </c>
      <c r="F45" s="9" t="s">
        <v>46</v>
      </c>
      <c r="G45" s="73" t="s">
        <v>445</v>
      </c>
      <c r="H45" s="241"/>
      <c r="I45" s="27">
        <v>43088.694444444445</v>
      </c>
      <c r="J45" s="28">
        <v>0.04</v>
      </c>
      <c r="K45" s="29" t="s">
        <v>497</v>
      </c>
      <c r="L45" s="30"/>
      <c r="M45" s="30"/>
      <c r="N45" s="31"/>
      <c r="O45" s="29" t="s">
        <v>175</v>
      </c>
      <c r="P45" s="30"/>
      <c r="Q45" s="30"/>
      <c r="R45" s="31"/>
      <c r="S45" s="32">
        <v>38.507638999999998</v>
      </c>
      <c r="T45" s="32">
        <v>140.920939</v>
      </c>
      <c r="U45" s="33" t="s">
        <v>490</v>
      </c>
      <c r="V45" s="34"/>
      <c r="Y45" s="470" t="s">
        <v>791</v>
      </c>
      <c r="Z45" s="471"/>
      <c r="AA45" s="471"/>
      <c r="AB45" s="471"/>
      <c r="AC45" s="471"/>
      <c r="AD45" s="471"/>
      <c r="AE45" s="198" t="s">
        <v>792</v>
      </c>
      <c r="AF45" s="199"/>
      <c r="AG45" s="446">
        <f>8/365.25</f>
        <v>2.190280629705681E-2</v>
      </c>
      <c r="AH45" s="447"/>
      <c r="AI45" s="200"/>
      <c r="AJ45" s="201">
        <v>184</v>
      </c>
      <c r="AK45" s="201">
        <v>114</v>
      </c>
      <c r="AL45" s="446">
        <v>1760</v>
      </c>
      <c r="AM45" s="447"/>
      <c r="AN45" s="446">
        <v>160</v>
      </c>
      <c r="AO45" s="447"/>
      <c r="AP45" s="468">
        <f t="shared" si="1"/>
        <v>9.0909090909090912E-2</v>
      </c>
      <c r="AQ45" s="469"/>
      <c r="AW45" s="179"/>
    </row>
    <row r="46" spans="2:49" ht="12" customHeight="1">
      <c r="B46" s="6">
        <v>3</v>
      </c>
      <c r="C46" s="76" t="s">
        <v>38</v>
      </c>
      <c r="D46" s="77" t="s">
        <v>352</v>
      </c>
      <c r="E46" s="76" t="s">
        <v>353</v>
      </c>
      <c r="F46" s="9" t="s">
        <v>47</v>
      </c>
      <c r="G46" s="73" t="s">
        <v>445</v>
      </c>
      <c r="H46" s="241"/>
      <c r="I46" s="27">
        <v>43181.527777777781</v>
      </c>
      <c r="J46" s="28">
        <v>5.1999999999999998E-2</v>
      </c>
      <c r="K46" s="29" t="s">
        <v>498</v>
      </c>
      <c r="L46" s="30"/>
      <c r="M46" s="30"/>
      <c r="N46" s="31"/>
      <c r="O46" s="29" t="s">
        <v>175</v>
      </c>
      <c r="P46" s="30"/>
      <c r="Q46" s="30"/>
      <c r="R46" s="31"/>
      <c r="S46" s="32">
        <v>38.506095999999999</v>
      </c>
      <c r="T46" s="32">
        <v>140.92964699999999</v>
      </c>
      <c r="U46" s="33" t="s">
        <v>490</v>
      </c>
      <c r="V46" s="34"/>
      <c r="Y46" s="465" t="s">
        <v>793</v>
      </c>
      <c r="Z46" s="466"/>
      <c r="AA46" s="466"/>
      <c r="AB46" s="466"/>
      <c r="AC46" s="466"/>
      <c r="AD46" s="466"/>
      <c r="AE46" s="198" t="s">
        <v>794</v>
      </c>
      <c r="AF46" s="199"/>
      <c r="AG46" s="467">
        <v>2</v>
      </c>
      <c r="AH46" s="447"/>
      <c r="AI46" s="200"/>
      <c r="AJ46" s="201">
        <v>678</v>
      </c>
      <c r="AK46" s="201">
        <v>28</v>
      </c>
      <c r="AL46" s="467">
        <v>47</v>
      </c>
      <c r="AM46" s="447"/>
      <c r="AN46" s="467">
        <v>18</v>
      </c>
      <c r="AO46" s="447"/>
      <c r="AP46" s="468">
        <f t="shared" si="1"/>
        <v>0.38297872340425532</v>
      </c>
      <c r="AQ46" s="469"/>
      <c r="AW46" s="179"/>
    </row>
    <row r="47" spans="2:49" ht="12" customHeight="1">
      <c r="B47" s="6">
        <v>3</v>
      </c>
      <c r="C47" s="76" t="s">
        <v>38</v>
      </c>
      <c r="D47" s="77" t="s">
        <v>354</v>
      </c>
      <c r="E47" s="76" t="s">
        <v>355</v>
      </c>
      <c r="F47" s="9" t="s">
        <v>48</v>
      </c>
      <c r="G47" s="73" t="s">
        <v>445</v>
      </c>
      <c r="H47" s="241"/>
      <c r="I47" s="27">
        <v>43084.645833333336</v>
      </c>
      <c r="J47" s="28">
        <v>4.4999999999999998E-2</v>
      </c>
      <c r="K47" s="29" t="s">
        <v>499</v>
      </c>
      <c r="L47" s="30"/>
      <c r="M47" s="30"/>
      <c r="N47" s="31"/>
      <c r="O47" s="29" t="s">
        <v>173</v>
      </c>
      <c r="P47" s="30"/>
      <c r="Q47" s="30"/>
      <c r="R47" s="31"/>
      <c r="S47" s="32">
        <v>38.597458000000003</v>
      </c>
      <c r="T47" s="32">
        <v>140.959945</v>
      </c>
      <c r="U47" s="33" t="s">
        <v>500</v>
      </c>
      <c r="V47" s="34"/>
      <c r="Y47" s="465" t="s">
        <v>795</v>
      </c>
      <c r="Z47" s="466"/>
      <c r="AA47" s="466"/>
      <c r="AB47" s="466"/>
      <c r="AC47" s="466"/>
      <c r="AD47" s="466"/>
      <c r="AE47" s="198" t="s">
        <v>796</v>
      </c>
      <c r="AF47" s="199"/>
      <c r="AG47" s="467">
        <v>30</v>
      </c>
      <c r="AH47" s="447"/>
      <c r="AI47" s="200"/>
      <c r="AJ47" s="201">
        <v>678</v>
      </c>
      <c r="AK47" s="201">
        <v>28</v>
      </c>
      <c r="AL47" s="467">
        <v>85</v>
      </c>
      <c r="AM47" s="447"/>
      <c r="AN47" s="467">
        <v>15</v>
      </c>
      <c r="AO47" s="447"/>
      <c r="AP47" s="468">
        <f t="shared" si="1"/>
        <v>0.17647058823529413</v>
      </c>
      <c r="AQ47" s="469"/>
      <c r="AW47" s="179"/>
    </row>
    <row r="48" spans="2:49" ht="12" customHeight="1">
      <c r="B48" s="6">
        <v>1</v>
      </c>
      <c r="C48" s="76" t="s">
        <v>38</v>
      </c>
      <c r="D48" s="77" t="s">
        <v>356</v>
      </c>
      <c r="E48" s="76"/>
      <c r="F48" s="16" t="s">
        <v>49</v>
      </c>
      <c r="G48" s="108" t="s">
        <v>501</v>
      </c>
      <c r="H48" s="242" t="s">
        <v>876</v>
      </c>
      <c r="I48" s="17">
        <v>41275</v>
      </c>
      <c r="J48" s="18">
        <v>6.2E-2</v>
      </c>
      <c r="K48" s="19" t="s">
        <v>435</v>
      </c>
      <c r="L48" s="20"/>
      <c r="M48" s="20"/>
      <c r="N48" s="21"/>
      <c r="O48" s="41" t="s">
        <v>502</v>
      </c>
      <c r="P48" s="42"/>
      <c r="Q48" s="42"/>
      <c r="R48" s="43"/>
      <c r="S48" s="22">
        <v>38.565584999999999</v>
      </c>
      <c r="T48" s="22">
        <v>140.974312</v>
      </c>
      <c r="U48" s="23" t="s">
        <v>50</v>
      </c>
      <c r="V48" s="24"/>
      <c r="Y48" s="465" t="s">
        <v>797</v>
      </c>
      <c r="Z48" s="466"/>
      <c r="AA48" s="466"/>
      <c r="AB48" s="466"/>
      <c r="AC48" s="466"/>
      <c r="AD48" s="466"/>
      <c r="AE48" s="198" t="s">
        <v>798</v>
      </c>
      <c r="AF48" s="199"/>
      <c r="AG48" s="467">
        <v>29</v>
      </c>
      <c r="AH48" s="447"/>
      <c r="AI48" s="200"/>
      <c r="AJ48" s="201">
        <v>1380</v>
      </c>
      <c r="AK48" s="201">
        <v>769</v>
      </c>
      <c r="AL48" s="467">
        <v>10</v>
      </c>
      <c r="AM48" s="447"/>
      <c r="AN48" s="467">
        <v>0.14000000000000001</v>
      </c>
      <c r="AO48" s="447"/>
      <c r="AP48" s="472">
        <f t="shared" si="1"/>
        <v>1.4000000000000002E-2</v>
      </c>
      <c r="AQ48" s="473"/>
      <c r="AW48" s="179"/>
    </row>
    <row r="49" spans="2:49" ht="12" customHeight="1">
      <c r="B49" s="6">
        <v>3</v>
      </c>
      <c r="C49" s="76" t="s">
        <v>38</v>
      </c>
      <c r="D49" s="77" t="s">
        <v>357</v>
      </c>
      <c r="E49" s="76" t="s">
        <v>358</v>
      </c>
      <c r="F49" s="9" t="s">
        <v>503</v>
      </c>
      <c r="G49" s="73" t="s">
        <v>445</v>
      </c>
      <c r="H49" s="241"/>
      <c r="I49" s="27">
        <v>43084.652777777781</v>
      </c>
      <c r="J49" s="28">
        <v>4.8000000000000001E-2</v>
      </c>
      <c r="K49" s="29" t="s">
        <v>51</v>
      </c>
      <c r="L49" s="30"/>
      <c r="M49" s="30"/>
      <c r="N49" s="31"/>
      <c r="O49" s="29" t="s">
        <v>257</v>
      </c>
      <c r="P49" s="30"/>
      <c r="Q49" s="30"/>
      <c r="R49" s="31"/>
      <c r="S49" s="32">
        <v>38.596314</v>
      </c>
      <c r="T49" s="32">
        <v>140.970584</v>
      </c>
      <c r="U49" s="33" t="s">
        <v>50</v>
      </c>
      <c r="V49" s="34"/>
      <c r="Y49" s="465" t="s">
        <v>799</v>
      </c>
      <c r="Z49" s="466"/>
      <c r="AA49" s="466"/>
      <c r="AB49" s="466"/>
      <c r="AC49" s="466"/>
      <c r="AD49" s="466"/>
      <c r="AE49" s="198" t="s">
        <v>800</v>
      </c>
      <c r="AF49" s="199"/>
      <c r="AG49" s="467">
        <v>88</v>
      </c>
      <c r="AH49" s="447"/>
      <c r="AI49" s="200"/>
      <c r="AJ49" s="201">
        <v>3235</v>
      </c>
      <c r="AK49" s="201">
        <v>640</v>
      </c>
      <c r="AL49" s="467">
        <f>1.5*10^-2</f>
        <v>1.4999999999999999E-2</v>
      </c>
      <c r="AM49" s="447"/>
      <c r="AN49" s="467">
        <f>1.9*10^-5</f>
        <v>1.9000000000000001E-5</v>
      </c>
      <c r="AO49" s="447"/>
      <c r="AP49" s="468">
        <f t="shared" si="1"/>
        <v>1.2666666666666668E-3</v>
      </c>
      <c r="AQ49" s="469"/>
      <c r="AW49" s="179"/>
    </row>
    <row r="50" spans="2:49" ht="12" customHeight="1">
      <c r="B50" s="6">
        <v>3</v>
      </c>
      <c r="C50" s="76" t="s">
        <v>38</v>
      </c>
      <c r="D50" s="77" t="s">
        <v>359</v>
      </c>
      <c r="E50" s="76" t="s">
        <v>360</v>
      </c>
      <c r="F50" s="9" t="s">
        <v>504</v>
      </c>
      <c r="G50" s="73" t="s">
        <v>445</v>
      </c>
      <c r="H50" s="241"/>
      <c r="I50" s="27">
        <v>43084.659722222219</v>
      </c>
      <c r="J50" s="28">
        <v>4.4999999999999998E-2</v>
      </c>
      <c r="K50" s="29" t="s">
        <v>52</v>
      </c>
      <c r="L50" s="30"/>
      <c r="M50" s="30"/>
      <c r="N50" s="31"/>
      <c r="O50" s="29" t="s">
        <v>258</v>
      </c>
      <c r="P50" s="30"/>
      <c r="Q50" s="30"/>
      <c r="R50" s="31"/>
      <c r="S50" s="32">
        <v>38.590282000000002</v>
      </c>
      <c r="T50" s="32">
        <v>140.96042800000001</v>
      </c>
      <c r="U50" s="33" t="s">
        <v>50</v>
      </c>
      <c r="V50" s="34"/>
      <c r="Y50" s="465" t="s">
        <v>801</v>
      </c>
      <c r="Z50" s="466"/>
      <c r="AA50" s="466"/>
      <c r="AB50" s="466"/>
      <c r="AC50" s="466"/>
      <c r="AD50" s="466"/>
      <c r="AE50" s="198" t="s">
        <v>802</v>
      </c>
      <c r="AF50" s="199"/>
      <c r="AG50" s="467">
        <v>24100</v>
      </c>
      <c r="AH50" s="447"/>
      <c r="AI50" s="200"/>
      <c r="AJ50" s="201">
        <v>3236</v>
      </c>
      <c r="AK50" s="201">
        <v>640</v>
      </c>
      <c r="AL50" s="467">
        <f>1.3*10^-2</f>
        <v>1.3000000000000001E-2</v>
      </c>
      <c r="AM50" s="447"/>
      <c r="AN50" s="467">
        <f>3.2*10^-6</f>
        <v>3.1999999999999999E-6</v>
      </c>
      <c r="AO50" s="447"/>
      <c r="AP50" s="468">
        <f t="shared" si="1"/>
        <v>2.4615384615384614E-4</v>
      </c>
      <c r="AQ50" s="469"/>
      <c r="AW50" s="179"/>
    </row>
    <row r="51" spans="2:49" ht="12" customHeight="1">
      <c r="B51" s="6">
        <v>3</v>
      </c>
      <c r="C51" s="76" t="s">
        <v>38</v>
      </c>
      <c r="D51" s="77" t="s">
        <v>361</v>
      </c>
      <c r="E51" s="76" t="s">
        <v>362</v>
      </c>
      <c r="F51" s="9" t="s">
        <v>505</v>
      </c>
      <c r="G51" s="73" t="s">
        <v>445</v>
      </c>
      <c r="H51" s="241"/>
      <c r="I51" s="27">
        <v>43087.423611111109</v>
      </c>
      <c r="J51" s="28">
        <v>0.04</v>
      </c>
      <c r="K51" s="29" t="s">
        <v>506</v>
      </c>
      <c r="L51" s="30"/>
      <c r="M51" s="30"/>
      <c r="N51" s="31"/>
      <c r="O51" s="38" t="s">
        <v>507</v>
      </c>
      <c r="P51" s="39"/>
      <c r="Q51" s="39"/>
      <c r="R51" s="40"/>
      <c r="S51" s="32">
        <v>38.709434999999999</v>
      </c>
      <c r="T51" s="32">
        <v>140.81714500000001</v>
      </c>
      <c r="U51" s="33" t="s">
        <v>50</v>
      </c>
      <c r="V51" s="34"/>
      <c r="Y51" s="481" t="s">
        <v>803</v>
      </c>
      <c r="Z51" s="482"/>
      <c r="AA51" s="482"/>
      <c r="AB51" s="482"/>
      <c r="AC51" s="482"/>
      <c r="AD51" s="482"/>
      <c r="AE51" s="202" t="s">
        <v>804</v>
      </c>
      <c r="AF51" s="203"/>
      <c r="AG51" s="483">
        <v>6540</v>
      </c>
      <c r="AH51" s="484"/>
      <c r="AI51" s="204"/>
      <c r="AJ51" s="205">
        <v>3237</v>
      </c>
      <c r="AK51" s="205">
        <v>640</v>
      </c>
      <c r="AL51" s="483">
        <f>1.8*10^-2</f>
        <v>1.8000000000000002E-2</v>
      </c>
      <c r="AM51" s="484"/>
      <c r="AN51" s="483">
        <f>3.2*10^-6</f>
        <v>3.1999999999999999E-6</v>
      </c>
      <c r="AO51" s="484"/>
      <c r="AP51" s="485">
        <f t="shared" si="1"/>
        <v>1.7777777777777776E-4</v>
      </c>
      <c r="AQ51" s="486"/>
      <c r="AW51" s="179"/>
    </row>
    <row r="52" spans="2:49" ht="12" customHeight="1">
      <c r="B52" s="6">
        <v>5</v>
      </c>
      <c r="C52" s="76" t="s">
        <v>53</v>
      </c>
      <c r="D52" s="77" t="s">
        <v>363</v>
      </c>
      <c r="E52" s="76"/>
      <c r="F52" s="16" t="s">
        <v>54</v>
      </c>
      <c r="G52" s="72" t="s">
        <v>444</v>
      </c>
      <c r="H52" s="240" t="s">
        <v>875</v>
      </c>
      <c r="I52" s="17">
        <v>41001.8125</v>
      </c>
      <c r="J52" s="18">
        <v>5.7000000000000002E-2</v>
      </c>
      <c r="K52" s="19" t="s">
        <v>508</v>
      </c>
      <c r="L52" s="20"/>
      <c r="M52" s="20"/>
      <c r="N52" s="21"/>
      <c r="O52" s="41" t="s">
        <v>181</v>
      </c>
      <c r="P52" s="42"/>
      <c r="Q52" s="42"/>
      <c r="R52" s="43"/>
      <c r="S52" s="22">
        <v>38.097638000000003</v>
      </c>
      <c r="T52" s="22">
        <v>140.65870100000001</v>
      </c>
      <c r="U52" s="23" t="s">
        <v>509</v>
      </c>
      <c r="V52" s="24"/>
      <c r="Y52" s="179"/>
      <c r="Z52" s="179"/>
      <c r="AA52" s="206" t="s">
        <v>805</v>
      </c>
      <c r="AB52" s="206"/>
      <c r="AC52" s="206"/>
      <c r="AD52" s="206"/>
      <c r="AE52" s="179"/>
      <c r="AF52" s="207" t="s">
        <v>806</v>
      </c>
      <c r="AG52" s="207"/>
      <c r="AH52" s="207"/>
      <c r="AI52" s="207"/>
      <c r="AJ52" s="207"/>
      <c r="AK52" s="179"/>
      <c r="AL52" s="179"/>
      <c r="AM52" s="179"/>
      <c r="AN52" s="179"/>
      <c r="AO52" s="179"/>
      <c r="AP52" s="179"/>
      <c r="AQ52" s="179"/>
      <c r="AW52" s="179"/>
    </row>
    <row r="53" spans="2:49" ht="12" customHeight="1">
      <c r="B53" s="6">
        <v>5</v>
      </c>
      <c r="C53" s="76" t="s">
        <v>55</v>
      </c>
      <c r="D53" s="77" t="s">
        <v>364</v>
      </c>
      <c r="E53" s="76"/>
      <c r="F53" s="16" t="s">
        <v>510</v>
      </c>
      <c r="G53" s="72" t="s">
        <v>444</v>
      </c>
      <c r="H53" s="240" t="s">
        <v>875</v>
      </c>
      <c r="I53" s="17">
        <v>40998.888888888891</v>
      </c>
      <c r="J53" s="18">
        <v>0.22</v>
      </c>
      <c r="K53" s="19" t="s">
        <v>57</v>
      </c>
      <c r="L53" s="20"/>
      <c r="M53" s="20"/>
      <c r="N53" s="21"/>
      <c r="O53" s="19" t="s">
        <v>289</v>
      </c>
      <c r="P53" s="20"/>
      <c r="Q53" s="20"/>
      <c r="R53" s="21"/>
      <c r="S53" s="22">
        <v>37.982962999999998</v>
      </c>
      <c r="T53" s="22">
        <v>140.46603400000001</v>
      </c>
      <c r="U53" s="23" t="s">
        <v>56</v>
      </c>
      <c r="V53" s="24"/>
      <c r="Y53" s="179" t="s">
        <v>807</v>
      </c>
      <c r="Z53" s="179"/>
      <c r="AA53" s="179"/>
      <c r="AB53" s="179"/>
      <c r="AC53" s="179"/>
      <c r="AD53" s="179"/>
      <c r="AE53" s="179"/>
      <c r="AF53" s="179"/>
      <c r="AG53" s="179"/>
      <c r="AH53" s="179"/>
      <c r="AI53" s="179"/>
      <c r="AJ53" s="179"/>
      <c r="AK53" s="179"/>
      <c r="AL53" s="179"/>
      <c r="AM53" s="179"/>
      <c r="AN53" s="179"/>
      <c r="AO53" s="179"/>
      <c r="AP53" s="179"/>
      <c r="AQ53" s="179"/>
      <c r="AW53" s="179"/>
    </row>
    <row r="54" spans="2:49" ht="12" customHeight="1">
      <c r="B54" s="6">
        <v>5</v>
      </c>
      <c r="C54" s="76" t="s">
        <v>55</v>
      </c>
      <c r="D54" s="77" t="s">
        <v>365</v>
      </c>
      <c r="E54" s="76"/>
      <c r="F54" s="16" t="s">
        <v>58</v>
      </c>
      <c r="G54" s="72" t="s">
        <v>444</v>
      </c>
      <c r="H54" s="240" t="s">
        <v>875</v>
      </c>
      <c r="I54" s="17">
        <v>40998.888888888891</v>
      </c>
      <c r="J54" s="18">
        <v>7.8E-2</v>
      </c>
      <c r="K54" s="19" t="s">
        <v>511</v>
      </c>
      <c r="L54" s="20"/>
      <c r="M54" s="20"/>
      <c r="N54" s="21"/>
      <c r="O54" s="41" t="s">
        <v>182</v>
      </c>
      <c r="P54" s="42"/>
      <c r="Q54" s="42"/>
      <c r="R54" s="43"/>
      <c r="S54" s="22">
        <v>37.993009000000001</v>
      </c>
      <c r="T54" s="22">
        <v>140.441588</v>
      </c>
      <c r="U54" s="23" t="s">
        <v>512</v>
      </c>
      <c r="V54" s="24"/>
      <c r="Y54" s="476" t="s">
        <v>808</v>
      </c>
      <c r="Z54" s="476"/>
      <c r="AA54" s="476"/>
      <c r="AB54" s="476"/>
      <c r="AC54" s="476"/>
      <c r="AD54" s="477"/>
      <c r="AE54" s="477"/>
      <c r="AF54" s="478"/>
      <c r="AG54" s="179"/>
      <c r="AH54" s="179"/>
      <c r="AI54" s="179"/>
      <c r="AJ54" s="179"/>
      <c r="AK54" s="179"/>
      <c r="AL54" s="179"/>
      <c r="AM54" s="179"/>
      <c r="AN54" s="179"/>
      <c r="AO54" s="179"/>
      <c r="AP54" s="179"/>
      <c r="AQ54" s="179"/>
      <c r="AR54" s="179"/>
      <c r="AS54" s="179"/>
      <c r="AT54" s="179"/>
      <c r="AU54" s="179"/>
      <c r="AV54" s="179"/>
      <c r="AW54" s="179"/>
    </row>
    <row r="55" spans="2:49" ht="12" customHeight="1">
      <c r="B55" s="6">
        <v>3</v>
      </c>
      <c r="C55" s="76" t="s">
        <v>59</v>
      </c>
      <c r="D55" s="77" t="s">
        <v>366</v>
      </c>
      <c r="E55" s="76" t="s">
        <v>367</v>
      </c>
      <c r="F55" s="9" t="s">
        <v>513</v>
      </c>
      <c r="G55" s="73" t="s">
        <v>445</v>
      </c>
      <c r="H55" s="241"/>
      <c r="I55" s="27">
        <v>43068.493055555555</v>
      </c>
      <c r="J55" s="28">
        <v>0.06</v>
      </c>
      <c r="K55" s="29" t="s">
        <v>514</v>
      </c>
      <c r="L55" s="30"/>
      <c r="M55" s="30"/>
      <c r="N55" s="31"/>
      <c r="O55" s="29" t="s">
        <v>515</v>
      </c>
      <c r="P55" s="30"/>
      <c r="Q55" s="30"/>
      <c r="R55" s="31"/>
      <c r="S55" s="32">
        <v>38.044893000000002</v>
      </c>
      <c r="T55" s="32">
        <v>140.70669699999999</v>
      </c>
      <c r="U55" s="33" t="s">
        <v>516</v>
      </c>
      <c r="V55" s="34"/>
      <c r="Y55" s="479"/>
      <c r="Z55" s="479"/>
      <c r="AA55" s="479"/>
      <c r="AB55" s="479"/>
      <c r="AC55" s="479"/>
      <c r="AD55" s="479"/>
      <c r="AE55" s="479"/>
      <c r="AF55" s="480"/>
      <c r="AR55" s="179"/>
      <c r="AS55" s="179"/>
      <c r="AT55" s="179"/>
      <c r="AU55" s="179"/>
      <c r="AV55" s="179"/>
      <c r="AW55" s="179"/>
    </row>
    <row r="56" spans="2:49" ht="12" customHeight="1">
      <c r="B56" s="6">
        <v>3</v>
      </c>
      <c r="C56" s="76" t="s">
        <v>59</v>
      </c>
      <c r="D56" s="77" t="s">
        <v>368</v>
      </c>
      <c r="E56" s="76" t="s">
        <v>369</v>
      </c>
      <c r="F56" s="9" t="s">
        <v>517</v>
      </c>
      <c r="G56" s="73" t="s">
        <v>445</v>
      </c>
      <c r="H56" s="241"/>
      <c r="I56" s="27">
        <v>43068.479166666664</v>
      </c>
      <c r="J56" s="28">
        <v>7.4999999999999997E-2</v>
      </c>
      <c r="K56" s="29" t="s">
        <v>61</v>
      </c>
      <c r="L56" s="30"/>
      <c r="M56" s="30"/>
      <c r="N56" s="31"/>
      <c r="O56" s="29" t="s">
        <v>518</v>
      </c>
      <c r="P56" s="30"/>
      <c r="Q56" s="30"/>
      <c r="R56" s="31"/>
      <c r="S56" s="32">
        <v>38.035749000000003</v>
      </c>
      <c r="T56" s="32">
        <v>140.71376900000001</v>
      </c>
      <c r="U56" s="33" t="s">
        <v>60</v>
      </c>
      <c r="V56" s="34"/>
      <c r="Y56" s="208"/>
      <c r="Z56" s="209"/>
      <c r="AA56" s="210"/>
      <c r="AB56" s="209"/>
      <c r="AC56" s="211" t="s">
        <v>787</v>
      </c>
      <c r="AD56" s="209"/>
      <c r="AE56" s="211" t="s">
        <v>788</v>
      </c>
      <c r="AF56" s="212"/>
      <c r="AR56" s="179"/>
      <c r="AS56" s="179"/>
      <c r="AT56" s="179"/>
      <c r="AU56" s="179"/>
      <c r="AV56" s="179"/>
      <c r="AW56" s="179"/>
    </row>
    <row r="57" spans="2:49" ht="12" customHeight="1">
      <c r="B57" s="6">
        <v>1</v>
      </c>
      <c r="C57" s="76" t="s">
        <v>59</v>
      </c>
      <c r="D57" s="77" t="s">
        <v>370</v>
      </c>
      <c r="E57" s="76"/>
      <c r="F57" s="16" t="s">
        <v>519</v>
      </c>
      <c r="G57" s="72" t="s">
        <v>444</v>
      </c>
      <c r="H57" s="239" t="s">
        <v>873</v>
      </c>
      <c r="I57" s="17">
        <v>40998.006944444445</v>
      </c>
      <c r="J57" s="18">
        <v>8.3000000000000004E-2</v>
      </c>
      <c r="K57" s="19" t="s">
        <v>520</v>
      </c>
      <c r="L57" s="20"/>
      <c r="M57" s="20"/>
      <c r="N57" s="21"/>
      <c r="O57" s="41" t="s">
        <v>292</v>
      </c>
      <c r="P57" s="42"/>
      <c r="Q57" s="42"/>
      <c r="R57" s="43"/>
      <c r="S57" s="22">
        <v>38.047122000000002</v>
      </c>
      <c r="T57" s="22">
        <v>140.728871</v>
      </c>
      <c r="U57" s="23" t="s">
        <v>60</v>
      </c>
      <c r="V57" s="24"/>
      <c r="Y57" s="213" t="s">
        <v>809</v>
      </c>
      <c r="Z57" s="214"/>
      <c r="AA57" s="215" t="s">
        <v>810</v>
      </c>
      <c r="AB57" s="214"/>
      <c r="AC57" s="216" t="s">
        <v>811</v>
      </c>
      <c r="AD57" s="217"/>
      <c r="AE57" s="216" t="s">
        <v>812</v>
      </c>
      <c r="AF57" s="218"/>
      <c r="AR57" s="179"/>
      <c r="AS57" s="179"/>
      <c r="AT57" s="179"/>
      <c r="AU57" s="179"/>
      <c r="AV57" s="179"/>
      <c r="AW57" s="179"/>
    </row>
    <row r="58" spans="2:49" ht="12" customHeight="1">
      <c r="B58" s="6">
        <v>3</v>
      </c>
      <c r="C58" s="76" t="s">
        <v>59</v>
      </c>
      <c r="D58" s="77" t="s">
        <v>371</v>
      </c>
      <c r="E58" s="76" t="s">
        <v>372</v>
      </c>
      <c r="F58" s="9" t="s">
        <v>521</v>
      </c>
      <c r="G58" s="73" t="s">
        <v>445</v>
      </c>
      <c r="H58" s="241"/>
      <c r="I58" s="27">
        <v>43068.486111111109</v>
      </c>
      <c r="J58" s="28">
        <v>4.7E-2</v>
      </c>
      <c r="K58" s="29" t="s">
        <v>522</v>
      </c>
      <c r="L58" s="30"/>
      <c r="M58" s="30"/>
      <c r="N58" s="31"/>
      <c r="O58" s="29" t="s">
        <v>523</v>
      </c>
      <c r="P58" s="30"/>
      <c r="Q58" s="30"/>
      <c r="R58" s="31"/>
      <c r="S58" s="32">
        <v>38.053831000000002</v>
      </c>
      <c r="T58" s="32">
        <v>140.73697000000001</v>
      </c>
      <c r="U58" s="33" t="s">
        <v>516</v>
      </c>
      <c r="V58" s="34"/>
      <c r="Y58" s="213" t="s">
        <v>813</v>
      </c>
      <c r="Z58" s="214"/>
      <c r="AA58" s="215" t="s">
        <v>814</v>
      </c>
      <c r="AB58" s="214"/>
      <c r="AC58" s="216" t="s">
        <v>815</v>
      </c>
      <c r="AD58" s="217"/>
      <c r="AE58" s="216" t="s">
        <v>816</v>
      </c>
      <c r="AF58" s="218"/>
      <c r="AR58" s="179"/>
      <c r="AS58" s="179"/>
      <c r="AT58" s="179"/>
      <c r="AU58" s="179"/>
      <c r="AV58" s="179"/>
      <c r="AW58" s="179"/>
    </row>
    <row r="59" spans="2:49" ht="12" customHeight="1">
      <c r="B59" s="6">
        <v>3</v>
      </c>
      <c r="C59" s="76" t="s">
        <v>59</v>
      </c>
      <c r="D59" s="77" t="s">
        <v>373</v>
      </c>
      <c r="E59" s="76" t="s">
        <v>374</v>
      </c>
      <c r="F59" s="9" t="s">
        <v>524</v>
      </c>
      <c r="G59" s="73" t="s">
        <v>445</v>
      </c>
      <c r="H59" s="241"/>
      <c r="I59" s="27">
        <v>43068.486111111109</v>
      </c>
      <c r="J59" s="28">
        <v>0.06</v>
      </c>
      <c r="K59" s="29" t="s">
        <v>525</v>
      </c>
      <c r="L59" s="30"/>
      <c r="M59" s="30"/>
      <c r="N59" s="31"/>
      <c r="O59" s="29" t="s">
        <v>526</v>
      </c>
      <c r="P59" s="30"/>
      <c r="Q59" s="30"/>
      <c r="R59" s="31"/>
      <c r="S59" s="32">
        <v>38.032536</v>
      </c>
      <c r="T59" s="32">
        <v>140.73749000000001</v>
      </c>
      <c r="U59" s="33" t="s">
        <v>516</v>
      </c>
      <c r="V59" s="34"/>
      <c r="Y59" s="219" t="s">
        <v>817</v>
      </c>
      <c r="Z59" s="220"/>
      <c r="AA59" s="221" t="s">
        <v>818</v>
      </c>
      <c r="AB59" s="220"/>
      <c r="AC59" s="222" t="s">
        <v>819</v>
      </c>
      <c r="AD59" s="223"/>
      <c r="AE59" s="222" t="s">
        <v>820</v>
      </c>
      <c r="AF59" s="224"/>
      <c r="AR59" s="179"/>
      <c r="AS59" s="179"/>
      <c r="AT59" s="179"/>
      <c r="AU59" s="179"/>
      <c r="AV59" s="179"/>
      <c r="AW59" s="179"/>
    </row>
    <row r="60" spans="2:49" ht="12" customHeight="1">
      <c r="B60" s="6">
        <v>5</v>
      </c>
      <c r="C60" s="76" t="s">
        <v>62</v>
      </c>
      <c r="D60" s="77" t="s">
        <v>375</v>
      </c>
      <c r="E60" s="76"/>
      <c r="F60" s="16" t="s">
        <v>527</v>
      </c>
      <c r="G60" s="72" t="s">
        <v>444</v>
      </c>
      <c r="H60" s="240" t="s">
        <v>875</v>
      </c>
      <c r="I60" s="17">
        <v>40998.888888888891</v>
      </c>
      <c r="J60" s="18">
        <v>3.2000000000000001E-2</v>
      </c>
      <c r="K60" s="19" t="s">
        <v>528</v>
      </c>
      <c r="L60" s="20"/>
      <c r="M60" s="20"/>
      <c r="N60" s="21"/>
      <c r="O60" s="41" t="s">
        <v>183</v>
      </c>
      <c r="P60" s="42"/>
      <c r="Q60" s="42"/>
      <c r="R60" s="43"/>
      <c r="S60" s="22">
        <v>38.118546000000002</v>
      </c>
      <c r="T60" s="22">
        <v>140.722386</v>
      </c>
      <c r="U60" s="23" t="s">
        <v>516</v>
      </c>
      <c r="V60" s="24"/>
      <c r="Y60" s="474" t="s">
        <v>821</v>
      </c>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179"/>
      <c r="AW60" s="179"/>
    </row>
    <row r="61" spans="2:49" ht="12" customHeight="1">
      <c r="B61" s="6">
        <v>5</v>
      </c>
      <c r="C61" s="76" t="s">
        <v>63</v>
      </c>
      <c r="D61" s="77" t="s">
        <v>376</v>
      </c>
      <c r="E61" s="76"/>
      <c r="F61" s="16" t="s">
        <v>529</v>
      </c>
      <c r="G61" s="72" t="s">
        <v>444</v>
      </c>
      <c r="H61" s="240" t="s">
        <v>875</v>
      </c>
      <c r="I61" s="17">
        <v>40998.888888888891</v>
      </c>
      <c r="J61" s="18">
        <v>8.6999999999999994E-2</v>
      </c>
      <c r="K61" s="19" t="s">
        <v>64</v>
      </c>
      <c r="L61" s="20"/>
      <c r="M61" s="20"/>
      <c r="N61" s="21"/>
      <c r="O61" s="41" t="s">
        <v>184</v>
      </c>
      <c r="P61" s="42"/>
      <c r="Q61" s="42"/>
      <c r="R61" s="43"/>
      <c r="S61" s="22">
        <v>38.056564999999999</v>
      </c>
      <c r="T61" s="22">
        <v>140.76592400000001</v>
      </c>
      <c r="U61" s="23" t="s">
        <v>60</v>
      </c>
      <c r="V61" s="24"/>
      <c r="Y61" s="475"/>
      <c r="Z61" s="475"/>
      <c r="AA61" s="475"/>
      <c r="AB61" s="475"/>
      <c r="AC61" s="475"/>
      <c r="AD61" s="475"/>
      <c r="AE61" s="475"/>
      <c r="AF61" s="475"/>
      <c r="AG61" s="475"/>
      <c r="AH61" s="475"/>
      <c r="AI61" s="475"/>
      <c r="AJ61" s="475"/>
      <c r="AK61" s="475"/>
      <c r="AL61" s="475"/>
      <c r="AM61" s="475"/>
      <c r="AN61" s="475"/>
      <c r="AO61" s="475"/>
      <c r="AP61" s="475"/>
      <c r="AQ61" s="475"/>
      <c r="AR61" s="475"/>
      <c r="AS61" s="475"/>
      <c r="AT61" s="475"/>
      <c r="AU61" s="475"/>
      <c r="AV61" s="179"/>
      <c r="AW61" s="179"/>
    </row>
    <row r="62" spans="2:49" ht="12" customHeight="1">
      <c r="B62" s="6">
        <v>5</v>
      </c>
      <c r="C62" s="76" t="s">
        <v>65</v>
      </c>
      <c r="D62" s="77" t="s">
        <v>377</v>
      </c>
      <c r="E62" s="76"/>
      <c r="F62" s="16" t="s">
        <v>530</v>
      </c>
      <c r="G62" s="72" t="s">
        <v>444</v>
      </c>
      <c r="H62" s="240" t="s">
        <v>875</v>
      </c>
      <c r="I62" s="17">
        <v>40998.888888888891</v>
      </c>
      <c r="J62" s="18">
        <v>3.7999999999999999E-2</v>
      </c>
      <c r="K62" s="19" t="s">
        <v>67</v>
      </c>
      <c r="L62" s="20"/>
      <c r="M62" s="20"/>
      <c r="N62" s="21"/>
      <c r="O62" s="41" t="s">
        <v>185</v>
      </c>
      <c r="P62" s="42"/>
      <c r="Q62" s="42"/>
      <c r="R62" s="43"/>
      <c r="S62" s="22">
        <v>38.177869000000001</v>
      </c>
      <c r="T62" s="22">
        <v>140.643473</v>
      </c>
      <c r="U62" s="23" t="s">
        <v>66</v>
      </c>
      <c r="V62" s="24"/>
      <c r="Y62" s="474" t="s">
        <v>822</v>
      </c>
      <c r="Z62" s="475"/>
      <c r="AA62" s="475"/>
      <c r="AB62" s="475"/>
      <c r="AC62" s="475"/>
      <c r="AD62" s="475"/>
      <c r="AE62" s="475"/>
      <c r="AF62" s="475"/>
      <c r="AG62" s="475"/>
      <c r="AH62" s="475"/>
      <c r="AI62" s="475"/>
      <c r="AJ62" s="475"/>
      <c r="AK62" s="475"/>
      <c r="AL62" s="475"/>
      <c r="AM62" s="475"/>
      <c r="AN62" s="475"/>
      <c r="AO62" s="475"/>
      <c r="AP62" s="475"/>
      <c r="AQ62" s="475"/>
      <c r="AR62" s="475"/>
      <c r="AS62" s="475"/>
      <c r="AT62" s="475"/>
      <c r="AU62" s="475"/>
      <c r="AV62" s="179"/>
      <c r="AW62" s="179"/>
    </row>
    <row r="63" spans="2:49" ht="12" customHeight="1">
      <c r="B63" s="6">
        <v>5</v>
      </c>
      <c r="C63" s="76" t="s">
        <v>68</v>
      </c>
      <c r="D63" s="77" t="s">
        <v>378</v>
      </c>
      <c r="E63" s="76"/>
      <c r="F63" s="16" t="s">
        <v>531</v>
      </c>
      <c r="G63" s="72" t="s">
        <v>444</v>
      </c>
      <c r="H63" s="240" t="s">
        <v>875</v>
      </c>
      <c r="I63" s="17">
        <v>40998.888888888891</v>
      </c>
      <c r="J63" s="18">
        <v>0.36499999999999999</v>
      </c>
      <c r="K63" s="19" t="s">
        <v>70</v>
      </c>
      <c r="L63" s="20"/>
      <c r="M63" s="20"/>
      <c r="N63" s="21"/>
      <c r="O63" s="41" t="s">
        <v>532</v>
      </c>
      <c r="P63" s="42"/>
      <c r="Q63" s="42"/>
      <c r="R63" s="43"/>
      <c r="S63" s="22">
        <v>37.914501999999999</v>
      </c>
      <c r="T63" s="22">
        <v>140.64841300000001</v>
      </c>
      <c r="U63" s="23" t="s">
        <v>69</v>
      </c>
      <c r="V63" s="24"/>
      <c r="Y63" s="475"/>
      <c r="Z63" s="475"/>
      <c r="AA63" s="475"/>
      <c r="AB63" s="475"/>
      <c r="AC63" s="475"/>
      <c r="AD63" s="475"/>
      <c r="AE63" s="475"/>
      <c r="AF63" s="475"/>
      <c r="AG63" s="475"/>
      <c r="AH63" s="475"/>
      <c r="AI63" s="475"/>
      <c r="AJ63" s="475"/>
      <c r="AK63" s="475"/>
      <c r="AL63" s="475"/>
      <c r="AM63" s="475"/>
      <c r="AN63" s="475"/>
      <c r="AO63" s="475"/>
      <c r="AP63" s="475"/>
      <c r="AQ63" s="475"/>
      <c r="AR63" s="475"/>
      <c r="AS63" s="475"/>
      <c r="AT63" s="475"/>
      <c r="AU63" s="475"/>
      <c r="AV63" s="179"/>
      <c r="AW63" s="179"/>
    </row>
    <row r="64" spans="2:49" ht="12" customHeight="1">
      <c r="B64" s="6">
        <v>5</v>
      </c>
      <c r="C64" s="76" t="s">
        <v>68</v>
      </c>
      <c r="D64" s="77" t="s">
        <v>379</v>
      </c>
      <c r="E64" s="76"/>
      <c r="F64" s="16" t="s">
        <v>533</v>
      </c>
      <c r="G64" s="72" t="s">
        <v>444</v>
      </c>
      <c r="H64" s="240" t="s">
        <v>875</v>
      </c>
      <c r="I64" s="17">
        <v>41275</v>
      </c>
      <c r="J64" s="18">
        <v>0.182</v>
      </c>
      <c r="K64" s="19" t="s">
        <v>72</v>
      </c>
      <c r="L64" s="20"/>
      <c r="M64" s="20"/>
      <c r="N64" s="21"/>
      <c r="O64" s="19" t="s">
        <v>534</v>
      </c>
      <c r="P64" s="20"/>
      <c r="Q64" s="20"/>
      <c r="R64" s="21"/>
      <c r="S64" s="22">
        <v>37.827002999999998</v>
      </c>
      <c r="T64" s="22">
        <v>140.729198</v>
      </c>
      <c r="U64" s="23" t="s">
        <v>71</v>
      </c>
      <c r="V64" s="24"/>
      <c r="Y64" s="474" t="s">
        <v>823</v>
      </c>
      <c r="Z64" s="475"/>
      <c r="AA64" s="475"/>
      <c r="AB64" s="475"/>
      <c r="AC64" s="475"/>
      <c r="AD64" s="475"/>
      <c r="AE64" s="475"/>
      <c r="AF64" s="475"/>
      <c r="AG64" s="475"/>
      <c r="AH64" s="475"/>
      <c r="AI64" s="475"/>
      <c r="AJ64" s="475"/>
      <c r="AK64" s="475"/>
      <c r="AL64" s="475"/>
      <c r="AM64" s="475"/>
      <c r="AN64" s="475"/>
      <c r="AO64" s="475"/>
      <c r="AP64" s="475"/>
      <c r="AQ64" s="475"/>
      <c r="AR64" s="475"/>
      <c r="AS64" s="475"/>
      <c r="AT64" s="475"/>
      <c r="AU64" s="475"/>
      <c r="AV64" s="179"/>
      <c r="AW64" s="179"/>
    </row>
    <row r="65" spans="2:49" ht="12" customHeight="1">
      <c r="B65" s="6">
        <v>5</v>
      </c>
      <c r="C65" s="76" t="s">
        <v>73</v>
      </c>
      <c r="D65" s="77" t="s">
        <v>380</v>
      </c>
      <c r="E65" s="76"/>
      <c r="F65" s="16" t="s">
        <v>535</v>
      </c>
      <c r="G65" s="72" t="s">
        <v>444</v>
      </c>
      <c r="H65" s="240" t="s">
        <v>875</v>
      </c>
      <c r="I65" s="17">
        <v>40998.888888888891</v>
      </c>
      <c r="J65" s="18">
        <v>0.106</v>
      </c>
      <c r="K65" s="19" t="s">
        <v>75</v>
      </c>
      <c r="L65" s="20"/>
      <c r="M65" s="20"/>
      <c r="N65" s="21"/>
      <c r="O65" s="41" t="s">
        <v>244</v>
      </c>
      <c r="P65" s="42"/>
      <c r="Q65" s="42"/>
      <c r="R65" s="43"/>
      <c r="S65" s="22">
        <v>38.042071</v>
      </c>
      <c r="T65" s="22">
        <v>140.846003</v>
      </c>
      <c r="U65" s="23" t="s">
        <v>74</v>
      </c>
      <c r="V65" s="24"/>
      <c r="Y65" s="475"/>
      <c r="Z65" s="475"/>
      <c r="AA65" s="475"/>
      <c r="AB65" s="475"/>
      <c r="AC65" s="475"/>
      <c r="AD65" s="475"/>
      <c r="AE65" s="475"/>
      <c r="AF65" s="475"/>
      <c r="AG65" s="475"/>
      <c r="AH65" s="475"/>
      <c r="AI65" s="475"/>
      <c r="AJ65" s="475"/>
      <c r="AK65" s="475"/>
      <c r="AL65" s="475"/>
      <c r="AM65" s="475"/>
      <c r="AN65" s="475"/>
      <c r="AO65" s="475"/>
      <c r="AP65" s="475"/>
      <c r="AQ65" s="475"/>
      <c r="AR65" s="475"/>
      <c r="AS65" s="475"/>
      <c r="AT65" s="475"/>
      <c r="AU65" s="475"/>
      <c r="AV65" s="179"/>
      <c r="AW65" s="179"/>
    </row>
    <row r="66" spans="2:49" ht="12" customHeight="1">
      <c r="B66" s="6">
        <v>5</v>
      </c>
      <c r="C66" s="76" t="s">
        <v>76</v>
      </c>
      <c r="D66" s="77" t="s">
        <v>381</v>
      </c>
      <c r="E66" s="76"/>
      <c r="F66" s="16" t="s">
        <v>77</v>
      </c>
      <c r="G66" s="72" t="s">
        <v>444</v>
      </c>
      <c r="H66" s="240" t="s">
        <v>875</v>
      </c>
      <c r="I66" s="17">
        <v>41275</v>
      </c>
      <c r="J66" s="18">
        <v>0.13800000000000001</v>
      </c>
      <c r="K66" s="19" t="s">
        <v>78</v>
      </c>
      <c r="L66" s="20"/>
      <c r="M66" s="20"/>
      <c r="N66" s="21"/>
      <c r="O66" s="41" t="s">
        <v>186</v>
      </c>
      <c r="P66" s="42"/>
      <c r="Q66" s="42"/>
      <c r="R66" s="43"/>
      <c r="S66" s="22">
        <v>37.96143</v>
      </c>
      <c r="T66" s="22">
        <v>140.87799999999999</v>
      </c>
      <c r="U66" s="23" t="s">
        <v>74</v>
      </c>
      <c r="V66" s="24"/>
      <c r="Y66" s="475"/>
      <c r="Z66" s="475"/>
      <c r="AA66" s="475"/>
      <c r="AB66" s="475"/>
      <c r="AC66" s="475"/>
      <c r="AD66" s="475"/>
      <c r="AE66" s="475"/>
      <c r="AF66" s="475"/>
      <c r="AG66" s="475"/>
      <c r="AH66" s="475"/>
      <c r="AI66" s="475"/>
      <c r="AJ66" s="475"/>
      <c r="AK66" s="475"/>
      <c r="AL66" s="475"/>
      <c r="AM66" s="475"/>
      <c r="AN66" s="475"/>
      <c r="AO66" s="475"/>
      <c r="AP66" s="475"/>
      <c r="AQ66" s="475"/>
      <c r="AR66" s="475"/>
      <c r="AS66" s="475"/>
      <c r="AT66" s="475"/>
      <c r="AU66" s="475"/>
      <c r="AV66" s="179"/>
      <c r="AW66" s="179"/>
    </row>
    <row r="67" spans="2:49" ht="12" customHeight="1">
      <c r="B67" s="6">
        <v>5</v>
      </c>
      <c r="C67" s="76" t="s">
        <v>79</v>
      </c>
      <c r="D67" s="77" t="s">
        <v>382</v>
      </c>
      <c r="E67" s="76"/>
      <c r="F67" s="16" t="s">
        <v>536</v>
      </c>
      <c r="G67" s="72" t="s">
        <v>444</v>
      </c>
      <c r="H67" s="240" t="s">
        <v>875</v>
      </c>
      <c r="I67" s="17">
        <v>40998.888888888891</v>
      </c>
      <c r="J67" s="18">
        <v>4.2999999999999997E-2</v>
      </c>
      <c r="K67" s="19" t="s">
        <v>81</v>
      </c>
      <c r="L67" s="20"/>
      <c r="M67" s="20"/>
      <c r="N67" s="21"/>
      <c r="O67" s="41" t="s">
        <v>187</v>
      </c>
      <c r="P67" s="42"/>
      <c r="Q67" s="42"/>
      <c r="R67" s="43"/>
      <c r="S67" s="22">
        <v>38.380203000000002</v>
      </c>
      <c r="T67" s="22">
        <v>141.06728799999999</v>
      </c>
      <c r="U67" s="23" t="s">
        <v>80</v>
      </c>
      <c r="V67" s="24"/>
      <c r="Y67" s="475"/>
      <c r="Z67" s="475"/>
      <c r="AA67" s="475"/>
      <c r="AB67" s="475"/>
      <c r="AC67" s="475"/>
      <c r="AD67" s="475"/>
      <c r="AE67" s="475"/>
      <c r="AF67" s="475"/>
      <c r="AG67" s="475"/>
      <c r="AH67" s="475"/>
      <c r="AI67" s="475"/>
      <c r="AJ67" s="475"/>
      <c r="AK67" s="475"/>
      <c r="AL67" s="475"/>
      <c r="AM67" s="475"/>
      <c r="AN67" s="475"/>
      <c r="AO67" s="475"/>
      <c r="AP67" s="475"/>
      <c r="AQ67" s="475"/>
      <c r="AR67" s="475"/>
      <c r="AS67" s="475"/>
      <c r="AT67" s="475"/>
      <c r="AU67" s="475"/>
      <c r="AV67" s="179"/>
      <c r="AW67" s="179"/>
    </row>
    <row r="68" spans="2:49" ht="12" customHeight="1">
      <c r="B68" s="6">
        <v>5</v>
      </c>
      <c r="C68" s="76" t="s">
        <v>82</v>
      </c>
      <c r="D68" s="77" t="s">
        <v>383</v>
      </c>
      <c r="E68" s="76"/>
      <c r="F68" s="16" t="s">
        <v>537</v>
      </c>
      <c r="G68" s="72" t="s">
        <v>444</v>
      </c>
      <c r="H68" s="240" t="s">
        <v>875</v>
      </c>
      <c r="I68" s="17">
        <v>40998.888888888891</v>
      </c>
      <c r="J68" s="18">
        <v>4.2999999999999997E-2</v>
      </c>
      <c r="K68" s="19" t="s">
        <v>84</v>
      </c>
      <c r="L68" s="20"/>
      <c r="M68" s="20"/>
      <c r="N68" s="21"/>
      <c r="O68" s="41" t="s">
        <v>188</v>
      </c>
      <c r="P68" s="42"/>
      <c r="Q68" s="42"/>
      <c r="R68" s="43"/>
      <c r="S68" s="22">
        <v>38.304099000000001</v>
      </c>
      <c r="T68" s="22">
        <v>141.05902399999999</v>
      </c>
      <c r="U68" s="23" t="s">
        <v>83</v>
      </c>
      <c r="V68" s="24"/>
      <c r="Y68" s="474" t="s">
        <v>824</v>
      </c>
      <c r="Z68" s="475"/>
      <c r="AA68" s="475"/>
      <c r="AB68" s="475"/>
      <c r="AC68" s="475"/>
      <c r="AD68" s="475"/>
      <c r="AE68" s="475"/>
      <c r="AF68" s="475"/>
      <c r="AG68" s="475"/>
      <c r="AH68" s="475"/>
      <c r="AI68" s="475"/>
      <c r="AJ68" s="475"/>
      <c r="AK68" s="475"/>
      <c r="AL68" s="475"/>
      <c r="AM68" s="475"/>
      <c r="AN68" s="475"/>
      <c r="AO68" s="475"/>
      <c r="AP68" s="475"/>
      <c r="AQ68" s="475"/>
      <c r="AR68" s="475"/>
      <c r="AS68" s="475"/>
      <c r="AT68" s="475"/>
      <c r="AU68" s="475"/>
      <c r="AV68" s="179"/>
      <c r="AW68" s="179"/>
    </row>
    <row r="69" spans="2:49" ht="12" customHeight="1">
      <c r="B69" s="6">
        <v>5</v>
      </c>
      <c r="C69" s="76" t="s">
        <v>85</v>
      </c>
      <c r="D69" s="77" t="s">
        <v>384</v>
      </c>
      <c r="E69" s="76"/>
      <c r="F69" s="16" t="s">
        <v>538</v>
      </c>
      <c r="G69" s="72" t="s">
        <v>444</v>
      </c>
      <c r="H69" s="240" t="s">
        <v>875</v>
      </c>
      <c r="I69" s="17">
        <v>40998.888888888891</v>
      </c>
      <c r="J69" s="18">
        <v>4.7E-2</v>
      </c>
      <c r="K69" s="19" t="s">
        <v>86</v>
      </c>
      <c r="L69" s="20"/>
      <c r="M69" s="20"/>
      <c r="N69" s="21"/>
      <c r="O69" s="41" t="s">
        <v>189</v>
      </c>
      <c r="P69" s="42"/>
      <c r="Q69" s="42"/>
      <c r="R69" s="43"/>
      <c r="S69" s="22">
        <v>38.330286999999998</v>
      </c>
      <c r="T69" s="22">
        <v>140.975538</v>
      </c>
      <c r="U69" s="23" t="s">
        <v>83</v>
      </c>
      <c r="V69" s="24"/>
      <c r="Y69" s="475"/>
      <c r="Z69" s="475"/>
      <c r="AA69" s="475"/>
      <c r="AB69" s="475"/>
      <c r="AC69" s="475"/>
      <c r="AD69" s="475"/>
      <c r="AE69" s="475"/>
      <c r="AF69" s="475"/>
      <c r="AG69" s="475"/>
      <c r="AH69" s="475"/>
      <c r="AI69" s="475"/>
      <c r="AJ69" s="475"/>
      <c r="AK69" s="475"/>
      <c r="AL69" s="475"/>
      <c r="AM69" s="475"/>
      <c r="AN69" s="475"/>
      <c r="AO69" s="475"/>
      <c r="AP69" s="475"/>
      <c r="AQ69" s="475"/>
      <c r="AR69" s="475"/>
      <c r="AS69" s="475"/>
      <c r="AT69" s="475"/>
      <c r="AU69" s="475"/>
      <c r="AV69" s="179"/>
      <c r="AW69" s="179"/>
    </row>
    <row r="70" spans="2:49" ht="12" customHeight="1">
      <c r="B70" s="6">
        <v>3</v>
      </c>
      <c r="C70" s="76" t="s">
        <v>87</v>
      </c>
      <c r="D70" s="77" t="s">
        <v>385</v>
      </c>
      <c r="E70" s="76" t="s">
        <v>386</v>
      </c>
      <c r="F70" s="9" t="s">
        <v>539</v>
      </c>
      <c r="G70" s="73" t="s">
        <v>445</v>
      </c>
      <c r="H70" s="241"/>
      <c r="I70" s="27">
        <v>43068</v>
      </c>
      <c r="J70" s="28">
        <v>3.5999999999999997E-2</v>
      </c>
      <c r="K70" s="29" t="s">
        <v>540</v>
      </c>
      <c r="L70" s="30"/>
      <c r="M70" s="30"/>
      <c r="N70" s="31"/>
      <c r="O70" s="29" t="s">
        <v>541</v>
      </c>
      <c r="P70" s="30"/>
      <c r="Q70" s="30"/>
      <c r="R70" s="31"/>
      <c r="S70" s="32">
        <v>38.454697000000003</v>
      </c>
      <c r="T70" s="32">
        <v>140.797157</v>
      </c>
      <c r="U70" s="33" t="s">
        <v>542</v>
      </c>
      <c r="V70" s="34"/>
      <c r="Y70" s="475"/>
      <c r="Z70" s="475"/>
      <c r="AA70" s="475"/>
      <c r="AB70" s="475"/>
      <c r="AC70" s="475"/>
      <c r="AD70" s="475"/>
      <c r="AE70" s="475"/>
      <c r="AF70" s="475"/>
      <c r="AG70" s="475"/>
      <c r="AH70" s="475"/>
      <c r="AI70" s="475"/>
      <c r="AJ70" s="475"/>
      <c r="AK70" s="475"/>
      <c r="AL70" s="475"/>
      <c r="AM70" s="475"/>
      <c r="AN70" s="475"/>
      <c r="AO70" s="475"/>
      <c r="AP70" s="475"/>
      <c r="AQ70" s="475"/>
      <c r="AR70" s="475"/>
      <c r="AS70" s="475"/>
      <c r="AT70" s="475"/>
      <c r="AU70" s="475"/>
      <c r="AV70" s="225"/>
      <c r="AW70" s="225"/>
    </row>
    <row r="71" spans="2:49" ht="12" customHeight="1">
      <c r="B71" s="6">
        <v>3</v>
      </c>
      <c r="C71" s="76" t="s">
        <v>87</v>
      </c>
      <c r="D71" s="77" t="s">
        <v>387</v>
      </c>
      <c r="E71" s="76" t="s">
        <v>388</v>
      </c>
      <c r="F71" s="9" t="s">
        <v>543</v>
      </c>
      <c r="G71" s="73" t="s">
        <v>445</v>
      </c>
      <c r="H71" s="241"/>
      <c r="I71" s="27">
        <v>43068</v>
      </c>
      <c r="J71" s="28">
        <v>4.8000000000000001E-2</v>
      </c>
      <c r="K71" s="29" t="s">
        <v>89</v>
      </c>
      <c r="L71" s="30"/>
      <c r="M71" s="30"/>
      <c r="N71" s="31"/>
      <c r="O71" s="29" t="s">
        <v>544</v>
      </c>
      <c r="P71" s="30"/>
      <c r="Q71" s="30"/>
      <c r="R71" s="31"/>
      <c r="S71" s="32">
        <v>38.442732999999997</v>
      </c>
      <c r="T71" s="32">
        <v>140.797224</v>
      </c>
      <c r="U71" s="33" t="s">
        <v>88</v>
      </c>
      <c r="V71" s="34"/>
      <c r="Y71" s="475"/>
      <c r="Z71" s="475"/>
      <c r="AA71" s="475"/>
      <c r="AB71" s="475"/>
      <c r="AC71" s="475"/>
      <c r="AD71" s="475"/>
      <c r="AE71" s="475"/>
      <c r="AF71" s="475"/>
      <c r="AG71" s="475"/>
      <c r="AH71" s="475"/>
      <c r="AI71" s="475"/>
      <c r="AJ71" s="475"/>
      <c r="AK71" s="475"/>
      <c r="AL71" s="475"/>
      <c r="AM71" s="475"/>
      <c r="AN71" s="475"/>
      <c r="AO71" s="475"/>
      <c r="AP71" s="475"/>
      <c r="AQ71" s="475"/>
      <c r="AR71" s="475"/>
      <c r="AS71" s="475"/>
      <c r="AT71" s="475"/>
      <c r="AU71" s="475"/>
      <c r="AV71" s="225"/>
      <c r="AW71" s="225"/>
    </row>
    <row r="72" spans="2:49" ht="12" customHeight="1">
      <c r="B72" s="6">
        <v>3</v>
      </c>
      <c r="C72" s="76" t="s">
        <v>87</v>
      </c>
      <c r="D72" s="77" t="s">
        <v>389</v>
      </c>
      <c r="E72" s="76" t="s">
        <v>390</v>
      </c>
      <c r="F72" s="9" t="s">
        <v>545</v>
      </c>
      <c r="G72" s="73" t="s">
        <v>445</v>
      </c>
      <c r="H72" s="241"/>
      <c r="I72" s="27">
        <v>43074.861111111109</v>
      </c>
      <c r="J72" s="28">
        <v>5.2999999999999999E-2</v>
      </c>
      <c r="K72" s="29" t="s">
        <v>90</v>
      </c>
      <c r="L72" s="30"/>
      <c r="M72" s="30"/>
      <c r="N72" s="31"/>
      <c r="O72" s="29" t="s">
        <v>546</v>
      </c>
      <c r="P72" s="30"/>
      <c r="Q72" s="30"/>
      <c r="R72" s="31"/>
      <c r="S72" s="32">
        <v>38.450347999999998</v>
      </c>
      <c r="T72" s="32">
        <v>140.82244</v>
      </c>
      <c r="U72" s="33" t="s">
        <v>88</v>
      </c>
      <c r="V72" s="34"/>
      <c r="Y72" s="474" t="s">
        <v>825</v>
      </c>
      <c r="Z72" s="475"/>
      <c r="AA72" s="475"/>
      <c r="AB72" s="475"/>
      <c r="AC72" s="475"/>
      <c r="AD72" s="475"/>
      <c r="AE72" s="475"/>
      <c r="AF72" s="475"/>
      <c r="AG72" s="475"/>
      <c r="AH72" s="475"/>
      <c r="AI72" s="475"/>
      <c r="AJ72" s="475"/>
      <c r="AK72" s="475"/>
      <c r="AL72" s="475"/>
      <c r="AM72" s="475"/>
      <c r="AN72" s="475"/>
      <c r="AO72" s="475"/>
      <c r="AP72" s="475"/>
      <c r="AQ72" s="475"/>
      <c r="AR72" s="475"/>
      <c r="AS72" s="475"/>
      <c r="AT72" s="475"/>
      <c r="AU72" s="475"/>
      <c r="AV72" s="225"/>
      <c r="AW72" s="225"/>
    </row>
    <row r="73" spans="2:49" ht="12" customHeight="1">
      <c r="B73" s="6">
        <v>5</v>
      </c>
      <c r="C73" s="76" t="s">
        <v>87</v>
      </c>
      <c r="D73" s="77" t="s">
        <v>391</v>
      </c>
      <c r="E73" s="76"/>
      <c r="F73" s="16" t="s">
        <v>91</v>
      </c>
      <c r="G73" s="72" t="s">
        <v>444</v>
      </c>
      <c r="H73" s="240" t="s">
        <v>875</v>
      </c>
      <c r="I73" s="17">
        <v>41275</v>
      </c>
      <c r="J73" s="18">
        <v>5.5E-2</v>
      </c>
      <c r="K73" s="19" t="s">
        <v>92</v>
      </c>
      <c r="L73" s="20"/>
      <c r="M73" s="20"/>
      <c r="N73" s="21"/>
      <c r="O73" s="35" t="s">
        <v>190</v>
      </c>
      <c r="P73" s="36"/>
      <c r="Q73" s="36"/>
      <c r="R73" s="37"/>
      <c r="S73" s="22">
        <v>38.437455</v>
      </c>
      <c r="T73" s="22">
        <v>140.887058</v>
      </c>
      <c r="U73" s="23" t="s">
        <v>88</v>
      </c>
      <c r="V73" s="24"/>
      <c r="Y73" s="475"/>
      <c r="Z73" s="475"/>
      <c r="AA73" s="475"/>
      <c r="AB73" s="475"/>
      <c r="AC73" s="475"/>
      <c r="AD73" s="475"/>
      <c r="AE73" s="475"/>
      <c r="AF73" s="475"/>
      <c r="AG73" s="475"/>
      <c r="AH73" s="475"/>
      <c r="AI73" s="475"/>
      <c r="AJ73" s="475"/>
      <c r="AK73" s="475"/>
      <c r="AL73" s="475"/>
      <c r="AM73" s="475"/>
      <c r="AN73" s="475"/>
      <c r="AO73" s="475"/>
      <c r="AP73" s="475"/>
      <c r="AQ73" s="475"/>
      <c r="AR73" s="475"/>
      <c r="AS73" s="475"/>
      <c r="AT73" s="475"/>
      <c r="AU73" s="475"/>
      <c r="AV73" s="225"/>
      <c r="AW73" s="225"/>
    </row>
    <row r="74" spans="2:49" ht="12" customHeight="1">
      <c r="B74" s="6">
        <v>5</v>
      </c>
      <c r="C74" s="76" t="s">
        <v>93</v>
      </c>
      <c r="D74" s="77" t="s">
        <v>392</v>
      </c>
      <c r="E74" s="76"/>
      <c r="F74" s="16" t="s">
        <v>547</v>
      </c>
      <c r="G74" s="72" t="s">
        <v>444</v>
      </c>
      <c r="H74" s="240" t="s">
        <v>875</v>
      </c>
      <c r="I74" s="17">
        <v>40998.888888888891</v>
      </c>
      <c r="J74" s="18">
        <v>4.7E-2</v>
      </c>
      <c r="K74" s="19" t="s">
        <v>94</v>
      </c>
      <c r="L74" s="20"/>
      <c r="M74" s="20"/>
      <c r="N74" s="21"/>
      <c r="O74" s="35" t="s">
        <v>191</v>
      </c>
      <c r="P74" s="36"/>
      <c r="Q74" s="36"/>
      <c r="R74" s="37"/>
      <c r="S74" s="22">
        <v>38.424269000000002</v>
      </c>
      <c r="T74" s="22">
        <v>141.004527</v>
      </c>
      <c r="U74" s="23" t="s">
        <v>88</v>
      </c>
      <c r="V74" s="24"/>
      <c r="Y74" s="475"/>
      <c r="Z74" s="475"/>
      <c r="AA74" s="475"/>
      <c r="AB74" s="475"/>
      <c r="AC74" s="475"/>
      <c r="AD74" s="475"/>
      <c r="AE74" s="475"/>
      <c r="AF74" s="475"/>
      <c r="AG74" s="475"/>
      <c r="AH74" s="475"/>
      <c r="AI74" s="475"/>
      <c r="AJ74" s="475"/>
      <c r="AK74" s="475"/>
      <c r="AL74" s="475"/>
      <c r="AM74" s="475"/>
      <c r="AN74" s="475"/>
      <c r="AO74" s="475"/>
      <c r="AP74" s="475"/>
      <c r="AQ74" s="475"/>
      <c r="AR74" s="475"/>
      <c r="AS74" s="475"/>
      <c r="AT74" s="475"/>
      <c r="AU74" s="475"/>
      <c r="AV74" s="225"/>
      <c r="AW74" s="225"/>
    </row>
    <row r="75" spans="2:49" ht="12" customHeight="1">
      <c r="B75" s="6">
        <v>5</v>
      </c>
      <c r="C75" s="76" t="s">
        <v>93</v>
      </c>
      <c r="D75" s="77" t="s">
        <v>393</v>
      </c>
      <c r="E75" s="76"/>
      <c r="F75" s="16" t="s">
        <v>548</v>
      </c>
      <c r="G75" s="72" t="s">
        <v>444</v>
      </c>
      <c r="H75" s="240" t="s">
        <v>875</v>
      </c>
      <c r="I75" s="17">
        <v>40998.888888888891</v>
      </c>
      <c r="J75" s="18">
        <v>4.1000000000000002E-2</v>
      </c>
      <c r="K75" s="19" t="s">
        <v>95</v>
      </c>
      <c r="L75" s="20"/>
      <c r="M75" s="20"/>
      <c r="N75" s="21"/>
      <c r="O75" s="35" t="s">
        <v>192</v>
      </c>
      <c r="P75" s="36"/>
      <c r="Q75" s="36"/>
      <c r="R75" s="37"/>
      <c r="S75" s="22">
        <v>38.467315999999997</v>
      </c>
      <c r="T75" s="22">
        <v>140.87983800000001</v>
      </c>
      <c r="U75" s="23" t="s">
        <v>88</v>
      </c>
      <c r="V75" s="24"/>
      <c r="Y75" s="475"/>
      <c r="Z75" s="475"/>
      <c r="AA75" s="475"/>
      <c r="AB75" s="475"/>
      <c r="AC75" s="475"/>
      <c r="AD75" s="475"/>
      <c r="AE75" s="475"/>
      <c r="AF75" s="475"/>
      <c r="AG75" s="475"/>
      <c r="AH75" s="475"/>
      <c r="AI75" s="475"/>
      <c r="AJ75" s="475"/>
      <c r="AK75" s="475"/>
      <c r="AL75" s="475"/>
      <c r="AM75" s="475"/>
      <c r="AN75" s="475"/>
      <c r="AO75" s="475"/>
      <c r="AP75" s="475"/>
      <c r="AQ75" s="475"/>
      <c r="AR75" s="475"/>
      <c r="AS75" s="475"/>
      <c r="AT75" s="475"/>
      <c r="AU75" s="475"/>
      <c r="AV75" s="225"/>
      <c r="AW75" s="225"/>
    </row>
    <row r="76" spans="2:49" ht="12" customHeight="1">
      <c r="B76" s="6">
        <v>4</v>
      </c>
      <c r="C76" s="76" t="s">
        <v>96</v>
      </c>
      <c r="D76" s="77" t="s">
        <v>394</v>
      </c>
      <c r="E76" s="76"/>
      <c r="F76" s="16" t="s">
        <v>97</v>
      </c>
      <c r="G76" s="72" t="s">
        <v>444</v>
      </c>
      <c r="H76" s="240" t="s">
        <v>875</v>
      </c>
      <c r="I76" s="17">
        <v>40998.888888888891</v>
      </c>
      <c r="J76" s="18">
        <v>5.7000000000000002E-2</v>
      </c>
      <c r="K76" s="19" t="s">
        <v>97</v>
      </c>
      <c r="L76" s="20"/>
      <c r="M76" s="20"/>
      <c r="N76" s="21"/>
      <c r="O76" s="35" t="s">
        <v>195</v>
      </c>
      <c r="P76" s="36"/>
      <c r="Q76" s="36"/>
      <c r="R76" s="37"/>
      <c r="S76" s="22">
        <v>38.399914000000003</v>
      </c>
      <c r="T76" s="22">
        <v>140.895432</v>
      </c>
      <c r="U76" s="23" t="s">
        <v>88</v>
      </c>
      <c r="V76" s="24"/>
      <c r="Y76" s="475"/>
      <c r="Z76" s="475"/>
      <c r="AA76" s="475"/>
      <c r="AB76" s="475"/>
      <c r="AC76" s="475"/>
      <c r="AD76" s="475"/>
      <c r="AE76" s="475"/>
      <c r="AF76" s="475"/>
      <c r="AG76" s="475"/>
      <c r="AH76" s="475"/>
      <c r="AI76" s="475"/>
      <c r="AJ76" s="475"/>
      <c r="AK76" s="475"/>
      <c r="AL76" s="475"/>
      <c r="AM76" s="475"/>
      <c r="AN76" s="475"/>
      <c r="AO76" s="475"/>
      <c r="AP76" s="475"/>
      <c r="AQ76" s="475"/>
      <c r="AR76" s="475"/>
      <c r="AS76" s="475"/>
      <c r="AT76" s="475"/>
      <c r="AU76" s="475"/>
      <c r="AV76" s="225"/>
      <c r="AW76" s="225"/>
    </row>
    <row r="77" spans="2:49" ht="12" customHeight="1">
      <c r="B77" s="6">
        <v>5</v>
      </c>
      <c r="C77" s="76" t="s">
        <v>98</v>
      </c>
      <c r="D77" s="77" t="s">
        <v>395</v>
      </c>
      <c r="E77" s="76"/>
      <c r="F77" s="16" t="s">
        <v>549</v>
      </c>
      <c r="G77" s="72" t="s">
        <v>444</v>
      </c>
      <c r="H77" s="240" t="s">
        <v>875</v>
      </c>
      <c r="I77" s="17">
        <v>40998.888888888891</v>
      </c>
      <c r="J77" s="18">
        <v>0.04</v>
      </c>
      <c r="K77" s="19" t="s">
        <v>100</v>
      </c>
      <c r="L77" s="20"/>
      <c r="M77" s="20"/>
      <c r="N77" s="21"/>
      <c r="O77" s="35" t="s">
        <v>193</v>
      </c>
      <c r="P77" s="36"/>
      <c r="Q77" s="36"/>
      <c r="R77" s="37"/>
      <c r="S77" s="22">
        <v>38.548887000000001</v>
      </c>
      <c r="T77" s="22">
        <v>140.849853</v>
      </c>
      <c r="U77" s="23" t="s">
        <v>99</v>
      </c>
      <c r="V77" s="24"/>
      <c r="Y77" s="226"/>
      <c r="Z77" s="179" t="s">
        <v>826</v>
      </c>
      <c r="AA77" s="226"/>
      <c r="AB77" s="226"/>
      <c r="AC77" s="226"/>
      <c r="AD77" s="226"/>
      <c r="AE77" s="226"/>
      <c r="AF77" s="226"/>
      <c r="AG77" s="226"/>
      <c r="AH77" s="226"/>
      <c r="AI77" s="226"/>
      <c r="AJ77" s="226"/>
      <c r="AK77" s="226"/>
      <c r="AL77" s="226"/>
      <c r="AM77" s="226"/>
      <c r="AN77" s="226"/>
      <c r="AO77" s="226"/>
      <c r="AP77" s="226"/>
      <c r="AQ77" s="226"/>
      <c r="AR77" s="225"/>
      <c r="AS77" s="225"/>
      <c r="AT77" s="225"/>
      <c r="AU77" s="225"/>
      <c r="AV77" s="225"/>
      <c r="AW77" s="225"/>
    </row>
    <row r="78" spans="2:49" ht="12" customHeight="1">
      <c r="B78" s="6">
        <v>5</v>
      </c>
      <c r="C78" s="76" t="s">
        <v>101</v>
      </c>
      <c r="D78" s="77" t="s">
        <v>396</v>
      </c>
      <c r="E78" s="76"/>
      <c r="F78" s="16" t="s">
        <v>550</v>
      </c>
      <c r="G78" s="72" t="s">
        <v>444</v>
      </c>
      <c r="H78" s="243" t="s">
        <v>1020</v>
      </c>
      <c r="I78" s="17">
        <v>40998.888888888891</v>
      </c>
      <c r="J78" s="18">
        <v>7.8E-2</v>
      </c>
      <c r="K78" s="19" t="s">
        <v>102</v>
      </c>
      <c r="L78" s="20"/>
      <c r="M78" s="20"/>
      <c r="N78" s="21"/>
      <c r="O78" s="35" t="s">
        <v>245</v>
      </c>
      <c r="P78" s="36"/>
      <c r="Q78" s="36"/>
      <c r="R78" s="37"/>
      <c r="S78" s="22">
        <v>38.579808999999997</v>
      </c>
      <c r="T78" s="22">
        <v>140.782545</v>
      </c>
      <c r="U78" s="23" t="s">
        <v>99</v>
      </c>
      <c r="V78" s="24"/>
      <c r="Y78" s="226"/>
      <c r="Z78" s="226"/>
      <c r="AA78" s="226"/>
      <c r="AB78" s="226"/>
      <c r="AC78" s="226"/>
      <c r="AD78" s="226"/>
      <c r="AE78" s="226"/>
      <c r="AF78" s="226"/>
      <c r="AG78" s="226"/>
      <c r="AH78" s="226"/>
      <c r="AI78" s="226"/>
      <c r="AJ78" s="226"/>
      <c r="AK78" s="226"/>
      <c r="AL78" s="226"/>
      <c r="AM78" s="226"/>
      <c r="AN78" s="226"/>
      <c r="AO78" s="226"/>
      <c r="AP78" s="226"/>
      <c r="AQ78" s="226"/>
      <c r="AR78" s="225"/>
      <c r="AS78" s="225"/>
      <c r="AT78" s="225"/>
      <c r="AU78" s="225"/>
      <c r="AV78" s="225"/>
      <c r="AW78" s="225"/>
    </row>
    <row r="79" spans="2:49" ht="12" customHeight="1">
      <c r="B79" s="6">
        <v>3</v>
      </c>
      <c r="C79" s="76" t="s">
        <v>103</v>
      </c>
      <c r="D79" s="77" t="s">
        <v>397</v>
      </c>
      <c r="E79" s="76" t="s">
        <v>398</v>
      </c>
      <c r="F79" s="9" t="s">
        <v>551</v>
      </c>
      <c r="G79" s="73" t="s">
        <v>445</v>
      </c>
      <c r="H79" s="241"/>
      <c r="I79" s="27">
        <v>43077.416666666664</v>
      </c>
      <c r="J79" s="28">
        <v>4.4999999999999998E-2</v>
      </c>
      <c r="K79" s="29" t="s">
        <v>105</v>
      </c>
      <c r="L79" s="30"/>
      <c r="M79" s="30"/>
      <c r="N79" s="31"/>
      <c r="O79" s="29" t="s">
        <v>552</v>
      </c>
      <c r="P79" s="30"/>
      <c r="Q79" s="30"/>
      <c r="R79" s="31"/>
      <c r="S79" s="32">
        <v>38.563119999999998</v>
      </c>
      <c r="T79" s="32">
        <v>141.11530300000001</v>
      </c>
      <c r="U79" s="33" t="s">
        <v>104</v>
      </c>
      <c r="V79" s="34"/>
      <c r="Y79" s="226"/>
      <c r="Z79" s="226"/>
      <c r="AA79" s="226"/>
      <c r="AB79" s="226"/>
      <c r="AC79" s="226"/>
      <c r="AD79" s="226"/>
      <c r="AE79" s="226"/>
      <c r="AF79" s="226"/>
      <c r="AG79" s="226"/>
      <c r="AH79" s="226"/>
      <c r="AI79" s="226"/>
      <c r="AJ79" s="226"/>
      <c r="AK79" s="226"/>
      <c r="AL79" s="226"/>
      <c r="AM79" s="226"/>
      <c r="AN79" s="226"/>
      <c r="AO79" s="226"/>
      <c r="AP79" s="226"/>
      <c r="AQ79" s="226"/>
      <c r="AR79" s="225"/>
      <c r="AS79" s="225"/>
      <c r="AT79" s="225"/>
      <c r="AU79" s="225"/>
      <c r="AV79" s="225"/>
      <c r="AW79" s="225"/>
    </row>
    <row r="80" spans="2:49" ht="12" customHeight="1">
      <c r="B80" s="6">
        <v>3</v>
      </c>
      <c r="C80" s="76" t="s">
        <v>103</v>
      </c>
      <c r="D80" s="77" t="s">
        <v>399</v>
      </c>
      <c r="E80" s="76" t="s">
        <v>400</v>
      </c>
      <c r="F80" s="9" t="s">
        <v>553</v>
      </c>
      <c r="G80" s="73" t="s">
        <v>445</v>
      </c>
      <c r="H80" s="241"/>
      <c r="I80" s="27">
        <v>43077.423611111109</v>
      </c>
      <c r="J80" s="28">
        <v>0.04</v>
      </c>
      <c r="K80" s="29" t="s">
        <v>106</v>
      </c>
      <c r="L80" s="30"/>
      <c r="M80" s="30"/>
      <c r="N80" s="31"/>
      <c r="O80" s="29" t="s">
        <v>554</v>
      </c>
      <c r="P80" s="30"/>
      <c r="Q80" s="30"/>
      <c r="R80" s="31"/>
      <c r="S80" s="32">
        <v>38.522593000000001</v>
      </c>
      <c r="T80" s="32">
        <v>141.15001899999999</v>
      </c>
      <c r="U80" s="33" t="s">
        <v>104</v>
      </c>
      <c r="V80" s="34"/>
      <c r="Y80" s="226"/>
      <c r="Z80" s="226"/>
      <c r="AA80" s="226"/>
      <c r="AB80" s="226"/>
      <c r="AC80" s="226"/>
      <c r="AD80" s="226"/>
      <c r="AE80" s="226"/>
      <c r="AF80" s="226"/>
      <c r="AG80" s="226"/>
      <c r="AH80" s="226"/>
      <c r="AI80" s="226"/>
      <c r="AJ80" s="226"/>
      <c r="AK80" s="226"/>
      <c r="AL80" s="226"/>
      <c r="AM80" s="226"/>
      <c r="AN80" s="226"/>
      <c r="AO80" s="226"/>
      <c r="AP80" s="226"/>
      <c r="AQ80" s="226"/>
      <c r="AR80" s="225"/>
      <c r="AS80" s="225"/>
      <c r="AT80" s="225"/>
      <c r="AU80" s="225"/>
      <c r="AV80" s="225"/>
      <c r="AW80" s="225"/>
    </row>
    <row r="81" spans="2:49" ht="12" customHeight="1">
      <c r="B81" s="6">
        <v>3</v>
      </c>
      <c r="C81" s="76" t="s">
        <v>103</v>
      </c>
      <c r="D81" s="77" t="s">
        <v>401</v>
      </c>
      <c r="E81" s="76" t="s">
        <v>402</v>
      </c>
      <c r="F81" s="9" t="s">
        <v>555</v>
      </c>
      <c r="G81" s="73" t="s">
        <v>445</v>
      </c>
      <c r="H81" s="241"/>
      <c r="I81" s="27">
        <v>43088.694444444445</v>
      </c>
      <c r="J81" s="28">
        <v>0.06</v>
      </c>
      <c r="K81" s="29" t="s">
        <v>556</v>
      </c>
      <c r="L81" s="30"/>
      <c r="M81" s="30"/>
      <c r="N81" s="31"/>
      <c r="O81" s="29" t="s">
        <v>557</v>
      </c>
      <c r="P81" s="30"/>
      <c r="Q81" s="30"/>
      <c r="R81" s="31"/>
      <c r="S81" s="32">
        <v>38.543337999999999</v>
      </c>
      <c r="T81" s="32">
        <v>141.097184</v>
      </c>
      <c r="U81" s="33" t="s">
        <v>558</v>
      </c>
      <c r="V81" s="34"/>
      <c r="Y81" s="189" t="s">
        <v>827</v>
      </c>
      <c r="Z81" s="226"/>
      <c r="AA81" s="226"/>
      <c r="AB81" s="226"/>
      <c r="AC81" s="226"/>
      <c r="AF81"/>
      <c r="AG81"/>
      <c r="AH81" s="226"/>
      <c r="AI81" s="226"/>
      <c r="AJ81" s="226"/>
      <c r="AK81" s="226"/>
      <c r="AL81" s="226"/>
      <c r="AM81" s="226"/>
      <c r="AN81" s="226"/>
      <c r="AO81" s="226"/>
      <c r="AP81" s="226"/>
      <c r="AQ81" s="226"/>
      <c r="AR81" s="226"/>
      <c r="AS81" s="226"/>
      <c r="AT81" s="225"/>
      <c r="AU81" s="225"/>
      <c r="AV81" s="225"/>
      <c r="AW81" s="225"/>
    </row>
    <row r="82" spans="2:49" ht="12" customHeight="1">
      <c r="B82" s="6">
        <v>5</v>
      </c>
      <c r="C82" s="76" t="s">
        <v>103</v>
      </c>
      <c r="D82" s="77" t="s">
        <v>403</v>
      </c>
      <c r="E82" s="76"/>
      <c r="F82" s="16" t="s">
        <v>559</v>
      </c>
      <c r="G82" s="72" t="s">
        <v>444</v>
      </c>
      <c r="H82" s="240" t="s">
        <v>877</v>
      </c>
      <c r="I82" s="17">
        <v>40998.888888888891</v>
      </c>
      <c r="J82" s="18">
        <v>4.7E-2</v>
      </c>
      <c r="K82" s="19" t="s">
        <v>107</v>
      </c>
      <c r="L82" s="20"/>
      <c r="M82" s="20"/>
      <c r="N82" s="21"/>
      <c r="O82" s="35" t="s">
        <v>246</v>
      </c>
      <c r="P82" s="36"/>
      <c r="Q82" s="36"/>
      <c r="R82" s="37"/>
      <c r="S82" s="22">
        <v>38.532170999999998</v>
      </c>
      <c r="T82" s="22">
        <v>141.12786</v>
      </c>
      <c r="U82" s="23" t="s">
        <v>104</v>
      </c>
      <c r="V82" s="24"/>
      <c r="Y82" s="227"/>
      <c r="Z82" s="228"/>
      <c r="AA82" s="229" t="s">
        <v>828</v>
      </c>
      <c r="AB82" s="196"/>
      <c r="AC82" s="215"/>
      <c r="AD82" s="214"/>
      <c r="AE82" s="492" t="s">
        <v>829</v>
      </c>
      <c r="AF82" s="493"/>
      <c r="AG82" s="494"/>
      <c r="AH82" s="226"/>
      <c r="AI82" s="226"/>
      <c r="AJ82" s="226"/>
      <c r="AK82" s="226"/>
      <c r="AL82" s="226"/>
      <c r="AM82" s="226"/>
      <c r="AN82" s="226"/>
      <c r="AO82" s="226"/>
      <c r="AP82" s="226"/>
      <c r="AQ82" s="226"/>
      <c r="AR82" s="226"/>
      <c r="AS82" s="226"/>
      <c r="AT82" s="225"/>
      <c r="AU82" s="225"/>
      <c r="AV82" s="225"/>
      <c r="AW82" s="225"/>
    </row>
    <row r="83" spans="2:49" ht="12" customHeight="1">
      <c r="B83" s="6">
        <v>3</v>
      </c>
      <c r="C83" s="76" t="s">
        <v>103</v>
      </c>
      <c r="D83" s="77" t="s">
        <v>404</v>
      </c>
      <c r="E83" s="76" t="s">
        <v>405</v>
      </c>
      <c r="F83" s="9" t="s">
        <v>560</v>
      </c>
      <c r="G83" s="73" t="s">
        <v>445</v>
      </c>
      <c r="H83" s="241"/>
      <c r="I83" s="27">
        <v>43077.430555555555</v>
      </c>
      <c r="J83" s="28">
        <v>4.8000000000000001E-2</v>
      </c>
      <c r="K83" s="29" t="s">
        <v>108</v>
      </c>
      <c r="L83" s="30"/>
      <c r="M83" s="30"/>
      <c r="N83" s="31"/>
      <c r="O83" s="49" t="s">
        <v>194</v>
      </c>
      <c r="P83" s="50"/>
      <c r="Q83" s="50"/>
      <c r="R83" s="51"/>
      <c r="S83" s="32">
        <v>38.539143000000003</v>
      </c>
      <c r="T83" s="32">
        <v>141.127501</v>
      </c>
      <c r="U83" s="33" t="s">
        <v>104</v>
      </c>
      <c r="V83" s="34"/>
      <c r="Y83" s="230"/>
      <c r="Z83" s="231"/>
      <c r="AA83" s="498" t="s">
        <v>830</v>
      </c>
      <c r="AB83" s="499"/>
      <c r="AC83" s="500" t="s">
        <v>831</v>
      </c>
      <c r="AD83" s="501"/>
      <c r="AE83" s="495"/>
      <c r="AF83" s="496"/>
      <c r="AG83" s="497"/>
      <c r="AH83" s="65" t="s">
        <v>832</v>
      </c>
      <c r="AI83"/>
      <c r="AN83" s="226"/>
      <c r="AO83" s="226"/>
      <c r="AP83" s="226"/>
      <c r="AQ83" s="226"/>
      <c r="AR83" s="226"/>
      <c r="AS83" s="226"/>
      <c r="AT83" s="225"/>
      <c r="AU83" s="225"/>
      <c r="AV83" s="225"/>
      <c r="AW83" s="225"/>
    </row>
    <row r="84" spans="2:49" ht="12" customHeight="1">
      <c r="B84" s="6">
        <v>3</v>
      </c>
      <c r="C84" s="76" t="s">
        <v>109</v>
      </c>
      <c r="D84" s="77" t="s">
        <v>406</v>
      </c>
      <c r="E84" s="76" t="s">
        <v>407</v>
      </c>
      <c r="F84" s="9" t="s">
        <v>561</v>
      </c>
      <c r="G84" s="73" t="s">
        <v>445</v>
      </c>
      <c r="H84" s="241"/>
      <c r="I84" s="27">
        <v>43077.402777777781</v>
      </c>
      <c r="J84" s="28">
        <v>5.0999999999999997E-2</v>
      </c>
      <c r="K84" s="29" t="s">
        <v>562</v>
      </c>
      <c r="L84" s="30"/>
      <c r="M84" s="30"/>
      <c r="N84" s="31"/>
      <c r="O84" s="29" t="s">
        <v>563</v>
      </c>
      <c r="P84" s="30"/>
      <c r="Q84" s="30"/>
      <c r="R84" s="31"/>
      <c r="S84" s="32">
        <v>38.559122000000002</v>
      </c>
      <c r="T84" s="32">
        <v>141.08384799999999</v>
      </c>
      <c r="U84" s="33" t="s">
        <v>564</v>
      </c>
      <c r="V84" s="34"/>
      <c r="Y84" s="288" t="s">
        <v>833</v>
      </c>
      <c r="Z84" s="289"/>
      <c r="AA84" s="487">
        <v>40662</v>
      </c>
      <c r="AB84" s="488"/>
      <c r="AC84" s="487">
        <v>40652</v>
      </c>
      <c r="AD84" s="488"/>
      <c r="AE84" s="489">
        <v>42531.395833333336</v>
      </c>
      <c r="AF84" s="490"/>
      <c r="AG84" s="491"/>
      <c r="AH84" s="55" t="s">
        <v>115</v>
      </c>
      <c r="AI84" s="55" t="s">
        <v>1045</v>
      </c>
      <c r="AJ84" s="55"/>
      <c r="AK84" s="55"/>
      <c r="AN84" s="226"/>
      <c r="AO84" s="226"/>
      <c r="AP84" s="226"/>
      <c r="AQ84" s="226"/>
      <c r="AR84" s="226"/>
      <c r="AS84" s="226"/>
      <c r="AT84" s="225"/>
      <c r="AU84" s="225"/>
      <c r="AV84" s="225"/>
      <c r="AW84" s="225"/>
    </row>
    <row r="85" spans="2:49" ht="12" customHeight="1">
      <c r="B85" s="6">
        <v>3</v>
      </c>
      <c r="C85" s="76" t="s">
        <v>109</v>
      </c>
      <c r="D85" s="77" t="s">
        <v>408</v>
      </c>
      <c r="E85" s="76" t="s">
        <v>409</v>
      </c>
      <c r="F85" s="9" t="s">
        <v>110</v>
      </c>
      <c r="G85" s="73" t="s">
        <v>445</v>
      </c>
      <c r="H85" s="241"/>
      <c r="I85" s="27">
        <v>43077.416666666664</v>
      </c>
      <c r="J85" s="28">
        <v>4.2000000000000003E-2</v>
      </c>
      <c r="K85" s="29" t="s">
        <v>565</v>
      </c>
      <c r="L85" s="30"/>
      <c r="M85" s="30"/>
      <c r="N85" s="31"/>
      <c r="O85" s="29" t="s">
        <v>566</v>
      </c>
      <c r="P85" s="30"/>
      <c r="Q85" s="30"/>
      <c r="R85" s="31"/>
      <c r="S85" s="32">
        <v>38.519598000000002</v>
      </c>
      <c r="T85" s="32">
        <v>141.10521499999999</v>
      </c>
      <c r="U85" s="33" t="s">
        <v>564</v>
      </c>
      <c r="V85" s="34"/>
      <c r="Y85" s="288" t="s">
        <v>834</v>
      </c>
      <c r="Z85" s="289"/>
      <c r="AA85" s="487">
        <v>40675</v>
      </c>
      <c r="AB85" s="488"/>
      <c r="AC85" s="487">
        <v>40675</v>
      </c>
      <c r="AD85" s="488"/>
      <c r="AE85" s="489">
        <v>42531.597222222219</v>
      </c>
      <c r="AF85" s="490"/>
      <c r="AG85" s="491"/>
      <c r="AH85" s="55" t="s">
        <v>835</v>
      </c>
      <c r="AI85" s="55" t="s">
        <v>1046</v>
      </c>
      <c r="AJ85" s="55"/>
      <c r="AK85" s="55"/>
      <c r="AN85" s="226"/>
      <c r="AO85" s="226"/>
      <c r="AP85" s="226"/>
      <c r="AQ85" s="226"/>
      <c r="AR85" s="226"/>
      <c r="AS85" s="226"/>
      <c r="AT85" s="225"/>
      <c r="AU85" s="225"/>
      <c r="AV85" s="225"/>
      <c r="AW85" s="225"/>
    </row>
    <row r="86" spans="2:49" ht="12" customHeight="1">
      <c r="B86" s="6">
        <v>5</v>
      </c>
      <c r="C86" s="76" t="s">
        <v>109</v>
      </c>
      <c r="D86" s="77" t="s">
        <v>410</v>
      </c>
      <c r="E86" s="76"/>
      <c r="F86" s="16" t="s">
        <v>567</v>
      </c>
      <c r="G86" s="72" t="s">
        <v>444</v>
      </c>
      <c r="H86" s="240" t="s">
        <v>875</v>
      </c>
      <c r="I86" s="17">
        <v>40998.888888888891</v>
      </c>
      <c r="J86" s="18">
        <v>0.06</v>
      </c>
      <c r="K86" s="19" t="s">
        <v>111</v>
      </c>
      <c r="L86" s="20"/>
      <c r="M86" s="20"/>
      <c r="N86" s="21"/>
      <c r="O86" s="35" t="s">
        <v>568</v>
      </c>
      <c r="P86" s="36"/>
      <c r="Q86" s="36"/>
      <c r="R86" s="37"/>
      <c r="S86" s="22">
        <v>38.544415000000001</v>
      </c>
      <c r="T86" s="22">
        <v>141.05664999999999</v>
      </c>
      <c r="U86" s="23" t="s">
        <v>104</v>
      </c>
      <c r="V86" s="24"/>
      <c r="Y86" s="288" t="s">
        <v>836</v>
      </c>
      <c r="Z86" s="289"/>
      <c r="AA86" s="487">
        <v>40655</v>
      </c>
      <c r="AB86" s="488"/>
      <c r="AC86" s="487">
        <v>40655</v>
      </c>
      <c r="AD86" s="488"/>
      <c r="AE86" s="489">
        <v>42531.5625</v>
      </c>
      <c r="AF86" s="490"/>
      <c r="AG86" s="491"/>
      <c r="AH86" s="55" t="s">
        <v>837</v>
      </c>
      <c r="AI86" s="55" t="s">
        <v>1047</v>
      </c>
      <c r="AJ86" s="55"/>
      <c r="AK86" s="55"/>
      <c r="AN86" s="226"/>
      <c r="AO86" s="226"/>
      <c r="AP86" s="226"/>
      <c r="AQ86" s="226"/>
      <c r="AR86" s="226"/>
      <c r="AS86" s="226"/>
      <c r="AT86" s="179"/>
      <c r="AU86" s="179"/>
      <c r="AV86" s="179"/>
      <c r="AW86" s="179"/>
    </row>
    <row r="87" spans="2:49" ht="12" customHeight="1">
      <c r="B87" s="6">
        <v>3</v>
      </c>
      <c r="C87" s="76" t="s">
        <v>109</v>
      </c>
      <c r="D87" s="77" t="s">
        <v>411</v>
      </c>
      <c r="E87" s="76" t="s">
        <v>412</v>
      </c>
      <c r="F87" s="9" t="s">
        <v>112</v>
      </c>
      <c r="G87" s="73" t="s">
        <v>445</v>
      </c>
      <c r="H87" s="241"/>
      <c r="I87" s="27">
        <v>43087.416666666664</v>
      </c>
      <c r="J87" s="28">
        <v>4.8000000000000001E-2</v>
      </c>
      <c r="K87" s="29" t="s">
        <v>113</v>
      </c>
      <c r="L87" s="30"/>
      <c r="M87" s="30"/>
      <c r="N87" s="31"/>
      <c r="O87" s="49" t="s">
        <v>569</v>
      </c>
      <c r="P87" s="50"/>
      <c r="Q87" s="50"/>
      <c r="R87" s="51"/>
      <c r="S87" s="32">
        <v>38.535500999999996</v>
      </c>
      <c r="T87" s="32">
        <v>141.07301699999999</v>
      </c>
      <c r="U87" s="33" t="s">
        <v>104</v>
      </c>
      <c r="V87" s="34"/>
      <c r="Y87" s="288" t="s">
        <v>838</v>
      </c>
      <c r="Z87" s="289"/>
      <c r="AA87" s="487">
        <v>40682</v>
      </c>
      <c r="AB87" s="488"/>
      <c r="AC87" s="487">
        <v>40682</v>
      </c>
      <c r="AD87" s="488"/>
      <c r="AE87" s="489">
        <v>42817.597222222219</v>
      </c>
      <c r="AF87" s="490"/>
      <c r="AG87" s="491"/>
      <c r="AH87" s="55" t="s">
        <v>839</v>
      </c>
      <c r="AI87" s="55" t="s">
        <v>1048</v>
      </c>
      <c r="AJ87" s="55"/>
      <c r="AK87" s="55"/>
      <c r="AN87" s="226"/>
      <c r="AO87" s="226"/>
      <c r="AP87" s="226"/>
      <c r="AQ87" s="226"/>
      <c r="AR87" s="226"/>
      <c r="AS87" s="226"/>
      <c r="AT87" s="179"/>
      <c r="AU87" s="179"/>
      <c r="AV87" s="179"/>
      <c r="AW87" s="179"/>
    </row>
    <row r="88" spans="2:49" ht="12" customHeight="1">
      <c r="B88" s="6">
        <v>1</v>
      </c>
      <c r="C88" s="76" t="s">
        <v>114</v>
      </c>
      <c r="D88" s="77" t="s">
        <v>413</v>
      </c>
      <c r="E88" s="76"/>
      <c r="F88" s="16" t="s">
        <v>570</v>
      </c>
      <c r="G88" s="72" t="s">
        <v>444</v>
      </c>
      <c r="H88" s="243" t="s">
        <v>878</v>
      </c>
      <c r="I88" s="17">
        <v>41151.576388888891</v>
      </c>
      <c r="J88" s="18">
        <v>1.6E-2</v>
      </c>
      <c r="K88" s="19" t="s">
        <v>571</v>
      </c>
      <c r="L88" s="20"/>
      <c r="M88" s="20"/>
      <c r="N88" s="21"/>
      <c r="O88" s="19" t="s">
        <v>177</v>
      </c>
      <c r="P88" s="20"/>
      <c r="Q88" s="20"/>
      <c r="R88" s="21"/>
      <c r="S88" s="22">
        <v>38.446666999999998</v>
      </c>
      <c r="T88" s="26">
        <v>141.44638900000001</v>
      </c>
      <c r="U88" s="23" t="s">
        <v>115</v>
      </c>
      <c r="V88" s="24"/>
      <c r="Y88" s="288" t="s">
        <v>840</v>
      </c>
      <c r="Z88" s="289"/>
      <c r="AA88" s="487">
        <v>40714</v>
      </c>
      <c r="AB88" s="488"/>
      <c r="AC88" s="487">
        <v>40714</v>
      </c>
      <c r="AD88" s="488"/>
      <c r="AE88" s="489">
        <v>42816.527777777781</v>
      </c>
      <c r="AF88" s="490"/>
      <c r="AG88" s="491"/>
      <c r="AH88" s="55" t="s">
        <v>841</v>
      </c>
      <c r="AI88" s="55" t="s">
        <v>1049</v>
      </c>
      <c r="AJ88" s="55"/>
      <c r="AK88" s="55"/>
      <c r="AN88" s="226"/>
      <c r="AO88" s="226"/>
      <c r="AP88" s="226"/>
      <c r="AQ88" s="226"/>
      <c r="AR88" s="226"/>
      <c r="AS88" s="226"/>
      <c r="AT88" s="226"/>
      <c r="AU88" s="226"/>
      <c r="AV88" s="226"/>
      <c r="AW88" s="226"/>
    </row>
    <row r="89" spans="2:49" ht="12" customHeight="1">
      <c r="B89" s="6">
        <v>1</v>
      </c>
      <c r="C89" s="76" t="s">
        <v>114</v>
      </c>
      <c r="D89" s="77" t="s">
        <v>414</v>
      </c>
      <c r="E89" s="76"/>
      <c r="F89" s="16" t="s">
        <v>572</v>
      </c>
      <c r="G89" s="72" t="s">
        <v>444</v>
      </c>
      <c r="H89" s="243" t="s">
        <v>878</v>
      </c>
      <c r="I89" s="17">
        <v>41151.576388888891</v>
      </c>
      <c r="J89" s="18">
        <v>3.5999999999999997E-2</v>
      </c>
      <c r="K89" s="19" t="s">
        <v>573</v>
      </c>
      <c r="L89" s="20"/>
      <c r="M89" s="20"/>
      <c r="N89" s="21"/>
      <c r="O89" s="19" t="s">
        <v>178</v>
      </c>
      <c r="P89" s="20"/>
      <c r="Q89" s="20"/>
      <c r="R89" s="21"/>
      <c r="S89" s="22">
        <v>38.406666999999999</v>
      </c>
      <c r="T89" s="26">
        <v>141.49861100000001</v>
      </c>
      <c r="U89" s="23" t="s">
        <v>115</v>
      </c>
      <c r="V89" s="24"/>
      <c r="Y89" s="288" t="s">
        <v>842</v>
      </c>
      <c r="Z89" s="289"/>
      <c r="AA89" s="487">
        <v>40814</v>
      </c>
      <c r="AB89" s="488"/>
      <c r="AC89" s="487">
        <v>40814</v>
      </c>
      <c r="AD89" s="488"/>
      <c r="AE89" s="489">
        <v>42816.416666666664</v>
      </c>
      <c r="AF89" s="490"/>
      <c r="AG89" s="491"/>
      <c r="AH89" s="55" t="s">
        <v>843</v>
      </c>
      <c r="AI89" s="55" t="s">
        <v>1050</v>
      </c>
      <c r="AJ89" s="55"/>
      <c r="AK89" s="55"/>
      <c r="AN89" s="226"/>
      <c r="AO89" s="226"/>
      <c r="AP89" s="226"/>
      <c r="AQ89" s="226"/>
      <c r="AR89" s="226"/>
      <c r="AS89" s="226"/>
      <c r="AT89" s="226"/>
      <c r="AU89" s="226"/>
      <c r="AV89" s="226"/>
      <c r="AW89" s="226"/>
    </row>
    <row r="90" spans="2:49" ht="12" customHeight="1">
      <c r="B90" s="6">
        <v>5</v>
      </c>
      <c r="C90" s="76" t="s">
        <v>116</v>
      </c>
      <c r="D90" s="77" t="s">
        <v>415</v>
      </c>
      <c r="E90" s="76"/>
      <c r="F90" s="16" t="s">
        <v>574</v>
      </c>
      <c r="G90" s="72" t="s">
        <v>444</v>
      </c>
      <c r="H90" s="240" t="s">
        <v>877</v>
      </c>
      <c r="I90" s="17">
        <v>41275</v>
      </c>
      <c r="J90" s="18">
        <v>5.1999999999999998E-2</v>
      </c>
      <c r="K90" s="19" t="s">
        <v>575</v>
      </c>
      <c r="L90" s="20"/>
      <c r="M90" s="20"/>
      <c r="N90" s="21"/>
      <c r="O90" s="19" t="s">
        <v>576</v>
      </c>
      <c r="P90" s="20"/>
      <c r="Q90" s="20"/>
      <c r="R90" s="21"/>
      <c r="S90" s="22">
        <v>38.721187</v>
      </c>
      <c r="T90" s="22">
        <v>141.53530799999999</v>
      </c>
      <c r="U90" s="23" t="s">
        <v>117</v>
      </c>
      <c r="V90" s="24"/>
      <c r="Y90" s="290" t="s">
        <v>844</v>
      </c>
      <c r="Z90" s="291"/>
      <c r="AA90" s="487">
        <v>40654</v>
      </c>
      <c r="AB90" s="488"/>
      <c r="AC90" s="487">
        <v>40654</v>
      </c>
      <c r="AD90" s="488"/>
      <c r="AE90" s="489">
        <v>42817.465277777781</v>
      </c>
      <c r="AF90" s="490"/>
      <c r="AG90" s="491"/>
      <c r="AH90" s="55" t="s">
        <v>845</v>
      </c>
      <c r="AI90" s="55" t="s">
        <v>1051</v>
      </c>
      <c r="AJ90" s="55"/>
      <c r="AK90" s="55"/>
      <c r="AN90" s="226"/>
      <c r="AO90" s="226"/>
      <c r="AP90" s="226"/>
      <c r="AQ90" s="226"/>
      <c r="AR90" s="226"/>
      <c r="AS90" s="226"/>
      <c r="AT90" s="226"/>
      <c r="AU90" s="226"/>
      <c r="AV90" s="226"/>
      <c r="AW90" s="226"/>
    </row>
    <row r="91" spans="2:49" ht="12" customHeight="1">
      <c r="B91" s="52"/>
      <c r="C91" s="53" t="s">
        <v>419</v>
      </c>
      <c r="D91" s="53"/>
      <c r="E91" s="54"/>
      <c r="F91" s="55"/>
      <c r="I91" s="52"/>
      <c r="J91" s="56"/>
      <c r="K91" s="52"/>
      <c r="L91" s="52"/>
      <c r="M91" s="52"/>
      <c r="N91" s="52"/>
      <c r="O91" s="52"/>
      <c r="P91" s="52"/>
      <c r="Q91" s="52"/>
      <c r="R91" s="52"/>
      <c r="U91" s="52"/>
      <c r="V91" s="52"/>
      <c r="Y91" s="2" t="s">
        <v>1043</v>
      </c>
      <c r="Z91" s="2"/>
      <c r="AA91" s="2"/>
      <c r="AB91" s="2"/>
      <c r="AC91" s="2"/>
      <c r="AD91" s="2"/>
      <c r="AE91" s="226"/>
      <c r="AF91" s="2"/>
      <c r="AG91" s="2"/>
      <c r="AH91" s="2"/>
      <c r="AI91" s="55"/>
      <c r="AK91" s="2" t="s">
        <v>1044</v>
      </c>
      <c r="AR91" s="226"/>
      <c r="AS91" s="226"/>
      <c r="AT91" s="226"/>
      <c r="AU91" s="226"/>
      <c r="AV91" s="226"/>
      <c r="AW91" s="226"/>
    </row>
    <row r="92" spans="2:49" ht="12" customHeight="1">
      <c r="B92" s="52"/>
      <c r="C92" s="57" t="s">
        <v>165</v>
      </c>
      <c r="D92" s="53"/>
      <c r="E92" s="54"/>
      <c r="F92" s="55"/>
      <c r="I92" s="52"/>
      <c r="J92" s="56"/>
      <c r="K92" s="52"/>
      <c r="L92" s="52"/>
      <c r="M92" s="52"/>
      <c r="N92" s="52"/>
      <c r="O92" s="52"/>
      <c r="P92" s="52"/>
      <c r="Q92" s="52"/>
      <c r="R92" s="52"/>
      <c r="U92" s="52"/>
      <c r="V92" s="52"/>
      <c r="Y92" s="2" t="s">
        <v>846</v>
      </c>
      <c r="Z92" s="2"/>
      <c r="AA92" s="2"/>
      <c r="AB92" s="2"/>
      <c r="AC92" s="2"/>
      <c r="AD92" s="2"/>
      <c r="AE92" s="226"/>
      <c r="AF92" s="2"/>
      <c r="AG92" s="2"/>
      <c r="AH92" s="2"/>
      <c r="AI92" s="55"/>
      <c r="AR92" s="226"/>
      <c r="AS92" s="226"/>
      <c r="AT92" s="226"/>
      <c r="AU92" s="226"/>
      <c r="AV92" s="226"/>
      <c r="AW92" s="226"/>
    </row>
    <row r="93" spans="2:49" ht="12" customHeight="1">
      <c r="B93" s="55"/>
      <c r="C93" s="57" t="s">
        <v>166</v>
      </c>
      <c r="D93" s="53"/>
      <c r="E93" s="54"/>
      <c r="F93" s="55"/>
      <c r="I93" s="55"/>
      <c r="J93" s="58"/>
      <c r="K93" s="55"/>
      <c r="L93" s="55"/>
      <c r="M93" s="55"/>
      <c r="N93" s="55"/>
      <c r="O93" s="55"/>
      <c r="P93" s="55"/>
      <c r="Q93" s="55"/>
      <c r="R93" s="99"/>
      <c r="U93" s="55"/>
      <c r="V93" s="55"/>
      <c r="Y93" s="226"/>
      <c r="Z93" s="506" t="s">
        <v>847</v>
      </c>
      <c r="AA93" s="478"/>
      <c r="AB93" s="478"/>
      <c r="AC93" s="478"/>
      <c r="AD93" s="478"/>
      <c r="AE93" s="478"/>
      <c r="AF93" s="478"/>
      <c r="AG93" s="478"/>
      <c r="AH93" s="478"/>
      <c r="AI93" s="478"/>
      <c r="AJ93" s="478"/>
      <c r="AK93" s="478"/>
      <c r="AL93" s="478"/>
      <c r="AM93" s="478"/>
      <c r="AN93" s="478"/>
      <c r="AO93" s="478"/>
      <c r="AP93" s="478"/>
      <c r="AQ93" s="478"/>
      <c r="AR93" s="478"/>
      <c r="AS93" s="478"/>
      <c r="AT93" s="478"/>
      <c r="AU93" s="478"/>
      <c r="AV93" s="478"/>
      <c r="AW93" s="478"/>
    </row>
    <row r="94" spans="2:49" ht="12" customHeight="1">
      <c r="C94" s="57" t="s">
        <v>167</v>
      </c>
      <c r="D94" s="13"/>
      <c r="E94" s="13"/>
      <c r="K94" s="10"/>
      <c r="Y94" s="226"/>
      <c r="Z94" s="478"/>
      <c r="AA94" s="478"/>
      <c r="AB94" s="478"/>
      <c r="AC94" s="478"/>
      <c r="AD94" s="478"/>
      <c r="AE94" s="478"/>
      <c r="AF94" s="478"/>
      <c r="AG94" s="478"/>
      <c r="AH94" s="478"/>
      <c r="AI94" s="478"/>
      <c r="AJ94" s="478"/>
      <c r="AK94" s="478"/>
      <c r="AL94" s="478"/>
      <c r="AM94" s="478"/>
      <c r="AN94" s="478"/>
      <c r="AO94" s="478"/>
      <c r="AP94" s="478"/>
      <c r="AQ94" s="478"/>
      <c r="AR94" s="478"/>
      <c r="AS94" s="478"/>
      <c r="AT94" s="478"/>
      <c r="AU94" s="478"/>
      <c r="AV94" s="478"/>
      <c r="AW94" s="478"/>
    </row>
    <row r="95" spans="2:49" ht="12" customHeight="1">
      <c r="K95" s="10"/>
      <c r="U95" s="115" t="s">
        <v>438</v>
      </c>
      <c r="Y95" s="2" t="s">
        <v>848</v>
      </c>
      <c r="Z95" s="2"/>
      <c r="AA95" s="2"/>
      <c r="AB95" s="2"/>
      <c r="AC95" s="2"/>
      <c r="AD95" s="2"/>
      <c r="AE95" s="226"/>
      <c r="AF95" s="225"/>
      <c r="AG95" s="225"/>
      <c r="AH95" s="225"/>
      <c r="AI95" s="55"/>
      <c r="AR95" s="226"/>
      <c r="AS95" s="226"/>
      <c r="AT95" s="226"/>
      <c r="AU95" s="226"/>
      <c r="AV95" s="226"/>
      <c r="AW95" s="226"/>
    </row>
    <row r="96" spans="2:49" ht="12" customHeight="1">
      <c r="B96" s="117" t="s">
        <v>577</v>
      </c>
      <c r="C96" s="118"/>
      <c r="D96" s="118"/>
      <c r="E96" s="118"/>
      <c r="F96" s="117"/>
      <c r="I96" s="117"/>
      <c r="J96" s="98"/>
      <c r="K96" s="119"/>
      <c r="L96" s="119"/>
      <c r="M96" s="119"/>
      <c r="N96" s="119"/>
      <c r="O96" s="15" t="s">
        <v>440</v>
      </c>
      <c r="U96" s="11">
        <f>AVERAGE(U98:U133)</f>
        <v>6.1000000000000026E-2</v>
      </c>
      <c r="Y96" s="2" t="s">
        <v>849</v>
      </c>
      <c r="Z96" s="2"/>
      <c r="AA96" s="2"/>
      <c r="AB96" s="2"/>
      <c r="AC96" s="2"/>
      <c r="AD96" s="2"/>
      <c r="AE96" s="226"/>
      <c r="AF96" s="225"/>
      <c r="AG96" s="225"/>
      <c r="AH96" s="225"/>
      <c r="AI96" s="55"/>
      <c r="AR96" s="226"/>
      <c r="AS96" s="226"/>
      <c r="AT96" s="226"/>
      <c r="AU96" s="226"/>
      <c r="AV96" s="226"/>
      <c r="AW96" s="226"/>
    </row>
    <row r="97" spans="2:49" ht="12" customHeight="1">
      <c r="B97" s="74" t="s">
        <v>269</v>
      </c>
      <c r="C97" s="74" t="s">
        <v>2</v>
      </c>
      <c r="D97" s="106" t="s">
        <v>268</v>
      </c>
      <c r="E97" s="105" t="s">
        <v>267</v>
      </c>
      <c r="F97" s="74" t="s">
        <v>3</v>
      </c>
      <c r="G97" s="247" t="s">
        <v>417</v>
      </c>
      <c r="H97" s="100" t="s">
        <v>1057</v>
      </c>
      <c r="I97" s="74" t="s">
        <v>432</v>
      </c>
      <c r="J97" s="107"/>
      <c r="K97" s="75" t="s">
        <v>249</v>
      </c>
      <c r="L97" s="81"/>
      <c r="M97" s="81"/>
      <c r="N97" s="81"/>
      <c r="O97" s="80" t="s">
        <v>270</v>
      </c>
      <c r="P97" s="81"/>
      <c r="Q97" s="81"/>
      <c r="R97" s="81"/>
      <c r="S97" s="82" t="s">
        <v>242</v>
      </c>
      <c r="T97" s="82" t="s">
        <v>243</v>
      </c>
      <c r="U97" s="109" t="s">
        <v>578</v>
      </c>
      <c r="V97" s="110"/>
      <c r="Y97" s="232" t="s">
        <v>850</v>
      </c>
      <c r="Z97" s="225"/>
      <c r="AA97" s="225"/>
      <c r="AB97" s="225"/>
      <c r="AC97" s="225"/>
      <c r="AD97" s="225"/>
      <c r="AE97" s="226"/>
      <c r="AF97" s="225"/>
      <c r="AG97" s="225"/>
      <c r="AH97" s="225"/>
      <c r="AI97" s="2"/>
      <c r="AJ97" s="3"/>
      <c r="AK97" s="3"/>
      <c r="AL97" s="3"/>
      <c r="AM97" s="3"/>
      <c r="AN97" s="3"/>
      <c r="AO97" s="3"/>
      <c r="AP97" s="3"/>
      <c r="AQ97" s="3"/>
      <c r="AR97" s="226"/>
      <c r="AS97" s="226"/>
      <c r="AT97" s="226"/>
      <c r="AU97" s="226"/>
      <c r="AV97" s="226"/>
      <c r="AW97" s="226"/>
    </row>
    <row r="98" spans="2:49" ht="12" customHeight="1">
      <c r="B98" s="81">
        <v>3</v>
      </c>
      <c r="C98" s="81">
        <v>208</v>
      </c>
      <c r="D98" s="79" t="s">
        <v>327</v>
      </c>
      <c r="E98" s="79" t="s">
        <v>326</v>
      </c>
      <c r="F98" s="9" t="s">
        <v>26</v>
      </c>
      <c r="G98" s="73" t="s">
        <v>445</v>
      </c>
      <c r="H98" s="73"/>
      <c r="I98" s="27">
        <v>43068.409722222219</v>
      </c>
      <c r="J98" s="97">
        <v>6.6000000000000003E-2</v>
      </c>
      <c r="K98" s="60" t="s">
        <v>200</v>
      </c>
      <c r="L98" s="60"/>
      <c r="M98" s="60"/>
      <c r="N98" s="60"/>
      <c r="O98" s="60" t="s">
        <v>199</v>
      </c>
      <c r="P98" s="60"/>
      <c r="Q98" s="60"/>
      <c r="R98" s="60"/>
      <c r="S98" s="61">
        <v>38.020113000000002</v>
      </c>
      <c r="T98" s="61">
        <v>140.77382399999999</v>
      </c>
      <c r="U98" s="97">
        <v>6.6000000000000003E-2</v>
      </c>
      <c r="Y98" s="226"/>
      <c r="Z98" s="506" t="s">
        <v>851</v>
      </c>
      <c r="AA98" s="478"/>
      <c r="AB98" s="478"/>
      <c r="AC98" s="478"/>
      <c r="AD98" s="478"/>
      <c r="AE98" s="478"/>
      <c r="AF98" s="478"/>
      <c r="AG98" s="478"/>
      <c r="AH98" s="478"/>
      <c r="AI98" s="478"/>
      <c r="AJ98" s="478"/>
      <c r="AK98" s="478"/>
      <c r="AL98" s="478"/>
      <c r="AM98" s="478"/>
      <c r="AN98" s="478"/>
      <c r="AO98" s="478"/>
      <c r="AP98" s="478"/>
      <c r="AQ98" s="478"/>
      <c r="AR98" s="478"/>
      <c r="AS98" s="478"/>
      <c r="AT98" s="478"/>
      <c r="AU98" s="478"/>
      <c r="AV98" s="478"/>
      <c r="AW98" s="478"/>
    </row>
    <row r="99" spans="2:49" ht="12" customHeight="1">
      <c r="B99" s="81">
        <v>3</v>
      </c>
      <c r="C99" s="81">
        <v>208</v>
      </c>
      <c r="D99" s="79" t="s">
        <v>321</v>
      </c>
      <c r="E99" s="79" t="s">
        <v>320</v>
      </c>
      <c r="F99" s="9" t="s">
        <v>23</v>
      </c>
      <c r="G99" s="73" t="s">
        <v>445</v>
      </c>
      <c r="H99" s="73"/>
      <c r="I99" s="27">
        <v>43068.409722222219</v>
      </c>
      <c r="J99" s="97">
        <v>7.1999999999999995E-2</v>
      </c>
      <c r="K99" s="60" t="s">
        <v>201</v>
      </c>
      <c r="L99" s="60"/>
      <c r="M99" s="60"/>
      <c r="N99" s="60"/>
      <c r="O99" s="60" t="s">
        <v>199</v>
      </c>
      <c r="P99" s="60"/>
      <c r="Q99" s="60"/>
      <c r="R99" s="60"/>
      <c r="S99" s="61">
        <v>37.999417000000001</v>
      </c>
      <c r="T99" s="61">
        <v>140.72703100000001</v>
      </c>
      <c r="U99" s="97">
        <v>7.1999999999999995E-2</v>
      </c>
      <c r="Y99" s="226"/>
      <c r="Z99" s="478"/>
      <c r="AA99" s="478"/>
      <c r="AB99" s="478"/>
      <c r="AC99" s="478"/>
      <c r="AD99" s="478"/>
      <c r="AE99" s="478"/>
      <c r="AF99" s="478"/>
      <c r="AG99" s="478"/>
      <c r="AH99" s="478"/>
      <c r="AI99" s="478"/>
      <c r="AJ99" s="478"/>
      <c r="AK99" s="478"/>
      <c r="AL99" s="478"/>
      <c r="AM99" s="478"/>
      <c r="AN99" s="478"/>
      <c r="AO99" s="478"/>
      <c r="AP99" s="478"/>
      <c r="AQ99" s="478"/>
      <c r="AR99" s="478"/>
      <c r="AS99" s="478"/>
      <c r="AT99" s="478"/>
      <c r="AU99" s="478"/>
      <c r="AV99" s="478"/>
      <c r="AW99" s="478"/>
    </row>
    <row r="100" spans="2:49" ht="12" customHeight="1">
      <c r="B100" s="81">
        <v>3</v>
      </c>
      <c r="C100" s="81">
        <v>208</v>
      </c>
      <c r="D100" s="79" t="s">
        <v>323</v>
      </c>
      <c r="E100" s="79" t="s">
        <v>322</v>
      </c>
      <c r="F100" s="9" t="s">
        <v>24</v>
      </c>
      <c r="G100" s="73" t="s">
        <v>445</v>
      </c>
      <c r="H100" s="73"/>
      <c r="I100" s="27">
        <v>43068.423611111109</v>
      </c>
      <c r="J100" s="97">
        <v>0.06</v>
      </c>
      <c r="K100" s="60" t="s">
        <v>202</v>
      </c>
      <c r="L100" s="60"/>
      <c r="M100" s="60"/>
      <c r="N100" s="60"/>
      <c r="O100" s="60" t="s">
        <v>199</v>
      </c>
      <c r="P100" s="60"/>
      <c r="Q100" s="60"/>
      <c r="R100" s="60"/>
      <c r="S100" s="61">
        <v>38.030168000000003</v>
      </c>
      <c r="T100" s="61">
        <v>140.72597500000001</v>
      </c>
      <c r="U100" s="97">
        <v>0.06</v>
      </c>
      <c r="Y100" s="232" t="s">
        <v>852</v>
      </c>
      <c r="Z100" s="225"/>
      <c r="AA100" s="225"/>
      <c r="AB100" s="225"/>
      <c r="AC100" s="2"/>
      <c r="AD100" s="2"/>
      <c r="AE100" s="2"/>
      <c r="AI100" s="2"/>
      <c r="AJ100" s="3"/>
      <c r="AK100" s="3"/>
      <c r="AL100" s="3"/>
      <c r="AM100" s="3"/>
      <c r="AN100" s="3"/>
      <c r="AO100" s="3"/>
      <c r="AP100" s="3"/>
      <c r="AQ100" s="3"/>
      <c r="AR100" s="3"/>
      <c r="AS100" s="3"/>
      <c r="AT100" s="3"/>
      <c r="AU100" s="3"/>
      <c r="AV100" s="3"/>
      <c r="AW100" s="3"/>
    </row>
    <row r="101" spans="2:49" ht="12" customHeight="1">
      <c r="B101" s="81">
        <v>3</v>
      </c>
      <c r="C101" s="81">
        <v>208</v>
      </c>
      <c r="D101" s="79" t="s">
        <v>325</v>
      </c>
      <c r="E101" s="79" t="s">
        <v>324</v>
      </c>
      <c r="F101" s="9" t="s">
        <v>25</v>
      </c>
      <c r="G101" s="73" t="s">
        <v>445</v>
      </c>
      <c r="H101" s="73"/>
      <c r="I101" s="27">
        <v>43068.465277777781</v>
      </c>
      <c r="J101" s="97">
        <v>7.1999999999999995E-2</v>
      </c>
      <c r="K101" s="60" t="s">
        <v>203</v>
      </c>
      <c r="L101" s="60"/>
      <c r="M101" s="60"/>
      <c r="N101" s="60"/>
      <c r="O101" s="60" t="s">
        <v>199</v>
      </c>
      <c r="P101" s="60"/>
      <c r="Q101" s="60"/>
      <c r="R101" s="60"/>
      <c r="S101" s="61">
        <v>38.025477000000002</v>
      </c>
      <c r="T101" s="61">
        <v>140.73547500000001</v>
      </c>
      <c r="U101" s="97">
        <v>7.1999999999999995E-2</v>
      </c>
      <c r="Y101" s="226"/>
      <c r="Z101" s="506" t="s">
        <v>853</v>
      </c>
      <c r="AA101" s="478"/>
      <c r="AB101" s="478"/>
      <c r="AC101" s="478"/>
      <c r="AD101" s="478"/>
      <c r="AE101" s="478"/>
      <c r="AF101" s="478"/>
      <c r="AG101" s="478"/>
      <c r="AH101" s="478"/>
      <c r="AI101" s="478"/>
      <c r="AJ101" s="478"/>
      <c r="AK101" s="478"/>
      <c r="AL101" s="478"/>
      <c r="AM101" s="478"/>
      <c r="AN101" s="478"/>
      <c r="AO101" s="478"/>
      <c r="AP101" s="478"/>
      <c r="AQ101" s="478"/>
      <c r="AR101" s="478"/>
      <c r="AS101" s="478"/>
      <c r="AT101" s="478"/>
      <c r="AU101" s="478"/>
      <c r="AV101" s="478"/>
      <c r="AW101" s="478"/>
    </row>
    <row r="102" spans="2:49" ht="12" customHeight="1">
      <c r="B102" s="81">
        <v>3</v>
      </c>
      <c r="C102" s="81">
        <v>206</v>
      </c>
      <c r="D102" s="79" t="s">
        <v>314</v>
      </c>
      <c r="E102" s="79" t="s">
        <v>313</v>
      </c>
      <c r="F102" s="9" t="s">
        <v>16</v>
      </c>
      <c r="G102" s="73" t="s">
        <v>445</v>
      </c>
      <c r="H102" s="73"/>
      <c r="I102" s="27">
        <v>43068.472222222219</v>
      </c>
      <c r="J102" s="97">
        <v>8.4000000000000005E-2</v>
      </c>
      <c r="K102" s="60" t="s">
        <v>205</v>
      </c>
      <c r="L102" s="60"/>
      <c r="M102" s="60"/>
      <c r="N102" s="60"/>
      <c r="O102" s="60" t="s">
        <v>204</v>
      </c>
      <c r="P102" s="60"/>
      <c r="Q102" s="60"/>
      <c r="R102" s="60"/>
      <c r="S102" s="61">
        <v>38.004992000000001</v>
      </c>
      <c r="T102" s="61">
        <v>140.654841</v>
      </c>
      <c r="U102" s="97">
        <v>8.4000000000000005E-2</v>
      </c>
      <c r="Y102" s="226"/>
      <c r="Z102" s="478"/>
      <c r="AA102" s="478"/>
      <c r="AB102" s="478"/>
      <c r="AC102" s="478"/>
      <c r="AD102" s="478"/>
      <c r="AE102" s="478"/>
      <c r="AF102" s="478"/>
      <c r="AG102" s="478"/>
      <c r="AH102" s="478"/>
      <c r="AI102" s="478"/>
      <c r="AJ102" s="478"/>
      <c r="AK102" s="478"/>
      <c r="AL102" s="478"/>
      <c r="AM102" s="478"/>
      <c r="AN102" s="478"/>
      <c r="AO102" s="478"/>
      <c r="AP102" s="478"/>
      <c r="AQ102" s="478"/>
      <c r="AR102" s="478"/>
      <c r="AS102" s="478"/>
      <c r="AT102" s="478"/>
      <c r="AU102" s="478"/>
      <c r="AV102" s="478"/>
      <c r="AW102" s="478"/>
    </row>
    <row r="103" spans="2:49" ht="12" customHeight="1">
      <c r="B103" s="81">
        <v>3</v>
      </c>
      <c r="C103" s="81">
        <v>206</v>
      </c>
      <c r="D103" s="79" t="s">
        <v>316</v>
      </c>
      <c r="E103" s="79" t="s">
        <v>315</v>
      </c>
      <c r="F103" s="9" t="s">
        <v>17</v>
      </c>
      <c r="G103" s="73" t="s">
        <v>445</v>
      </c>
      <c r="H103" s="73"/>
      <c r="I103" s="27">
        <v>43068.479166666664</v>
      </c>
      <c r="J103" s="97">
        <v>5.3999999999999999E-2</v>
      </c>
      <c r="K103" s="60" t="s">
        <v>206</v>
      </c>
      <c r="L103" s="60"/>
      <c r="M103" s="60"/>
      <c r="N103" s="60"/>
      <c r="O103" s="60" t="s">
        <v>204</v>
      </c>
      <c r="P103" s="60"/>
      <c r="Q103" s="60"/>
      <c r="R103" s="60"/>
      <c r="S103" s="61">
        <v>38.009469000000003</v>
      </c>
      <c r="T103" s="61">
        <v>140.65564499999999</v>
      </c>
      <c r="U103" s="97">
        <v>5.3999999999999999E-2</v>
      </c>
      <c r="Y103" s="2" t="s">
        <v>854</v>
      </c>
      <c r="Z103" s="226"/>
      <c r="AA103" s="226"/>
      <c r="AB103" s="226"/>
      <c r="AC103" s="226"/>
      <c r="AD103" s="226"/>
      <c r="AE103" s="226"/>
      <c r="AH103" s="226"/>
      <c r="AI103" s="225"/>
      <c r="AJ103" s="225"/>
      <c r="AK103" s="225"/>
      <c r="AL103" s="225"/>
      <c r="AM103" s="225"/>
      <c r="AN103" s="225"/>
      <c r="AO103" s="225"/>
      <c r="AP103" s="225"/>
      <c r="AQ103" s="225"/>
      <c r="AR103" s="225"/>
      <c r="AS103" s="225"/>
      <c r="AT103" s="225"/>
      <c r="AU103" s="225"/>
      <c r="AV103" s="225"/>
      <c r="AW103" s="225"/>
    </row>
    <row r="104" spans="2:49" ht="12" customHeight="1">
      <c r="B104" s="81">
        <v>3</v>
      </c>
      <c r="C104" s="81">
        <v>321</v>
      </c>
      <c r="D104" s="79" t="s">
        <v>369</v>
      </c>
      <c r="E104" s="79" t="s">
        <v>368</v>
      </c>
      <c r="F104" s="9" t="s">
        <v>517</v>
      </c>
      <c r="G104" s="73" t="s">
        <v>445</v>
      </c>
      <c r="H104" s="73"/>
      <c r="I104" s="27">
        <v>43068.479166666664</v>
      </c>
      <c r="J104" s="97">
        <v>0.06</v>
      </c>
      <c r="K104" s="60" t="s">
        <v>208</v>
      </c>
      <c r="L104" s="60"/>
      <c r="M104" s="60"/>
      <c r="N104" s="60"/>
      <c r="O104" s="60" t="s">
        <v>207</v>
      </c>
      <c r="P104" s="60"/>
      <c r="Q104" s="60"/>
      <c r="R104" s="60"/>
      <c r="S104" s="61">
        <v>38.035749000000003</v>
      </c>
      <c r="T104" s="61">
        <v>140.71376900000001</v>
      </c>
      <c r="U104" s="97">
        <v>0.06</v>
      </c>
      <c r="Y104" s="226"/>
      <c r="Z104" s="506" t="s">
        <v>855</v>
      </c>
      <c r="AA104" s="478"/>
      <c r="AB104" s="478"/>
      <c r="AC104" s="478"/>
      <c r="AD104" s="478"/>
      <c r="AE104" s="478"/>
      <c r="AF104" s="478"/>
      <c r="AG104" s="478"/>
      <c r="AH104" s="478"/>
      <c r="AI104" s="478"/>
      <c r="AJ104" s="478"/>
      <c r="AK104" s="478"/>
      <c r="AL104" s="478"/>
      <c r="AM104" s="478"/>
      <c r="AN104" s="478"/>
      <c r="AO104" s="478"/>
      <c r="AP104" s="478"/>
      <c r="AQ104" s="478"/>
      <c r="AR104" s="478"/>
      <c r="AS104" s="478"/>
      <c r="AT104" s="478"/>
      <c r="AU104" s="478"/>
      <c r="AV104" s="478"/>
      <c r="AW104" s="478"/>
    </row>
    <row r="105" spans="2:49" ht="12" customHeight="1">
      <c r="B105" s="81">
        <v>3</v>
      </c>
      <c r="C105" s="81">
        <v>322</v>
      </c>
      <c r="D105" s="79" t="s">
        <v>372</v>
      </c>
      <c r="E105" s="79" t="s">
        <v>371</v>
      </c>
      <c r="F105" s="9" t="s">
        <v>521</v>
      </c>
      <c r="G105" s="73" t="s">
        <v>445</v>
      </c>
      <c r="H105" s="73"/>
      <c r="I105" s="27">
        <v>43068.486111111109</v>
      </c>
      <c r="J105" s="97">
        <v>7.1999999999999995E-2</v>
      </c>
      <c r="K105" s="60" t="s">
        <v>209</v>
      </c>
      <c r="L105" s="60"/>
      <c r="M105" s="60"/>
      <c r="N105" s="60"/>
      <c r="O105" s="60" t="s">
        <v>207</v>
      </c>
      <c r="P105" s="60"/>
      <c r="Q105" s="60"/>
      <c r="R105" s="60"/>
      <c r="S105" s="61">
        <v>38.053831000000002</v>
      </c>
      <c r="T105" s="61">
        <v>140.73697000000001</v>
      </c>
      <c r="U105" s="97">
        <v>7.1999999999999995E-2</v>
      </c>
      <c r="Y105" s="226"/>
      <c r="Z105" s="478"/>
      <c r="AA105" s="478"/>
      <c r="AB105" s="478"/>
      <c r="AC105" s="478"/>
      <c r="AD105" s="478"/>
      <c r="AE105" s="478"/>
      <c r="AF105" s="478"/>
      <c r="AG105" s="478"/>
      <c r="AH105" s="478"/>
      <c r="AI105" s="478"/>
      <c r="AJ105" s="478"/>
      <c r="AK105" s="478"/>
      <c r="AL105" s="478"/>
      <c r="AM105" s="478"/>
      <c r="AN105" s="478"/>
      <c r="AO105" s="478"/>
      <c r="AP105" s="478"/>
      <c r="AQ105" s="478"/>
      <c r="AR105" s="478"/>
      <c r="AS105" s="478"/>
      <c r="AT105" s="478"/>
      <c r="AU105" s="478"/>
      <c r="AV105" s="478"/>
      <c r="AW105" s="478"/>
    </row>
    <row r="106" spans="2:49" ht="12" customHeight="1">
      <c r="B106" s="81">
        <v>3</v>
      </c>
      <c r="C106" s="81">
        <v>323</v>
      </c>
      <c r="D106" s="79" t="s">
        <v>374</v>
      </c>
      <c r="E106" s="79" t="s">
        <v>373</v>
      </c>
      <c r="F106" s="9" t="s">
        <v>524</v>
      </c>
      <c r="G106" s="73" t="s">
        <v>445</v>
      </c>
      <c r="H106" s="73"/>
      <c r="I106" s="27">
        <v>43068.486111111109</v>
      </c>
      <c r="J106" s="97">
        <v>7.8E-2</v>
      </c>
      <c r="K106" s="60" t="s">
        <v>210</v>
      </c>
      <c r="L106" s="60"/>
      <c r="M106" s="60"/>
      <c r="N106" s="60"/>
      <c r="O106" s="60" t="s">
        <v>207</v>
      </c>
      <c r="P106" s="60"/>
      <c r="Q106" s="60"/>
      <c r="R106" s="60"/>
      <c r="S106" s="61">
        <v>38.032536</v>
      </c>
      <c r="T106" s="61">
        <v>140.73749000000001</v>
      </c>
      <c r="U106" s="97">
        <v>7.8E-2</v>
      </c>
      <c r="Y106" s="2" t="s">
        <v>854</v>
      </c>
      <c r="Z106" s="226"/>
      <c r="AA106" s="2" t="s">
        <v>856</v>
      </c>
      <c r="AB106" s="226"/>
      <c r="AC106" s="226"/>
      <c r="AD106" s="226"/>
      <c r="AE106" s="226"/>
      <c r="AH106" s="226"/>
      <c r="AI106" s="3"/>
      <c r="AJ106" s="3"/>
      <c r="AK106" s="3"/>
      <c r="AL106" s="3"/>
      <c r="AM106" s="3"/>
      <c r="AN106" s="3"/>
      <c r="AO106" s="3"/>
      <c r="AP106" s="3"/>
      <c r="AQ106" s="3"/>
      <c r="AR106" s="3"/>
      <c r="AS106" s="3"/>
      <c r="AT106" s="3"/>
      <c r="AU106" s="3"/>
      <c r="AV106" s="3"/>
      <c r="AW106" s="3"/>
    </row>
    <row r="107" spans="2:49" ht="12" customHeight="1">
      <c r="B107" s="81">
        <v>3</v>
      </c>
      <c r="C107" s="81">
        <v>324</v>
      </c>
      <c r="D107" s="79" t="s">
        <v>367</v>
      </c>
      <c r="E107" s="79" t="s">
        <v>366</v>
      </c>
      <c r="F107" s="9" t="s">
        <v>513</v>
      </c>
      <c r="G107" s="73" t="s">
        <v>445</v>
      </c>
      <c r="H107" s="73"/>
      <c r="I107" s="27">
        <v>43068.493055555555</v>
      </c>
      <c r="J107" s="97">
        <v>0.06</v>
      </c>
      <c r="K107" s="60" t="s">
        <v>211</v>
      </c>
      <c r="L107" s="60"/>
      <c r="M107" s="60"/>
      <c r="N107" s="60"/>
      <c r="O107" s="60" t="s">
        <v>207</v>
      </c>
      <c r="P107" s="60"/>
      <c r="Q107" s="60"/>
      <c r="R107" s="60"/>
      <c r="S107" s="61">
        <v>38.044893000000002</v>
      </c>
      <c r="T107" s="61">
        <v>140.70669699999999</v>
      </c>
      <c r="U107" s="97">
        <v>0.06</v>
      </c>
      <c r="Y107" s="55"/>
      <c r="Z107" s="226"/>
      <c r="AA107" s="226"/>
      <c r="AB107" s="226"/>
      <c r="AC107" s="226"/>
      <c r="AD107" s="226"/>
      <c r="AE107" s="226"/>
      <c r="AH107" s="226"/>
      <c r="AI107" s="226"/>
      <c r="AJ107" s="226"/>
      <c r="AK107" s="226"/>
      <c r="AL107" s="226"/>
      <c r="AM107" s="226"/>
      <c r="AN107" s="226"/>
      <c r="AO107" s="226"/>
      <c r="AP107" s="226"/>
      <c r="AQ107" s="226"/>
      <c r="AR107" s="226"/>
      <c r="AS107" s="226"/>
      <c r="AT107" s="226"/>
      <c r="AU107" s="226"/>
      <c r="AV107" s="226"/>
      <c r="AW107" s="226"/>
    </row>
    <row r="108" spans="2:49" ht="12" customHeight="1">
      <c r="B108" s="81">
        <v>3</v>
      </c>
      <c r="C108" s="81">
        <v>421</v>
      </c>
      <c r="D108" s="79" t="s">
        <v>386</v>
      </c>
      <c r="E108" s="79" t="s">
        <v>385</v>
      </c>
      <c r="F108" s="9" t="s">
        <v>539</v>
      </c>
      <c r="G108" s="73" t="s">
        <v>445</v>
      </c>
      <c r="H108" s="73"/>
      <c r="I108" s="27">
        <v>43068</v>
      </c>
      <c r="J108" s="97">
        <v>0.06</v>
      </c>
      <c r="K108" s="60" t="s">
        <v>213</v>
      </c>
      <c r="L108" s="60"/>
      <c r="M108" s="60"/>
      <c r="N108" s="60"/>
      <c r="O108" s="60" t="s">
        <v>212</v>
      </c>
      <c r="P108" s="60"/>
      <c r="Q108" s="60"/>
      <c r="R108" s="60"/>
      <c r="S108" s="61">
        <v>38.454697000000003</v>
      </c>
      <c r="T108" s="61">
        <v>140.797157</v>
      </c>
      <c r="U108" s="97">
        <v>0.06</v>
      </c>
      <c r="Y108" s="226"/>
      <c r="Z108" s="226"/>
      <c r="AA108" s="226"/>
      <c r="AB108" s="226"/>
      <c r="AC108" s="226"/>
      <c r="AD108" s="226"/>
      <c r="AE108" s="3"/>
      <c r="AF108" s="226"/>
      <c r="AG108" s="226"/>
      <c r="AH108" s="226"/>
      <c r="AI108" s="226"/>
      <c r="AJ108" s="226"/>
      <c r="AK108" s="226"/>
      <c r="AL108" s="226"/>
      <c r="AM108" s="226"/>
      <c r="AN108" s="226"/>
      <c r="AO108" s="226"/>
      <c r="AP108" s="226"/>
      <c r="AQ108" s="226"/>
      <c r="AR108" s="226"/>
      <c r="AS108" s="226"/>
      <c r="AT108" s="226"/>
      <c r="AU108" s="226"/>
      <c r="AV108" s="226"/>
      <c r="AW108" s="226"/>
    </row>
    <row r="109" spans="2:49" ht="12" customHeight="1">
      <c r="B109" s="81">
        <v>3</v>
      </c>
      <c r="C109" s="81">
        <v>421</v>
      </c>
      <c r="D109" s="79" t="s">
        <v>388</v>
      </c>
      <c r="E109" s="79" t="s">
        <v>387</v>
      </c>
      <c r="F109" s="9" t="s">
        <v>543</v>
      </c>
      <c r="G109" s="73" t="s">
        <v>445</v>
      </c>
      <c r="H109" s="73"/>
      <c r="I109" s="27">
        <v>43068</v>
      </c>
      <c r="J109" s="97">
        <v>4.8000000000000001E-2</v>
      </c>
      <c r="K109" s="60" t="s">
        <v>214</v>
      </c>
      <c r="L109" s="60"/>
      <c r="M109" s="60"/>
      <c r="N109" s="60"/>
      <c r="O109" s="60" t="s">
        <v>212</v>
      </c>
      <c r="P109" s="60"/>
      <c r="Q109" s="60"/>
      <c r="R109" s="60"/>
      <c r="S109" s="61">
        <v>38.442732999999997</v>
      </c>
      <c r="T109" s="61">
        <v>140.797224</v>
      </c>
      <c r="U109" s="97">
        <v>4.8000000000000001E-2</v>
      </c>
      <c r="Y109" s="293" t="s">
        <v>857</v>
      </c>
      <c r="AF109"/>
      <c r="AG109" s="226"/>
      <c r="AH109" s="226"/>
      <c r="AI109" s="226"/>
      <c r="AJ109" s="226"/>
      <c r="AK109" s="226"/>
      <c r="AL109" s="226"/>
      <c r="AM109" s="226"/>
      <c r="AN109" s="226"/>
      <c r="AO109" s="226"/>
      <c r="AP109" s="226"/>
      <c r="AQ109" s="226"/>
      <c r="AR109" s="226"/>
      <c r="AS109" s="226"/>
      <c r="AT109" s="226"/>
      <c r="AU109" s="226"/>
      <c r="AV109" s="226"/>
      <c r="AW109" s="226"/>
    </row>
    <row r="110" spans="2:49" ht="12" customHeight="1">
      <c r="B110" s="81">
        <v>3</v>
      </c>
      <c r="C110" s="81">
        <v>421</v>
      </c>
      <c r="D110" s="79" t="s">
        <v>390</v>
      </c>
      <c r="E110" s="79" t="s">
        <v>389</v>
      </c>
      <c r="F110" s="9" t="s">
        <v>545</v>
      </c>
      <c r="G110" s="73" t="s">
        <v>445</v>
      </c>
      <c r="H110" s="73"/>
      <c r="I110" s="27">
        <v>43074.861111111109</v>
      </c>
      <c r="J110" s="97">
        <v>4.2000000000000003E-2</v>
      </c>
      <c r="K110" s="60" t="s">
        <v>215</v>
      </c>
      <c r="L110" s="60"/>
      <c r="M110" s="60"/>
      <c r="N110" s="60"/>
      <c r="O110" s="60" t="s">
        <v>212</v>
      </c>
      <c r="P110" s="60"/>
      <c r="Q110" s="60"/>
      <c r="R110" s="60"/>
      <c r="S110" s="61">
        <v>38.450347999999998</v>
      </c>
      <c r="T110" s="61">
        <v>140.82244</v>
      </c>
      <c r="U110" s="97">
        <v>4.2000000000000003E-2</v>
      </c>
      <c r="X110" s="179"/>
      <c r="Y110" s="1" t="s">
        <v>1053</v>
      </c>
      <c r="Z110" s="1"/>
      <c r="AA110" s="1"/>
      <c r="AB110" s="1"/>
      <c r="AC110" s="1"/>
      <c r="AD110" s="1"/>
      <c r="AE110" s="1"/>
      <c r="AF110" s="1"/>
      <c r="AG110" s="226"/>
      <c r="AH110" s="226"/>
      <c r="AI110" s="226"/>
      <c r="AJ110" s="226"/>
      <c r="AK110" s="226"/>
      <c r="AL110" s="226"/>
      <c r="AM110" s="226"/>
      <c r="AN110" s="226"/>
      <c r="AO110" s="226"/>
      <c r="AP110" s="226"/>
      <c r="AQ110" s="226"/>
      <c r="AR110" s="226"/>
      <c r="AS110" s="226"/>
      <c r="AT110" s="226"/>
      <c r="AU110" s="226"/>
      <c r="AV110" s="226"/>
      <c r="AW110" s="226"/>
    </row>
    <row r="111" spans="2:49" ht="12" customHeight="1">
      <c r="B111" s="81">
        <v>3</v>
      </c>
      <c r="C111" s="81">
        <v>202</v>
      </c>
      <c r="D111" s="79" t="s">
        <v>309</v>
      </c>
      <c r="E111" s="79" t="s">
        <v>308</v>
      </c>
      <c r="F111" s="9" t="s">
        <v>9</v>
      </c>
      <c r="G111" s="73" t="s">
        <v>445</v>
      </c>
      <c r="H111" s="73"/>
      <c r="I111" s="27">
        <v>43068.5</v>
      </c>
      <c r="J111" s="97">
        <v>5.3999999999999999E-2</v>
      </c>
      <c r="K111" s="60" t="s">
        <v>217</v>
      </c>
      <c r="L111" s="60"/>
      <c r="M111" s="60"/>
      <c r="N111" s="60"/>
      <c r="O111" s="60" t="s">
        <v>216</v>
      </c>
      <c r="P111" s="60"/>
      <c r="Q111" s="60"/>
      <c r="R111" s="60"/>
      <c r="S111" s="61">
        <v>38.415886999999998</v>
      </c>
      <c r="T111" s="61">
        <v>141.25183799999999</v>
      </c>
      <c r="U111" s="97">
        <v>5.3999999999999999E-2</v>
      </c>
      <c r="X111" s="179"/>
      <c r="Y111" s="1" t="s">
        <v>858</v>
      </c>
      <c r="Z111" s="1"/>
      <c r="AA111" s="1"/>
      <c r="AB111" s="1"/>
      <c r="AC111" s="1"/>
      <c r="AD111" s="1"/>
      <c r="AE111" s="1"/>
      <c r="AF111" s="1"/>
      <c r="AG111" s="226"/>
      <c r="AH111" s="226"/>
      <c r="AI111" s="226"/>
      <c r="AJ111" s="226"/>
      <c r="AK111" s="226"/>
      <c r="AL111" s="226"/>
      <c r="AM111" s="226"/>
      <c r="AN111" s="226"/>
      <c r="AO111" s="226"/>
      <c r="AP111" s="226"/>
      <c r="AQ111" s="226"/>
      <c r="AR111" s="226"/>
      <c r="AS111" s="226"/>
      <c r="AT111" s="226"/>
      <c r="AU111" s="226"/>
      <c r="AV111" s="226"/>
      <c r="AW111" s="226"/>
    </row>
    <row r="112" spans="2:49" ht="12" customHeight="1">
      <c r="B112" s="81">
        <v>3</v>
      </c>
      <c r="C112" s="81">
        <v>202</v>
      </c>
      <c r="D112" s="79" t="s">
        <v>307</v>
      </c>
      <c r="E112" s="79" t="s">
        <v>306</v>
      </c>
      <c r="F112" s="9" t="s">
        <v>8</v>
      </c>
      <c r="G112" s="73" t="s">
        <v>445</v>
      </c>
      <c r="H112" s="73"/>
      <c r="I112" s="27">
        <v>43068.506944444445</v>
      </c>
      <c r="J112" s="97">
        <v>4.8000000000000001E-2</v>
      </c>
      <c r="K112" s="60" t="s">
        <v>218</v>
      </c>
      <c r="L112" s="60"/>
      <c r="M112" s="60"/>
      <c r="N112" s="60"/>
      <c r="O112" s="60" t="s">
        <v>216</v>
      </c>
      <c r="P112" s="60"/>
      <c r="Q112" s="60"/>
      <c r="R112" s="60"/>
      <c r="S112" s="61">
        <v>38.424795000000003</v>
      </c>
      <c r="T112" s="61">
        <v>141.26285799999999</v>
      </c>
      <c r="U112" s="97">
        <v>4.8000000000000001E-2</v>
      </c>
      <c r="X112" s="179"/>
      <c r="Y112" s="1" t="s">
        <v>859</v>
      </c>
      <c r="Z112" s="1"/>
      <c r="AA112" s="1"/>
      <c r="AB112" s="1"/>
      <c r="AC112" s="1"/>
      <c r="AD112" s="1"/>
      <c r="AE112" s="1"/>
      <c r="AF112" s="1"/>
      <c r="AG112" s="226"/>
      <c r="AH112" s="226"/>
      <c r="AI112" s="226"/>
      <c r="AJ112" s="226"/>
      <c r="AK112" s="226"/>
      <c r="AL112" s="226"/>
      <c r="AM112" s="226"/>
      <c r="AN112" s="226"/>
      <c r="AO112" s="226"/>
      <c r="AP112" s="226"/>
      <c r="AQ112" s="226"/>
      <c r="AR112" s="226"/>
      <c r="AS112" s="226"/>
      <c r="AT112" s="226"/>
      <c r="AU112" s="226"/>
      <c r="AV112" s="226"/>
      <c r="AW112" s="226"/>
    </row>
    <row r="113" spans="2:49" ht="12" customHeight="1">
      <c r="B113" s="81">
        <v>3</v>
      </c>
      <c r="C113" s="81">
        <v>505</v>
      </c>
      <c r="D113" s="79" t="s">
        <v>407</v>
      </c>
      <c r="E113" s="79" t="s">
        <v>406</v>
      </c>
      <c r="F113" s="9" t="s">
        <v>561</v>
      </c>
      <c r="G113" s="73" t="s">
        <v>445</v>
      </c>
      <c r="H113" s="73"/>
      <c r="I113" s="27">
        <v>43077.402777777781</v>
      </c>
      <c r="J113" s="97">
        <v>5.3999999999999999E-2</v>
      </c>
      <c r="K113" s="60" t="s">
        <v>220</v>
      </c>
      <c r="L113" s="60"/>
      <c r="M113" s="60"/>
      <c r="N113" s="60"/>
      <c r="O113" s="60" t="s">
        <v>219</v>
      </c>
      <c r="P113" s="60"/>
      <c r="Q113" s="60"/>
      <c r="R113" s="60"/>
      <c r="S113" s="61">
        <v>38.559122000000002</v>
      </c>
      <c r="T113" s="61">
        <v>141.08384799999999</v>
      </c>
      <c r="U113" s="97">
        <v>5.3999999999999999E-2</v>
      </c>
      <c r="X113" s="179"/>
      <c r="Y113" s="1" t="s">
        <v>860</v>
      </c>
      <c r="Z113" s="1"/>
      <c r="AA113" s="1"/>
      <c r="AB113" s="1"/>
      <c r="AC113" s="1"/>
      <c r="AD113" s="1"/>
      <c r="AE113" s="1"/>
      <c r="AF113" s="1"/>
      <c r="AG113" s="226"/>
      <c r="AH113" s="226"/>
      <c r="AI113" s="226"/>
      <c r="AJ113" s="226"/>
      <c r="AK113" s="226"/>
      <c r="AL113" s="226"/>
      <c r="AM113" s="226"/>
      <c r="AN113" s="226"/>
      <c r="AO113" s="226"/>
      <c r="AP113" s="226"/>
      <c r="AQ113" s="226"/>
      <c r="AR113" s="226"/>
      <c r="AS113" s="226"/>
      <c r="AT113" s="226"/>
      <c r="AU113" s="226"/>
      <c r="AV113" s="226"/>
      <c r="AW113" s="226"/>
    </row>
    <row r="114" spans="2:49" ht="12" customHeight="1">
      <c r="B114" s="81">
        <v>3</v>
      </c>
      <c r="C114" s="81">
        <v>505</v>
      </c>
      <c r="D114" s="79" t="s">
        <v>409</v>
      </c>
      <c r="E114" s="79" t="s">
        <v>408</v>
      </c>
      <c r="F114" s="9" t="s">
        <v>110</v>
      </c>
      <c r="G114" s="73" t="s">
        <v>445</v>
      </c>
      <c r="H114" s="73"/>
      <c r="I114" s="27">
        <v>43077.416666666664</v>
      </c>
      <c r="J114" s="97">
        <v>5.3999999999999999E-2</v>
      </c>
      <c r="K114" s="60" t="s">
        <v>221</v>
      </c>
      <c r="L114" s="60"/>
      <c r="M114" s="60"/>
      <c r="N114" s="60"/>
      <c r="O114" s="60" t="s">
        <v>219</v>
      </c>
      <c r="P114" s="60"/>
      <c r="Q114" s="60"/>
      <c r="R114" s="60"/>
      <c r="S114" s="61">
        <v>38.519598000000002</v>
      </c>
      <c r="T114" s="61">
        <v>141.10521499999999</v>
      </c>
      <c r="U114" s="97">
        <v>5.3999999999999999E-2</v>
      </c>
      <c r="X114" s="179"/>
      <c r="Y114" s="1" t="s">
        <v>861</v>
      </c>
      <c r="Z114" s="1"/>
      <c r="AA114" s="1"/>
      <c r="AB114" s="1"/>
      <c r="AC114" s="1"/>
      <c r="AD114" s="1"/>
      <c r="AE114" s="1"/>
      <c r="AF114" s="1"/>
      <c r="AG114" s="226"/>
      <c r="AH114" s="226"/>
      <c r="AI114" s="226"/>
      <c r="AJ114" s="226"/>
      <c r="AK114" s="226"/>
      <c r="AL114" s="226"/>
      <c r="AM114" s="226"/>
      <c r="AN114" s="226"/>
      <c r="AO114" s="226"/>
      <c r="AP114" s="226"/>
      <c r="AQ114" s="226"/>
      <c r="AR114" s="226"/>
      <c r="AS114" s="226"/>
      <c r="AT114" s="226"/>
      <c r="AU114" s="226"/>
      <c r="AV114" s="226"/>
      <c r="AW114" s="226"/>
    </row>
    <row r="115" spans="2:49" ht="12" customHeight="1">
      <c r="B115" s="81">
        <v>3</v>
      </c>
      <c r="C115" s="81">
        <v>505</v>
      </c>
      <c r="D115" s="79" t="s">
        <v>412</v>
      </c>
      <c r="E115" s="79" t="s">
        <v>411</v>
      </c>
      <c r="F115" s="9" t="s">
        <v>112</v>
      </c>
      <c r="G115" s="73" t="s">
        <v>445</v>
      </c>
      <c r="H115" s="73"/>
      <c r="I115" s="27">
        <v>43087.416666666664</v>
      </c>
      <c r="J115" s="97">
        <v>7.1999999999999995E-2</v>
      </c>
      <c r="K115" s="60" t="s">
        <v>222</v>
      </c>
      <c r="L115" s="60"/>
      <c r="M115" s="60"/>
      <c r="N115" s="60"/>
      <c r="O115" s="60" t="s">
        <v>219</v>
      </c>
      <c r="P115" s="60"/>
      <c r="Q115" s="60"/>
      <c r="R115" s="60"/>
      <c r="S115" s="61">
        <v>38.535500999999996</v>
      </c>
      <c r="T115" s="61">
        <v>141.07301699999999</v>
      </c>
      <c r="U115" s="97">
        <v>7.1999999999999995E-2</v>
      </c>
      <c r="X115" s="179"/>
      <c r="Y115" s="1" t="s">
        <v>862</v>
      </c>
      <c r="Z115" s="1"/>
      <c r="AA115" s="1"/>
      <c r="AB115" s="1"/>
      <c r="AC115" s="1"/>
      <c r="AD115" s="1"/>
      <c r="AE115" s="1"/>
      <c r="AF115" s="1"/>
      <c r="AG115" s="292"/>
      <c r="AH115" s="226"/>
      <c r="AI115" s="226"/>
      <c r="AJ115" s="226"/>
      <c r="AK115" s="226"/>
      <c r="AL115" s="226"/>
      <c r="AM115" s="226"/>
      <c r="AN115" s="226"/>
      <c r="AO115" s="226"/>
      <c r="AP115" s="226"/>
      <c r="AQ115" s="226"/>
      <c r="AR115" s="226"/>
      <c r="AS115" s="226"/>
      <c r="AT115" s="226"/>
      <c r="AU115" s="226"/>
      <c r="AV115" s="226"/>
      <c r="AW115" s="226"/>
    </row>
    <row r="116" spans="2:49" ht="12" customHeight="1">
      <c r="B116" s="81">
        <v>3</v>
      </c>
      <c r="C116" s="81">
        <v>501</v>
      </c>
      <c r="D116" s="79" t="s">
        <v>402</v>
      </c>
      <c r="E116" s="79" t="s">
        <v>401</v>
      </c>
      <c r="F116" s="9" t="s">
        <v>555</v>
      </c>
      <c r="G116" s="73" t="s">
        <v>445</v>
      </c>
      <c r="H116" s="73"/>
      <c r="I116" s="27">
        <v>43088.694444444445</v>
      </c>
      <c r="J116" s="97">
        <v>0.06</v>
      </c>
      <c r="K116" s="60" t="s">
        <v>224</v>
      </c>
      <c r="L116" s="60"/>
      <c r="M116" s="60"/>
      <c r="N116" s="60"/>
      <c r="O116" s="60" t="s">
        <v>223</v>
      </c>
      <c r="P116" s="60"/>
      <c r="Q116" s="60"/>
      <c r="R116" s="60"/>
      <c r="S116" s="61">
        <v>38.543337999999999</v>
      </c>
      <c r="T116" s="61">
        <v>141.097184</v>
      </c>
      <c r="U116" s="97">
        <v>0.06</v>
      </c>
      <c r="X116" s="179"/>
      <c r="Y116" s="1" t="s">
        <v>863</v>
      </c>
      <c r="Z116" s="1"/>
      <c r="AA116" s="1"/>
      <c r="AB116" s="1"/>
      <c r="AC116" s="1"/>
      <c r="AD116" s="1"/>
      <c r="AE116" s="1"/>
      <c r="AF116" s="1"/>
      <c r="AG116" s="292"/>
      <c r="AH116" s="292"/>
      <c r="AI116" s="292"/>
      <c r="AJ116" s="1"/>
      <c r="AK116" s="1"/>
      <c r="AL116" s="1"/>
      <c r="AM116" s="1"/>
    </row>
    <row r="117" spans="2:49" ht="12" customHeight="1">
      <c r="B117" s="81">
        <v>3</v>
      </c>
      <c r="C117" s="81">
        <v>501</v>
      </c>
      <c r="D117" s="79" t="s">
        <v>398</v>
      </c>
      <c r="E117" s="79" t="s">
        <v>397</v>
      </c>
      <c r="F117" s="9" t="s">
        <v>551</v>
      </c>
      <c r="G117" s="73" t="s">
        <v>445</v>
      </c>
      <c r="H117" s="73"/>
      <c r="I117" s="27">
        <v>43077.416666666664</v>
      </c>
      <c r="J117" s="97">
        <v>4.8000000000000001E-2</v>
      </c>
      <c r="K117" s="60" t="s">
        <v>225</v>
      </c>
      <c r="L117" s="60"/>
      <c r="M117" s="60"/>
      <c r="N117" s="60"/>
      <c r="O117" s="60" t="s">
        <v>223</v>
      </c>
      <c r="P117" s="60"/>
      <c r="Q117" s="60"/>
      <c r="R117" s="60"/>
      <c r="S117" s="61">
        <v>38.563119999999998</v>
      </c>
      <c r="T117" s="61">
        <v>141.11530300000001</v>
      </c>
      <c r="U117" s="97">
        <v>4.8000000000000001E-2</v>
      </c>
      <c r="X117" s="179"/>
      <c r="Y117" s="1" t="s">
        <v>864</v>
      </c>
      <c r="Z117" s="1"/>
      <c r="AA117" s="1"/>
      <c r="AB117" s="1"/>
      <c r="AC117" s="1"/>
      <c r="AD117" s="1"/>
      <c r="AE117" s="1"/>
      <c r="AF117" s="1"/>
      <c r="AG117" s="292"/>
      <c r="AH117" s="292"/>
      <c r="AI117" s="292"/>
      <c r="AJ117" s="1"/>
      <c r="AK117" s="1"/>
      <c r="AL117" s="1"/>
      <c r="AM117" s="1"/>
    </row>
    <row r="118" spans="2:49" ht="12" customHeight="1">
      <c r="B118" s="81">
        <v>3</v>
      </c>
      <c r="C118" s="81">
        <v>501</v>
      </c>
      <c r="D118" s="79" t="s">
        <v>400</v>
      </c>
      <c r="E118" s="79" t="s">
        <v>399</v>
      </c>
      <c r="F118" s="9" t="s">
        <v>553</v>
      </c>
      <c r="G118" s="73" t="s">
        <v>445</v>
      </c>
      <c r="H118" s="73"/>
      <c r="I118" s="27">
        <v>43077.423611111109</v>
      </c>
      <c r="J118" s="97">
        <v>0.06</v>
      </c>
      <c r="K118" s="60" t="s">
        <v>226</v>
      </c>
      <c r="L118" s="60"/>
      <c r="M118" s="60"/>
      <c r="N118" s="60"/>
      <c r="O118" s="60" t="s">
        <v>223</v>
      </c>
      <c r="P118" s="60"/>
      <c r="Q118" s="60"/>
      <c r="R118" s="60"/>
      <c r="S118" s="61">
        <v>38.522593000000001</v>
      </c>
      <c r="T118" s="61">
        <v>141.15001899999999</v>
      </c>
      <c r="U118" s="97">
        <v>0.06</v>
      </c>
      <c r="X118" s="179"/>
      <c r="Y118" s="1" t="s">
        <v>865</v>
      </c>
      <c r="Z118" s="1"/>
      <c r="AA118" s="1"/>
      <c r="AB118" s="1"/>
      <c r="AC118" s="1"/>
      <c r="AD118" s="1"/>
      <c r="AE118" s="1"/>
      <c r="AF118" s="1"/>
      <c r="AG118" s="292"/>
      <c r="AH118" s="292"/>
      <c r="AI118" s="292"/>
      <c r="AJ118" s="1"/>
      <c r="AK118" s="1"/>
      <c r="AL118" s="1"/>
      <c r="AM118" s="1"/>
    </row>
    <row r="119" spans="2:49" ht="12" customHeight="1">
      <c r="B119" s="81">
        <v>3</v>
      </c>
      <c r="C119" s="81">
        <v>501</v>
      </c>
      <c r="D119" s="79" t="s">
        <v>405</v>
      </c>
      <c r="E119" s="79" t="s">
        <v>404</v>
      </c>
      <c r="F119" s="9" t="s">
        <v>560</v>
      </c>
      <c r="G119" s="73" t="s">
        <v>445</v>
      </c>
      <c r="H119" s="73"/>
      <c r="I119" s="27">
        <v>43077.430555555555</v>
      </c>
      <c r="J119" s="97">
        <v>7.1999999999999995E-2</v>
      </c>
      <c r="K119" s="60" t="s">
        <v>108</v>
      </c>
      <c r="L119" s="60"/>
      <c r="M119" s="60"/>
      <c r="N119" s="60"/>
      <c r="O119" s="60" t="s">
        <v>223</v>
      </c>
      <c r="P119" s="60"/>
      <c r="Q119" s="60"/>
      <c r="R119" s="60"/>
      <c r="S119" s="61">
        <v>38.539143000000003</v>
      </c>
      <c r="T119" s="61">
        <v>141.127501</v>
      </c>
      <c r="U119" s="97">
        <v>7.1999999999999995E-2</v>
      </c>
      <c r="X119" s="179"/>
      <c r="Y119" s="1" t="s">
        <v>866</v>
      </c>
      <c r="Z119" s="1"/>
      <c r="AA119" s="1"/>
      <c r="AB119" s="1"/>
      <c r="AC119" s="1"/>
      <c r="AD119" s="1"/>
      <c r="AE119" s="1"/>
      <c r="AF119" s="1"/>
      <c r="AG119" s="292"/>
      <c r="AH119" s="292"/>
      <c r="AI119" s="292"/>
      <c r="AJ119" s="1"/>
      <c r="AK119" s="1"/>
      <c r="AL119" s="1"/>
      <c r="AM119" s="1"/>
    </row>
    <row r="120" spans="2:49" ht="12" customHeight="1">
      <c r="B120" s="81">
        <v>3</v>
      </c>
      <c r="C120" s="81">
        <v>215</v>
      </c>
      <c r="D120" s="79" t="s">
        <v>353</v>
      </c>
      <c r="E120" s="79" t="s">
        <v>352</v>
      </c>
      <c r="F120" s="9" t="s">
        <v>47</v>
      </c>
      <c r="G120" s="73" t="s">
        <v>445</v>
      </c>
      <c r="H120" s="73"/>
      <c r="I120" s="27">
        <v>43181.527777777781</v>
      </c>
      <c r="J120" s="97">
        <v>7.1999999999999995E-2</v>
      </c>
      <c r="K120" s="60" t="s">
        <v>228</v>
      </c>
      <c r="L120" s="60"/>
      <c r="M120" s="60"/>
      <c r="N120" s="60"/>
      <c r="O120" s="60" t="s">
        <v>227</v>
      </c>
      <c r="P120" s="60"/>
      <c r="Q120" s="60"/>
      <c r="R120" s="60"/>
      <c r="S120" s="61">
        <v>38.506095999999999</v>
      </c>
      <c r="T120" s="61">
        <v>140.92964699999999</v>
      </c>
      <c r="U120" s="97">
        <v>7.1999999999999995E-2</v>
      </c>
      <c r="Y120" s="1" t="s">
        <v>867</v>
      </c>
      <c r="Z120" s="1"/>
      <c r="AA120" s="1"/>
      <c r="AB120" s="1"/>
      <c r="AC120" s="1"/>
      <c r="AD120" s="1"/>
      <c r="AE120" s="1"/>
      <c r="AF120" s="1"/>
      <c r="AG120" s="292"/>
      <c r="AH120" s="292"/>
      <c r="AI120" s="292"/>
      <c r="AJ120" s="1"/>
      <c r="AK120" s="1"/>
      <c r="AL120" s="1"/>
      <c r="AM120" s="1"/>
    </row>
    <row r="121" spans="2:49" ht="12" customHeight="1">
      <c r="B121" s="81">
        <v>3</v>
      </c>
      <c r="C121" s="81">
        <v>215</v>
      </c>
      <c r="D121" s="79" t="s">
        <v>337</v>
      </c>
      <c r="E121" s="79" t="s">
        <v>336</v>
      </c>
      <c r="F121" s="9" t="s">
        <v>40</v>
      </c>
      <c r="G121" s="73" t="s">
        <v>445</v>
      </c>
      <c r="H121" s="73"/>
      <c r="I121" s="27">
        <v>43181.548611111109</v>
      </c>
      <c r="J121" s="97">
        <v>5.3999999999999999E-2</v>
      </c>
      <c r="K121" s="60" t="s">
        <v>229</v>
      </c>
      <c r="L121" s="60"/>
      <c r="M121" s="60"/>
      <c r="N121" s="60"/>
      <c r="O121" s="60" t="s">
        <v>227</v>
      </c>
      <c r="P121" s="60"/>
      <c r="Q121" s="60"/>
      <c r="R121" s="60"/>
      <c r="S121" s="61">
        <v>38.492798999999998</v>
      </c>
      <c r="T121" s="61">
        <v>140.93580399999999</v>
      </c>
      <c r="U121" s="97">
        <v>5.3999999999999999E-2</v>
      </c>
      <c r="Y121" s="1" t="s">
        <v>868</v>
      </c>
      <c r="Z121" s="1"/>
      <c r="AA121" s="1"/>
      <c r="AB121" s="1"/>
      <c r="AC121" s="1"/>
      <c r="AD121" s="1"/>
      <c r="AE121" s="1"/>
      <c r="AF121" s="1"/>
      <c r="AG121" s="292"/>
      <c r="AH121" s="292"/>
      <c r="AI121" s="292"/>
      <c r="AJ121" s="1"/>
      <c r="AK121" s="1"/>
      <c r="AL121" s="1"/>
      <c r="AM121" s="1"/>
    </row>
    <row r="122" spans="2:49" ht="12" customHeight="1">
      <c r="B122" s="81">
        <v>3</v>
      </c>
      <c r="C122" s="81">
        <v>215</v>
      </c>
      <c r="D122" s="79" t="s">
        <v>345</v>
      </c>
      <c r="E122" s="79" t="s">
        <v>344</v>
      </c>
      <c r="F122" s="9" t="s">
        <v>43</v>
      </c>
      <c r="G122" s="73" t="s">
        <v>445</v>
      </c>
      <c r="H122" s="73"/>
      <c r="I122" s="27">
        <v>43181.486111111109</v>
      </c>
      <c r="J122" s="97">
        <v>6.6000000000000003E-2</v>
      </c>
      <c r="K122" s="60" t="s">
        <v>230</v>
      </c>
      <c r="L122" s="60"/>
      <c r="M122" s="60"/>
      <c r="N122" s="60"/>
      <c r="O122" s="60" t="s">
        <v>227</v>
      </c>
      <c r="P122" s="60"/>
      <c r="Q122" s="60"/>
      <c r="R122" s="60"/>
      <c r="S122" s="61">
        <v>38.517113000000002</v>
      </c>
      <c r="T122" s="61">
        <v>140.92684299999999</v>
      </c>
      <c r="U122" s="97">
        <v>6.6000000000000003E-2</v>
      </c>
      <c r="X122" s="179"/>
      <c r="Y122" s="1" t="s">
        <v>1052</v>
      </c>
      <c r="Z122" s="1"/>
      <c r="AA122" s="1"/>
      <c r="AB122" s="1"/>
      <c r="AC122" s="1"/>
      <c r="AD122" s="1"/>
      <c r="AE122" s="1"/>
      <c r="AF122" s="1"/>
      <c r="AG122" s="292"/>
      <c r="AH122" s="292"/>
      <c r="AI122" s="292"/>
      <c r="AJ122" s="1"/>
      <c r="AK122" s="1"/>
      <c r="AL122" s="1"/>
      <c r="AM122" s="1"/>
    </row>
    <row r="123" spans="2:49" ht="12" customHeight="1">
      <c r="B123" s="81">
        <v>3</v>
      </c>
      <c r="C123" s="81">
        <v>215</v>
      </c>
      <c r="D123" s="79" t="s">
        <v>360</v>
      </c>
      <c r="E123" s="79" t="s">
        <v>359</v>
      </c>
      <c r="F123" s="9" t="s">
        <v>504</v>
      </c>
      <c r="G123" s="73" t="s">
        <v>445</v>
      </c>
      <c r="H123" s="73"/>
      <c r="I123" s="27">
        <v>43084.659722222219</v>
      </c>
      <c r="J123" s="97">
        <v>5.3999999999999999E-2</v>
      </c>
      <c r="K123" s="60" t="s">
        <v>231</v>
      </c>
      <c r="L123" s="60"/>
      <c r="M123" s="60"/>
      <c r="N123" s="60"/>
      <c r="O123" s="60" t="s">
        <v>227</v>
      </c>
      <c r="P123" s="60"/>
      <c r="Q123" s="60"/>
      <c r="R123" s="60"/>
      <c r="S123" s="61">
        <v>38.590282000000002</v>
      </c>
      <c r="T123" s="61">
        <v>140.96042800000001</v>
      </c>
      <c r="U123" s="97">
        <v>5.3999999999999999E-2</v>
      </c>
      <c r="X123" s="179"/>
      <c r="AH123" s="292"/>
      <c r="AI123" s="292"/>
      <c r="AJ123" s="1"/>
      <c r="AK123" s="1"/>
      <c r="AL123" s="1"/>
      <c r="AM123" s="1"/>
    </row>
    <row r="124" spans="2:49" ht="12" customHeight="1">
      <c r="B124" s="81">
        <v>3</v>
      </c>
      <c r="C124" s="81">
        <v>215</v>
      </c>
      <c r="D124" s="79" t="s">
        <v>358</v>
      </c>
      <c r="E124" s="79" t="s">
        <v>357</v>
      </c>
      <c r="F124" s="9" t="s">
        <v>503</v>
      </c>
      <c r="G124" s="73" t="s">
        <v>445</v>
      </c>
      <c r="H124" s="73"/>
      <c r="I124" s="27">
        <v>43084.652777777781</v>
      </c>
      <c r="J124" s="97">
        <v>0.06</v>
      </c>
      <c r="K124" s="60" t="s">
        <v>232</v>
      </c>
      <c r="L124" s="60"/>
      <c r="M124" s="60"/>
      <c r="N124" s="60"/>
      <c r="O124" s="60" t="s">
        <v>227</v>
      </c>
      <c r="P124" s="60"/>
      <c r="Q124" s="60"/>
      <c r="R124" s="60"/>
      <c r="S124" s="61">
        <v>38.596314</v>
      </c>
      <c r="T124" s="61">
        <v>140.970584</v>
      </c>
      <c r="U124" s="97">
        <v>0.06</v>
      </c>
      <c r="X124" s="179"/>
      <c r="AF124"/>
    </row>
    <row r="125" spans="2:49" ht="12" customHeight="1">
      <c r="B125" s="81">
        <v>3</v>
      </c>
      <c r="C125" s="81">
        <v>215</v>
      </c>
      <c r="D125" s="79" t="s">
        <v>341</v>
      </c>
      <c r="E125" s="79" t="s">
        <v>340</v>
      </c>
      <c r="F125" s="9" t="s">
        <v>41</v>
      </c>
      <c r="G125" s="73" t="s">
        <v>445</v>
      </c>
      <c r="H125" s="73"/>
      <c r="I125" s="27">
        <v>43084.638888888891</v>
      </c>
      <c r="J125" s="97">
        <v>5.3999999999999999E-2</v>
      </c>
      <c r="K125" s="60" t="s">
        <v>233</v>
      </c>
      <c r="L125" s="60"/>
      <c r="M125" s="60"/>
      <c r="N125" s="60"/>
      <c r="O125" s="60" t="s">
        <v>227</v>
      </c>
      <c r="P125" s="60"/>
      <c r="Q125" s="60"/>
      <c r="R125" s="60"/>
      <c r="S125" s="61">
        <v>38.598114000000002</v>
      </c>
      <c r="T125" s="61">
        <v>140.950031</v>
      </c>
      <c r="U125" s="97">
        <v>5.3999999999999999E-2</v>
      </c>
      <c r="X125" s="179"/>
      <c r="AF125"/>
    </row>
    <row r="126" spans="2:49" ht="12" customHeight="1">
      <c r="B126" s="81">
        <v>3</v>
      </c>
      <c r="C126" s="81">
        <v>215</v>
      </c>
      <c r="D126" s="79" t="s">
        <v>335</v>
      </c>
      <c r="E126" s="79" t="s">
        <v>334</v>
      </c>
      <c r="F126" s="9" t="s">
        <v>39</v>
      </c>
      <c r="G126" s="73" t="s">
        <v>445</v>
      </c>
      <c r="H126" s="73"/>
      <c r="I126" s="27">
        <v>43087.416666666664</v>
      </c>
      <c r="J126" s="97">
        <v>7.1999999999999995E-2</v>
      </c>
      <c r="K126" s="60" t="s">
        <v>234</v>
      </c>
      <c r="L126" s="60"/>
      <c r="M126" s="60"/>
      <c r="N126" s="60"/>
      <c r="O126" s="60" t="s">
        <v>227</v>
      </c>
      <c r="P126" s="60"/>
      <c r="Q126" s="60"/>
      <c r="R126" s="60"/>
      <c r="S126" s="61">
        <v>38.708320999999998</v>
      </c>
      <c r="T126" s="61">
        <v>140.83333099999999</v>
      </c>
      <c r="U126" s="97">
        <v>7.1999999999999995E-2</v>
      </c>
      <c r="X126" s="179"/>
    </row>
    <row r="127" spans="2:49" ht="12" customHeight="1">
      <c r="B127" s="81">
        <v>3</v>
      </c>
      <c r="C127" s="81">
        <v>215</v>
      </c>
      <c r="D127" s="79" t="s">
        <v>362</v>
      </c>
      <c r="E127" s="79" t="s">
        <v>361</v>
      </c>
      <c r="F127" s="9" t="s">
        <v>505</v>
      </c>
      <c r="G127" s="73" t="s">
        <v>445</v>
      </c>
      <c r="H127" s="73"/>
      <c r="I127" s="27">
        <v>43087.423611111109</v>
      </c>
      <c r="J127" s="97">
        <v>5.3999999999999999E-2</v>
      </c>
      <c r="K127" s="60" t="s">
        <v>235</v>
      </c>
      <c r="L127" s="60"/>
      <c r="M127" s="60"/>
      <c r="N127" s="60"/>
      <c r="O127" s="60" t="s">
        <v>227</v>
      </c>
      <c r="P127" s="60"/>
      <c r="Q127" s="60"/>
      <c r="R127" s="60"/>
      <c r="S127" s="61">
        <v>38.709434999999999</v>
      </c>
      <c r="T127" s="61">
        <v>140.81714500000001</v>
      </c>
      <c r="U127" s="97">
        <v>5.3999999999999999E-2</v>
      </c>
      <c r="X127" s="179"/>
    </row>
    <row r="128" spans="2:49" ht="12" customHeight="1">
      <c r="B128" s="81">
        <v>3</v>
      </c>
      <c r="C128" s="81">
        <v>215</v>
      </c>
      <c r="D128" s="79" t="s">
        <v>343</v>
      </c>
      <c r="E128" s="79" t="s">
        <v>342</v>
      </c>
      <c r="F128" s="9" t="s">
        <v>42</v>
      </c>
      <c r="G128" s="73" t="s">
        <v>445</v>
      </c>
      <c r="H128" s="73"/>
      <c r="I128" s="27">
        <v>43087.4375</v>
      </c>
      <c r="J128" s="97">
        <v>5.3999999999999999E-2</v>
      </c>
      <c r="K128" s="60" t="s">
        <v>236</v>
      </c>
      <c r="L128" s="60"/>
      <c r="M128" s="60"/>
      <c r="N128" s="60"/>
      <c r="O128" s="60" t="s">
        <v>227</v>
      </c>
      <c r="P128" s="60"/>
      <c r="Q128" s="60"/>
      <c r="R128" s="60"/>
      <c r="S128" s="61">
        <v>38.730474999999998</v>
      </c>
      <c r="T128" s="61">
        <v>140.793488</v>
      </c>
      <c r="U128" s="97">
        <v>5.3999999999999999E-2</v>
      </c>
      <c r="X128" s="179"/>
    </row>
    <row r="129" spans="2:49" ht="12" customHeight="1">
      <c r="B129" s="81">
        <v>3</v>
      </c>
      <c r="C129" s="81">
        <v>215</v>
      </c>
      <c r="D129" s="79" t="s">
        <v>351</v>
      </c>
      <c r="E129" s="79" t="s">
        <v>350</v>
      </c>
      <c r="F129" s="9" t="s">
        <v>46</v>
      </c>
      <c r="G129" s="73" t="s">
        <v>445</v>
      </c>
      <c r="H129" s="73"/>
      <c r="I129" s="27">
        <v>43088.694444444445</v>
      </c>
      <c r="J129" s="97">
        <v>0.06</v>
      </c>
      <c r="K129" s="60" t="s">
        <v>237</v>
      </c>
      <c r="L129" s="60"/>
      <c r="M129" s="60"/>
      <c r="N129" s="60"/>
      <c r="O129" s="60" t="s">
        <v>227</v>
      </c>
      <c r="P129" s="60"/>
      <c r="Q129" s="60"/>
      <c r="R129" s="60"/>
      <c r="S129" s="61">
        <v>38.507638999999998</v>
      </c>
      <c r="T129" s="61">
        <v>140.920939</v>
      </c>
      <c r="U129" s="97">
        <v>0.06</v>
      </c>
      <c r="X129" s="179"/>
    </row>
    <row r="130" spans="2:49" ht="12" customHeight="1">
      <c r="B130" s="81">
        <v>3</v>
      </c>
      <c r="C130" s="81">
        <v>215</v>
      </c>
      <c r="D130" s="79" t="s">
        <v>349</v>
      </c>
      <c r="E130" s="79" t="s">
        <v>348</v>
      </c>
      <c r="F130" s="9" t="s">
        <v>45</v>
      </c>
      <c r="G130" s="73" t="s">
        <v>445</v>
      </c>
      <c r="H130" s="73"/>
      <c r="I130" s="27">
        <v>43088.708333333336</v>
      </c>
      <c r="J130" s="97">
        <v>0.06</v>
      </c>
      <c r="K130" s="60" t="s">
        <v>238</v>
      </c>
      <c r="L130" s="60"/>
      <c r="M130" s="60"/>
      <c r="N130" s="60"/>
      <c r="O130" s="60" t="s">
        <v>227</v>
      </c>
      <c r="P130" s="60"/>
      <c r="Q130" s="60"/>
      <c r="R130" s="60"/>
      <c r="S130" s="61">
        <v>38.504460999999999</v>
      </c>
      <c r="T130" s="61">
        <v>140.92297600000001</v>
      </c>
      <c r="U130" s="97">
        <v>0.06</v>
      </c>
      <c r="X130" s="179"/>
      <c r="AG130"/>
      <c r="AH130"/>
      <c r="AI130"/>
      <c r="AP130" s="233"/>
      <c r="AQ130" s="233"/>
      <c r="AR130" s="233"/>
      <c r="AS130" s="233"/>
      <c r="AT130" s="233"/>
      <c r="AU130" s="233"/>
      <c r="AV130" s="233"/>
      <c r="AW130" s="233"/>
    </row>
    <row r="131" spans="2:49" ht="12" customHeight="1">
      <c r="B131" s="81">
        <v>3</v>
      </c>
      <c r="C131" s="81">
        <v>215</v>
      </c>
      <c r="D131" s="79" t="s">
        <v>347</v>
      </c>
      <c r="E131" s="79" t="s">
        <v>346</v>
      </c>
      <c r="F131" s="9" t="s">
        <v>44</v>
      </c>
      <c r="G131" s="73" t="s">
        <v>445</v>
      </c>
      <c r="H131" s="73"/>
      <c r="I131" s="27">
        <v>43087.4375</v>
      </c>
      <c r="J131" s="97">
        <v>7.1999999999999995E-2</v>
      </c>
      <c r="K131" s="60" t="s">
        <v>239</v>
      </c>
      <c r="L131" s="60"/>
      <c r="M131" s="60"/>
      <c r="N131" s="60"/>
      <c r="O131" s="60" t="s">
        <v>227</v>
      </c>
      <c r="P131" s="60"/>
      <c r="Q131" s="60"/>
      <c r="R131" s="60"/>
      <c r="S131" s="61">
        <v>38.715426999999998</v>
      </c>
      <c r="T131" s="61">
        <v>140.80669</v>
      </c>
      <c r="U131" s="97">
        <v>7.1999999999999995E-2</v>
      </c>
      <c r="X131" s="179"/>
      <c r="AG131"/>
      <c r="AH131"/>
      <c r="AI131"/>
    </row>
    <row r="132" spans="2:49" ht="12" customHeight="1">
      <c r="B132" s="81">
        <v>3</v>
      </c>
      <c r="C132" s="81">
        <v>215</v>
      </c>
      <c r="D132" s="79" t="s">
        <v>355</v>
      </c>
      <c r="E132" s="79" t="s">
        <v>354</v>
      </c>
      <c r="F132" s="9" t="s">
        <v>48</v>
      </c>
      <c r="G132" s="73" t="s">
        <v>445</v>
      </c>
      <c r="H132" s="73"/>
      <c r="I132" s="27">
        <v>43084.645833333336</v>
      </c>
      <c r="J132" s="97">
        <v>0.06</v>
      </c>
      <c r="K132" s="60" t="s">
        <v>240</v>
      </c>
      <c r="L132" s="60"/>
      <c r="M132" s="60"/>
      <c r="N132" s="60"/>
      <c r="O132" s="60" t="s">
        <v>227</v>
      </c>
      <c r="P132" s="60"/>
      <c r="Q132" s="60"/>
      <c r="R132" s="60"/>
      <c r="S132" s="61">
        <v>38.597458000000003</v>
      </c>
      <c r="T132" s="61">
        <v>140.959945</v>
      </c>
      <c r="U132" s="97">
        <v>0.06</v>
      </c>
      <c r="X132" s="179"/>
      <c r="AG132"/>
      <c r="AH132"/>
      <c r="AI132"/>
    </row>
    <row r="133" spans="2:49" ht="12" customHeight="1">
      <c r="B133" s="81">
        <v>3</v>
      </c>
      <c r="C133" s="81">
        <v>215</v>
      </c>
      <c r="D133" s="79" t="s">
        <v>339</v>
      </c>
      <c r="E133" s="79" t="s">
        <v>416</v>
      </c>
      <c r="F133" s="44" t="s">
        <v>266</v>
      </c>
      <c r="G133" s="73" t="s">
        <v>445</v>
      </c>
      <c r="H133" s="73"/>
      <c r="I133" s="27">
        <v>44176.576388888891</v>
      </c>
      <c r="J133" s="97">
        <v>5.3999999999999999E-2</v>
      </c>
      <c r="K133" s="60" t="s">
        <v>241</v>
      </c>
      <c r="L133" s="60"/>
      <c r="M133" s="60"/>
      <c r="N133" s="60"/>
      <c r="O133" s="60" t="s">
        <v>227</v>
      </c>
      <c r="P133" s="60"/>
      <c r="Q133" s="60"/>
      <c r="R133" s="60"/>
      <c r="S133" s="61">
        <v>38.517727000000001</v>
      </c>
      <c r="T133" s="61">
        <v>140.906598</v>
      </c>
      <c r="U133" s="97">
        <v>5.3999999999999999E-2</v>
      </c>
      <c r="X133" s="179"/>
      <c r="AG133"/>
      <c r="AH133"/>
      <c r="AI133"/>
    </row>
    <row r="134" spans="2:49" ht="12" customHeight="1">
      <c r="B134" s="63"/>
      <c r="J134" s="10"/>
      <c r="R134" s="11"/>
      <c r="S134" s="99" t="s">
        <v>295</v>
      </c>
      <c r="X134" s="179"/>
      <c r="AG134"/>
      <c r="AH134"/>
      <c r="AI134"/>
    </row>
    <row r="135" spans="2:49" ht="12" customHeight="1">
      <c r="B135" s="119" t="s">
        <v>164</v>
      </c>
      <c r="C135" s="120"/>
      <c r="D135" s="120"/>
      <c r="E135" s="120"/>
      <c r="F135" s="120"/>
      <c r="G135" s="120"/>
      <c r="H135" s="120"/>
      <c r="I135" s="121"/>
      <c r="J135" s="121"/>
      <c r="K135" s="121"/>
      <c r="L135" s="121"/>
      <c r="M135" s="121"/>
      <c r="S135" s="11"/>
      <c r="V135" s="120"/>
      <c r="X135" s="179"/>
      <c r="AG135"/>
      <c r="AH135"/>
      <c r="AI135"/>
    </row>
    <row r="136" spans="2:49" ht="12" customHeight="1">
      <c r="D136" s="64" t="s">
        <v>0</v>
      </c>
      <c r="I136" s="64"/>
      <c r="J136" s="64"/>
      <c r="K136" s="64"/>
      <c r="L136" s="64"/>
      <c r="M136" s="64"/>
      <c r="N136" s="64"/>
      <c r="O136" s="64" t="s">
        <v>441</v>
      </c>
      <c r="P136" s="65"/>
      <c r="Q136" s="66"/>
      <c r="R136" s="66"/>
      <c r="S136" s="11"/>
      <c r="V136" s="64"/>
      <c r="X136" s="179"/>
    </row>
    <row r="137" spans="2:49" ht="12" customHeight="1">
      <c r="B137" s="93" t="s">
        <v>1</v>
      </c>
      <c r="C137" s="74" t="s">
        <v>2</v>
      </c>
      <c r="D137" s="90" t="s">
        <v>1019</v>
      </c>
      <c r="E137" s="94" t="s">
        <v>121</v>
      </c>
      <c r="F137" s="95" t="s">
        <v>433</v>
      </c>
      <c r="G137" s="96" t="s">
        <v>434</v>
      </c>
      <c r="H137" s="96"/>
      <c r="I137" s="91" t="s">
        <v>122</v>
      </c>
      <c r="J137" s="91"/>
      <c r="K137" s="91"/>
      <c r="L137" s="91"/>
      <c r="M137" s="91" t="s">
        <v>123</v>
      </c>
      <c r="N137" s="91"/>
      <c r="O137" s="80" t="s">
        <v>270</v>
      </c>
      <c r="P137" s="91"/>
      <c r="Q137" s="91"/>
      <c r="R137" s="91"/>
      <c r="S137" s="92" t="s">
        <v>124</v>
      </c>
      <c r="T137" s="92" t="s">
        <v>125</v>
      </c>
      <c r="U137" s="93" t="s">
        <v>437</v>
      </c>
      <c r="X137" s="179"/>
    </row>
    <row r="138" spans="2:49" ht="12" customHeight="1">
      <c r="B138" s="86">
        <v>1</v>
      </c>
      <c r="C138" s="114">
        <v>581</v>
      </c>
      <c r="D138" s="312" t="s">
        <v>579</v>
      </c>
      <c r="E138" s="114">
        <v>1</v>
      </c>
      <c r="F138" s="83" t="s">
        <v>126</v>
      </c>
      <c r="G138" s="84" t="s">
        <v>580</v>
      </c>
      <c r="H138" s="84"/>
      <c r="I138" s="84" t="s">
        <v>127</v>
      </c>
      <c r="J138" s="84"/>
      <c r="K138" s="84"/>
      <c r="L138" s="84"/>
      <c r="M138" s="84" t="s">
        <v>127</v>
      </c>
      <c r="N138" s="84"/>
      <c r="O138" s="84" t="s">
        <v>1058</v>
      </c>
      <c r="P138" s="84"/>
      <c r="Q138" s="84"/>
      <c r="R138" s="84"/>
      <c r="S138" s="113">
        <v>38.446666999999998</v>
      </c>
      <c r="T138" s="85">
        <v>141.44638900000001</v>
      </c>
      <c r="U138" s="86"/>
      <c r="X138" s="179"/>
    </row>
    <row r="139" spans="2:49" ht="12" customHeight="1">
      <c r="B139" s="86">
        <v>1</v>
      </c>
      <c r="C139" s="114">
        <v>581</v>
      </c>
      <c r="D139" s="114" t="s">
        <v>420</v>
      </c>
      <c r="E139" s="114">
        <v>2</v>
      </c>
      <c r="F139" s="83" t="s">
        <v>128</v>
      </c>
      <c r="G139" s="84" t="s">
        <v>129</v>
      </c>
      <c r="H139" s="84"/>
      <c r="I139" s="84"/>
      <c r="J139" s="84"/>
      <c r="K139" s="84"/>
      <c r="L139" s="84"/>
      <c r="M139" s="84"/>
      <c r="N139" s="84"/>
      <c r="O139" s="84" t="s">
        <v>1058</v>
      </c>
      <c r="P139" s="84"/>
      <c r="Q139" s="84"/>
      <c r="R139" s="84"/>
      <c r="S139" s="113"/>
      <c r="T139" s="87"/>
      <c r="U139" s="88" t="s">
        <v>263</v>
      </c>
      <c r="X139" s="179"/>
    </row>
    <row r="140" spans="2:49" ht="12" customHeight="1">
      <c r="B140" s="86">
        <v>1</v>
      </c>
      <c r="C140" s="114">
        <v>581</v>
      </c>
      <c r="D140" s="312" t="s">
        <v>421</v>
      </c>
      <c r="E140" s="114">
        <v>3</v>
      </c>
      <c r="F140" s="83" t="s">
        <v>130</v>
      </c>
      <c r="G140" s="84" t="s">
        <v>580</v>
      </c>
      <c r="H140" s="84"/>
      <c r="I140" s="84" t="s">
        <v>127</v>
      </c>
      <c r="J140" s="84"/>
      <c r="K140" s="84"/>
      <c r="L140" s="84"/>
      <c r="M140" s="84" t="s">
        <v>127</v>
      </c>
      <c r="N140" s="84"/>
      <c r="O140" s="84" t="s">
        <v>1058</v>
      </c>
      <c r="P140" s="84"/>
      <c r="Q140" s="84"/>
      <c r="R140" s="84"/>
      <c r="S140" s="113">
        <v>38.406666999999999</v>
      </c>
      <c r="T140" s="85">
        <v>141.49861100000001</v>
      </c>
      <c r="U140" s="86"/>
      <c r="X140" s="179"/>
    </row>
    <row r="141" spans="2:49" ht="12" customHeight="1">
      <c r="B141" s="86">
        <v>1</v>
      </c>
      <c r="C141" s="114">
        <v>202</v>
      </c>
      <c r="D141" s="312" t="s">
        <v>422</v>
      </c>
      <c r="E141" s="114">
        <v>4</v>
      </c>
      <c r="F141" s="83" t="s">
        <v>131</v>
      </c>
      <c r="G141" s="84" t="s">
        <v>580</v>
      </c>
      <c r="H141" s="84"/>
      <c r="I141" s="84" t="s">
        <v>127</v>
      </c>
      <c r="J141" s="84"/>
      <c r="K141" s="84"/>
      <c r="L141" s="84"/>
      <c r="M141" s="84" t="s">
        <v>127</v>
      </c>
      <c r="N141" s="84"/>
      <c r="O141" s="84" t="s">
        <v>1070</v>
      </c>
      <c r="P141" s="84"/>
      <c r="Q141" s="84"/>
      <c r="R141" s="84"/>
      <c r="S141" s="113">
        <v>38.390555999999997</v>
      </c>
      <c r="T141" s="85">
        <v>141.52277799999999</v>
      </c>
      <c r="U141" s="86"/>
      <c r="X141" s="179"/>
    </row>
    <row r="142" spans="2:49" ht="12" customHeight="1">
      <c r="B142" s="86">
        <v>1</v>
      </c>
      <c r="C142" s="114">
        <v>202</v>
      </c>
      <c r="D142" s="312" t="s">
        <v>423</v>
      </c>
      <c r="E142" s="114">
        <v>5</v>
      </c>
      <c r="F142" s="83" t="s">
        <v>132</v>
      </c>
      <c r="G142" s="84" t="s">
        <v>129</v>
      </c>
      <c r="H142" s="84"/>
      <c r="I142" s="84"/>
      <c r="J142" s="84"/>
      <c r="K142" s="84"/>
      <c r="L142" s="84"/>
      <c r="M142" s="84"/>
      <c r="N142" s="84"/>
      <c r="O142" s="84" t="s">
        <v>1071</v>
      </c>
      <c r="P142" s="84"/>
      <c r="Q142" s="84"/>
      <c r="R142" s="84"/>
      <c r="S142" s="89"/>
      <c r="T142" s="87"/>
      <c r="U142" s="88" t="s">
        <v>263</v>
      </c>
      <c r="X142" s="179"/>
    </row>
    <row r="143" spans="2:49" ht="12" customHeight="1">
      <c r="B143" s="86">
        <v>1</v>
      </c>
      <c r="C143" s="114">
        <v>202</v>
      </c>
      <c r="D143" s="312" t="s">
        <v>424</v>
      </c>
      <c r="E143" s="114">
        <v>6</v>
      </c>
      <c r="F143" s="83" t="s">
        <v>133</v>
      </c>
      <c r="G143" s="84" t="s">
        <v>129</v>
      </c>
      <c r="H143" s="84"/>
      <c r="I143" s="84"/>
      <c r="J143" s="84"/>
      <c r="K143" s="84"/>
      <c r="L143" s="84"/>
      <c r="M143" s="84"/>
      <c r="N143" s="84"/>
      <c r="O143" s="84" t="s">
        <v>1072</v>
      </c>
      <c r="P143" s="84"/>
      <c r="Q143" s="84"/>
      <c r="R143" s="84"/>
      <c r="S143" s="87"/>
      <c r="T143" s="87"/>
      <c r="U143" s="88" t="s">
        <v>263</v>
      </c>
    </row>
    <row r="144" spans="2:49" ht="12" customHeight="1">
      <c r="B144" s="86">
        <v>1</v>
      </c>
      <c r="C144" s="114">
        <v>202</v>
      </c>
      <c r="D144" s="114" t="s">
        <v>425</v>
      </c>
      <c r="E144" s="114">
        <v>7</v>
      </c>
      <c r="F144" s="83" t="s">
        <v>134</v>
      </c>
      <c r="G144" s="84" t="s">
        <v>129</v>
      </c>
      <c r="H144" s="84"/>
      <c r="I144" s="84"/>
      <c r="J144" s="84"/>
      <c r="K144" s="84"/>
      <c r="L144" s="84"/>
      <c r="M144" s="84"/>
      <c r="N144" s="84"/>
      <c r="O144" s="84" t="s">
        <v>1073</v>
      </c>
      <c r="P144" s="84"/>
      <c r="Q144" s="84"/>
      <c r="R144" s="84"/>
      <c r="S144" s="89"/>
      <c r="T144" s="87"/>
      <c r="U144" s="88" t="s">
        <v>263</v>
      </c>
    </row>
    <row r="145" spans="2:46" ht="12" customHeight="1">
      <c r="B145" s="6">
        <v>1</v>
      </c>
      <c r="C145" s="5">
        <v>202</v>
      </c>
      <c r="D145" s="312" t="s">
        <v>1085</v>
      </c>
      <c r="E145" s="5">
        <v>51</v>
      </c>
      <c r="F145" s="23" t="s">
        <v>135</v>
      </c>
      <c r="G145" s="68" t="s">
        <v>581</v>
      </c>
      <c r="H145" s="68"/>
      <c r="I145" s="68" t="s">
        <v>127</v>
      </c>
      <c r="J145" s="68">
        <v>4</v>
      </c>
      <c r="K145" s="68"/>
      <c r="L145" s="68"/>
      <c r="M145" s="68" t="s">
        <v>127</v>
      </c>
      <c r="N145" s="68"/>
      <c r="O145" s="68" t="s">
        <v>1063</v>
      </c>
      <c r="P145" s="68"/>
      <c r="Q145" s="68"/>
      <c r="R145" s="68"/>
      <c r="S145" s="61">
        <v>38.446389000000003</v>
      </c>
      <c r="T145" s="4">
        <v>141.33611099999999</v>
      </c>
      <c r="U145" s="7"/>
    </row>
    <row r="146" spans="2:46" ht="12" customHeight="1">
      <c r="B146" s="6">
        <v>1</v>
      </c>
      <c r="C146" s="5">
        <v>202</v>
      </c>
      <c r="D146" s="5" t="s">
        <v>1086</v>
      </c>
      <c r="E146" s="5">
        <v>52</v>
      </c>
      <c r="F146" s="23" t="s">
        <v>136</v>
      </c>
      <c r="G146" s="68" t="s">
        <v>581</v>
      </c>
      <c r="H146" s="68"/>
      <c r="I146" s="68" t="s">
        <v>127</v>
      </c>
      <c r="J146" s="68">
        <v>9</v>
      </c>
      <c r="K146" s="68"/>
      <c r="L146" s="68"/>
      <c r="M146" s="68" t="s">
        <v>127</v>
      </c>
      <c r="N146" s="68"/>
      <c r="O146" s="68" t="s">
        <v>1064</v>
      </c>
      <c r="P146" s="68"/>
      <c r="Q146" s="68"/>
      <c r="R146" s="68"/>
      <c r="S146" s="61">
        <v>38.513055999999999</v>
      </c>
      <c r="T146" s="4">
        <v>141.535833</v>
      </c>
      <c r="U146" s="7"/>
    </row>
    <row r="147" spans="2:46" ht="12" customHeight="1">
      <c r="B147" s="6">
        <v>1</v>
      </c>
      <c r="C147" s="5">
        <v>202</v>
      </c>
      <c r="D147" s="5" t="s">
        <v>1087</v>
      </c>
      <c r="E147" s="5">
        <v>53</v>
      </c>
      <c r="F147" s="23" t="s">
        <v>137</v>
      </c>
      <c r="G147" s="68" t="s">
        <v>581</v>
      </c>
      <c r="H147" s="68"/>
      <c r="I147" s="68" t="s">
        <v>127</v>
      </c>
      <c r="J147" s="68">
        <v>7</v>
      </c>
      <c r="K147" s="68"/>
      <c r="L147" s="68"/>
      <c r="M147" s="68" t="s">
        <v>127</v>
      </c>
      <c r="N147" s="68"/>
      <c r="O147" s="68" t="s">
        <v>1065</v>
      </c>
      <c r="P147" s="68"/>
      <c r="Q147" s="68"/>
      <c r="R147" s="68"/>
      <c r="S147" s="61">
        <v>38.455556000000001</v>
      </c>
      <c r="T147" s="4">
        <v>141.24333300000001</v>
      </c>
      <c r="U147" s="7"/>
      <c r="Y147" s="10"/>
    </row>
    <row r="148" spans="2:46" ht="12" customHeight="1">
      <c r="B148" s="6">
        <v>1</v>
      </c>
      <c r="C148" s="5">
        <v>202</v>
      </c>
      <c r="D148" s="5" t="s">
        <v>1088</v>
      </c>
      <c r="E148" s="5">
        <v>54</v>
      </c>
      <c r="F148" s="23" t="s">
        <v>138</v>
      </c>
      <c r="G148" s="68" t="s">
        <v>581</v>
      </c>
      <c r="H148" s="68"/>
      <c r="I148" s="68" t="s">
        <v>127</v>
      </c>
      <c r="J148" s="68">
        <v>3</v>
      </c>
      <c r="K148" s="68"/>
      <c r="L148" s="68"/>
      <c r="M148" s="68" t="s">
        <v>127</v>
      </c>
      <c r="N148" s="68"/>
      <c r="O148" s="68" t="s">
        <v>1066</v>
      </c>
      <c r="P148" s="68"/>
      <c r="Q148" s="68"/>
      <c r="R148" s="68"/>
      <c r="S148" s="61">
        <v>38.516111000000002</v>
      </c>
      <c r="T148" s="4">
        <v>141.31555599999999</v>
      </c>
      <c r="U148" s="7"/>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row>
    <row r="149" spans="2:46" ht="12" customHeight="1">
      <c r="B149" s="6">
        <v>1</v>
      </c>
      <c r="C149" s="5">
        <v>202</v>
      </c>
      <c r="D149" s="5" t="s">
        <v>1089</v>
      </c>
      <c r="E149" s="5">
        <v>55</v>
      </c>
      <c r="F149" s="23" t="s">
        <v>139</v>
      </c>
      <c r="G149" s="68" t="s">
        <v>581</v>
      </c>
      <c r="H149" s="68"/>
      <c r="I149" s="68" t="s">
        <v>127</v>
      </c>
      <c r="J149" s="68">
        <v>1</v>
      </c>
      <c r="K149" s="68"/>
      <c r="L149" s="68"/>
      <c r="M149" s="68" t="s">
        <v>127</v>
      </c>
      <c r="N149" s="68"/>
      <c r="O149" s="68" t="s">
        <v>1067</v>
      </c>
      <c r="P149" s="68"/>
      <c r="Q149" s="68"/>
      <c r="R149" s="68"/>
      <c r="S149" s="61">
        <v>38.567222000000001</v>
      </c>
      <c r="T149" s="4">
        <v>141.42833300000001</v>
      </c>
      <c r="U149" s="7"/>
    </row>
    <row r="150" spans="2:46" ht="12" customHeight="1">
      <c r="B150" s="6">
        <v>1</v>
      </c>
      <c r="C150" s="5">
        <v>214</v>
      </c>
      <c r="D150" s="5" t="s">
        <v>1090</v>
      </c>
      <c r="E150" s="5">
        <v>56</v>
      </c>
      <c r="F150" s="23" t="s">
        <v>140</v>
      </c>
      <c r="G150" s="68" t="s">
        <v>581</v>
      </c>
      <c r="H150" s="68"/>
      <c r="I150" s="68" t="s">
        <v>127</v>
      </c>
      <c r="J150" s="68">
        <v>5</v>
      </c>
      <c r="K150" s="68"/>
      <c r="L150" s="68"/>
      <c r="M150" s="68" t="s">
        <v>127</v>
      </c>
      <c r="N150" s="68"/>
      <c r="O150" s="68" t="s">
        <v>1059</v>
      </c>
      <c r="P150" s="68"/>
      <c r="Q150" s="68"/>
      <c r="R150" s="68"/>
      <c r="S150" s="61">
        <v>38.401111</v>
      </c>
      <c r="T150" s="4">
        <v>141.164444</v>
      </c>
      <c r="U150" s="7"/>
      <c r="Z150" s="276" t="s">
        <v>591</v>
      </c>
      <c r="AA150" s="277"/>
      <c r="AB150" s="278"/>
      <c r="AC150" s="278"/>
      <c r="AD150" s="278"/>
      <c r="AE150" s="10"/>
      <c r="AF150" s="10"/>
      <c r="AG150" s="279"/>
      <c r="AH150" s="279"/>
      <c r="AI150" s="279"/>
      <c r="AJ150" s="279"/>
      <c r="AK150" s="10"/>
      <c r="AL150" s="10"/>
      <c r="AM150" s="10"/>
      <c r="AN150" s="10"/>
      <c r="AO150" s="10"/>
      <c r="AP150" s="10"/>
    </row>
    <row r="151" spans="2:46" ht="12" customHeight="1">
      <c r="B151" s="6">
        <v>1</v>
      </c>
      <c r="C151" s="5">
        <v>505</v>
      </c>
      <c r="D151" s="5" t="s">
        <v>1091</v>
      </c>
      <c r="E151" s="5">
        <v>57</v>
      </c>
      <c r="F151" s="23" t="s">
        <v>141</v>
      </c>
      <c r="G151" s="68" t="s">
        <v>581</v>
      </c>
      <c r="H151" s="68"/>
      <c r="I151" s="68" t="s">
        <v>127</v>
      </c>
      <c r="J151" s="68">
        <v>6</v>
      </c>
      <c r="K151" s="68"/>
      <c r="L151" s="68"/>
      <c r="M151" s="68" t="s">
        <v>127</v>
      </c>
      <c r="N151" s="68"/>
      <c r="O151" s="68" t="s">
        <v>1069</v>
      </c>
      <c r="P151" s="68"/>
      <c r="Q151" s="68"/>
      <c r="R151" s="68"/>
      <c r="S151" s="61">
        <v>38.454999999999998</v>
      </c>
      <c r="T151" s="4">
        <v>141.16388900000001</v>
      </c>
      <c r="U151" s="7"/>
      <c r="Z151" s="10"/>
      <c r="AA151" s="10"/>
      <c r="AB151" s="280" t="s">
        <v>592</v>
      </c>
      <c r="AC151" s="10" t="s">
        <v>1021</v>
      </c>
      <c r="AD151" s="10"/>
      <c r="AE151" s="10"/>
      <c r="AF151" s="10"/>
      <c r="AG151" s="279"/>
      <c r="AH151" s="279"/>
      <c r="AI151" s="279"/>
      <c r="AJ151" s="279"/>
      <c r="AK151" s="10"/>
      <c r="AL151" s="10"/>
      <c r="AM151" s="10"/>
      <c r="AN151" s="10"/>
      <c r="AO151" s="10"/>
      <c r="AP151" s="10"/>
    </row>
    <row r="152" spans="2:46" ht="12" customHeight="1">
      <c r="B152" s="6">
        <v>1</v>
      </c>
      <c r="C152" s="5">
        <v>501</v>
      </c>
      <c r="D152" s="5" t="s">
        <v>1092</v>
      </c>
      <c r="E152" s="5">
        <v>58</v>
      </c>
      <c r="F152" s="23" t="s">
        <v>142</v>
      </c>
      <c r="G152" s="68" t="s">
        <v>581</v>
      </c>
      <c r="H152" s="68"/>
      <c r="I152" s="68" t="s">
        <v>127</v>
      </c>
      <c r="J152" s="68"/>
      <c r="K152" s="68"/>
      <c r="L152" s="68"/>
      <c r="M152" s="68" t="s">
        <v>127</v>
      </c>
      <c r="N152" s="68"/>
      <c r="O152" s="68" t="s">
        <v>1068</v>
      </c>
      <c r="P152" s="68"/>
      <c r="Q152" s="68"/>
      <c r="R152" s="68"/>
      <c r="S152" s="61">
        <v>38.554721999999998</v>
      </c>
      <c r="T152" s="4">
        <v>141.223333</v>
      </c>
      <c r="U152" s="7"/>
      <c r="Z152" s="10"/>
      <c r="AA152" s="10"/>
      <c r="AB152" s="280" t="s">
        <v>593</v>
      </c>
      <c r="AC152" s="10" t="s">
        <v>1022</v>
      </c>
      <c r="AD152" s="10"/>
      <c r="AE152" s="10"/>
      <c r="AF152" s="10"/>
      <c r="AG152" s="10"/>
      <c r="AH152" s="10"/>
      <c r="AI152" s="10"/>
      <c r="AJ152" s="10"/>
      <c r="AK152" s="10"/>
      <c r="AL152" s="279"/>
      <c r="AM152" s="10"/>
      <c r="AN152" s="10"/>
      <c r="AO152" s="10"/>
      <c r="AP152" s="10"/>
    </row>
    <row r="153" spans="2:46" ht="12" customHeight="1">
      <c r="B153" s="6">
        <v>1</v>
      </c>
      <c r="C153" s="5">
        <v>212</v>
      </c>
      <c r="D153" s="5" t="s">
        <v>1093</v>
      </c>
      <c r="E153" s="5">
        <v>59</v>
      </c>
      <c r="F153" s="23" t="s">
        <v>143</v>
      </c>
      <c r="G153" s="68" t="s">
        <v>581</v>
      </c>
      <c r="H153" s="68"/>
      <c r="I153" s="68" t="s">
        <v>127</v>
      </c>
      <c r="J153" s="68">
        <v>8</v>
      </c>
      <c r="K153" s="68"/>
      <c r="L153" s="68"/>
      <c r="M153" s="68" t="s">
        <v>127</v>
      </c>
      <c r="N153" s="68"/>
      <c r="O153" s="68" t="s">
        <v>1060</v>
      </c>
      <c r="P153" s="68"/>
      <c r="Q153" s="68"/>
      <c r="R153" s="68"/>
      <c r="S153" s="61">
        <v>38.609721999999998</v>
      </c>
      <c r="T153" s="4">
        <v>141.30027799999999</v>
      </c>
      <c r="U153" s="7"/>
      <c r="Z153" s="10"/>
      <c r="AA153" s="10"/>
      <c r="AB153" s="280" t="s">
        <v>594</v>
      </c>
      <c r="AC153" s="10" t="s">
        <v>1023</v>
      </c>
      <c r="AD153" s="10"/>
      <c r="AE153" s="10"/>
      <c r="AF153" s="10"/>
      <c r="AG153" s="10"/>
      <c r="AH153" s="10"/>
      <c r="AI153" s="10"/>
      <c r="AJ153" s="10"/>
      <c r="AK153" s="10"/>
      <c r="AL153" s="10"/>
      <c r="AM153" s="10"/>
      <c r="AN153" s="10"/>
      <c r="AO153" s="10"/>
      <c r="AP153" s="10"/>
    </row>
    <row r="154" spans="2:46" ht="12" customHeight="1">
      <c r="B154" s="6">
        <v>1</v>
      </c>
      <c r="C154" s="5">
        <v>606</v>
      </c>
      <c r="D154" s="5" t="s">
        <v>1094</v>
      </c>
      <c r="E154" s="5">
        <v>60</v>
      </c>
      <c r="F154" s="23" t="s">
        <v>144</v>
      </c>
      <c r="G154" s="68" t="s">
        <v>581</v>
      </c>
      <c r="H154" s="68"/>
      <c r="I154" s="68" t="s">
        <v>127</v>
      </c>
      <c r="J154" s="68">
        <v>2</v>
      </c>
      <c r="K154" s="68"/>
      <c r="L154" s="68"/>
      <c r="M154" s="68" t="s">
        <v>127</v>
      </c>
      <c r="N154" s="68"/>
      <c r="O154" s="68" t="s">
        <v>1061</v>
      </c>
      <c r="P154" s="68"/>
      <c r="Q154" s="68"/>
      <c r="R154" s="68"/>
      <c r="S154" s="61">
        <v>38.642221999999997</v>
      </c>
      <c r="T154" s="4">
        <v>141.47722200000001</v>
      </c>
      <c r="U154" s="7"/>
      <c r="Z154" s="10"/>
      <c r="AA154" s="1"/>
      <c r="AB154" s="10"/>
      <c r="AC154" s="10"/>
      <c r="AD154" s="10"/>
      <c r="AE154" s="10"/>
      <c r="AF154" s="10"/>
      <c r="AG154" s="10"/>
      <c r="AH154" s="10"/>
      <c r="AI154" s="10"/>
      <c r="AJ154" s="10"/>
      <c r="AK154" s="10"/>
      <c r="AL154" s="10"/>
      <c r="AM154" s="10"/>
      <c r="AN154" s="10"/>
      <c r="AO154" s="10"/>
      <c r="AP154" s="10"/>
    </row>
    <row r="155" spans="2:46" ht="12" customHeight="1">
      <c r="B155" s="6">
        <v>1</v>
      </c>
      <c r="C155" s="5">
        <v>581</v>
      </c>
      <c r="D155" s="5" t="s">
        <v>1095</v>
      </c>
      <c r="E155" s="5">
        <v>61</v>
      </c>
      <c r="F155" s="23" t="s">
        <v>145</v>
      </c>
      <c r="G155" s="68" t="s">
        <v>582</v>
      </c>
      <c r="H155" s="68"/>
      <c r="I155" s="68" t="s">
        <v>146</v>
      </c>
      <c r="J155" s="68"/>
      <c r="K155" s="68"/>
      <c r="L155" s="68"/>
      <c r="M155" s="68" t="s">
        <v>147</v>
      </c>
      <c r="N155" s="68"/>
      <c r="O155" s="68" t="s">
        <v>1062</v>
      </c>
      <c r="P155" s="68"/>
      <c r="Q155" s="68"/>
      <c r="R155" s="68"/>
      <c r="S155" s="61">
        <v>38.448611</v>
      </c>
      <c r="T155" s="4">
        <v>141.48916700000001</v>
      </c>
      <c r="U155" s="7"/>
      <c r="Z155" s="276" t="s">
        <v>595</v>
      </c>
      <c r="AA155" s="277"/>
      <c r="AB155" s="278"/>
      <c r="AC155" s="278"/>
      <c r="AD155" s="278"/>
      <c r="AE155" s="278"/>
      <c r="AF155" s="278"/>
      <c r="AG155" s="10"/>
      <c r="AH155" s="10"/>
      <c r="AI155" s="10"/>
      <c r="AJ155" s="10"/>
      <c r="AK155" s="10"/>
      <c r="AL155" s="10"/>
      <c r="AM155" s="10"/>
      <c r="AN155" s="10"/>
      <c r="AO155" s="10"/>
      <c r="AP155" s="10"/>
    </row>
    <row r="156" spans="2:46" ht="12" customHeight="1">
      <c r="B156" s="6">
        <v>1</v>
      </c>
      <c r="C156" s="5">
        <v>202</v>
      </c>
      <c r="D156" s="5" t="s">
        <v>1096</v>
      </c>
      <c r="E156" s="5">
        <v>62</v>
      </c>
      <c r="F156" s="23" t="s">
        <v>148</v>
      </c>
      <c r="G156" s="68" t="s">
        <v>582</v>
      </c>
      <c r="H156" s="68"/>
      <c r="I156" s="68" t="s">
        <v>149</v>
      </c>
      <c r="J156" s="68"/>
      <c r="K156" s="68"/>
      <c r="L156" s="68"/>
      <c r="M156" s="68" t="s">
        <v>149</v>
      </c>
      <c r="N156" s="68"/>
      <c r="O156" s="68" t="s">
        <v>1074</v>
      </c>
      <c r="P156" s="68"/>
      <c r="Q156" s="68"/>
      <c r="R156" s="68"/>
      <c r="S156" s="61">
        <v>38.400832999999999</v>
      </c>
      <c r="T156" s="4">
        <v>141.37055599999999</v>
      </c>
      <c r="U156" s="7"/>
      <c r="Z156" s="10"/>
      <c r="AA156" s="10"/>
      <c r="AB156" s="280" t="s">
        <v>596</v>
      </c>
      <c r="AC156" s="10" t="s">
        <v>597</v>
      </c>
      <c r="AD156" s="10"/>
      <c r="AE156" s="10"/>
      <c r="AF156" s="10"/>
      <c r="AG156" s="10"/>
      <c r="AH156" s="10"/>
      <c r="AI156" s="10"/>
      <c r="AJ156" s="10"/>
      <c r="AK156" s="10"/>
      <c r="AL156" s="10"/>
      <c r="AM156" s="10"/>
      <c r="AN156" s="10"/>
      <c r="AO156" s="10"/>
      <c r="AP156" s="10"/>
    </row>
    <row r="157" spans="2:46" ht="12" customHeight="1">
      <c r="B157" s="6">
        <v>1</v>
      </c>
      <c r="C157" s="5">
        <v>581</v>
      </c>
      <c r="D157" s="5" t="s">
        <v>1097</v>
      </c>
      <c r="E157" s="5">
        <v>63</v>
      </c>
      <c r="F157" s="23" t="s">
        <v>150</v>
      </c>
      <c r="G157" s="68" t="s">
        <v>582</v>
      </c>
      <c r="H157" s="68"/>
      <c r="I157" s="68" t="s">
        <v>151</v>
      </c>
      <c r="J157" s="68"/>
      <c r="K157" s="68"/>
      <c r="L157" s="68"/>
      <c r="M157" s="68" t="s">
        <v>152</v>
      </c>
      <c r="N157" s="68"/>
      <c r="O157" s="68" t="s">
        <v>1062</v>
      </c>
      <c r="P157" s="68"/>
      <c r="Q157" s="68"/>
      <c r="R157" s="68"/>
      <c r="S157" s="61">
        <v>38.391944000000002</v>
      </c>
      <c r="T157" s="4">
        <v>141.49888899999999</v>
      </c>
      <c r="U157" s="7"/>
      <c r="Z157" s="10"/>
      <c r="AA157" s="10"/>
      <c r="AB157" s="280" t="s">
        <v>598</v>
      </c>
      <c r="AC157" s="10" t="s">
        <v>599</v>
      </c>
      <c r="AD157" s="10"/>
      <c r="AE157" s="10"/>
      <c r="AF157" s="10"/>
      <c r="AG157" s="10"/>
      <c r="AH157" s="10"/>
      <c r="AI157" s="10"/>
      <c r="AJ157" s="10"/>
      <c r="AK157" s="10"/>
      <c r="AL157" s="10"/>
      <c r="AM157" s="10"/>
      <c r="AN157" s="10"/>
      <c r="AO157" s="10"/>
      <c r="AP157" s="10"/>
    </row>
    <row r="158" spans="2:46" ht="12" customHeight="1">
      <c r="B158" s="6">
        <v>1</v>
      </c>
      <c r="C158" s="5">
        <v>202</v>
      </c>
      <c r="D158" s="5" t="s">
        <v>1098</v>
      </c>
      <c r="E158" s="5">
        <v>64</v>
      </c>
      <c r="F158" s="23" t="s">
        <v>153</v>
      </c>
      <c r="G158" s="68" t="s">
        <v>582</v>
      </c>
      <c r="H158" s="68"/>
      <c r="I158" s="68" t="s">
        <v>131</v>
      </c>
      <c r="J158" s="68"/>
      <c r="K158" s="68"/>
      <c r="L158" s="68"/>
      <c r="M158" s="68" t="s">
        <v>131</v>
      </c>
      <c r="N158" s="68"/>
      <c r="O158" s="84" t="s">
        <v>1075</v>
      </c>
      <c r="P158" s="68"/>
      <c r="Q158" s="68"/>
      <c r="R158" s="68"/>
      <c r="S158" s="61">
        <v>38.334443999999998</v>
      </c>
      <c r="T158" s="4">
        <v>141.475278</v>
      </c>
      <c r="U158" s="7"/>
      <c r="Z158" s="10"/>
      <c r="AA158" s="10"/>
      <c r="AB158" s="280" t="s">
        <v>600</v>
      </c>
      <c r="AC158" s="10" t="s">
        <v>1024</v>
      </c>
      <c r="AD158" s="10"/>
      <c r="AE158" s="10"/>
      <c r="AF158" s="10"/>
      <c r="AG158" s="10"/>
      <c r="AH158" s="10"/>
      <c r="AI158" s="10"/>
      <c r="AJ158" s="10"/>
      <c r="AK158" s="10"/>
      <c r="AL158" s="10"/>
      <c r="AM158" s="10"/>
      <c r="AN158" s="10"/>
      <c r="AO158" s="10"/>
      <c r="AP158" s="10"/>
    </row>
    <row r="159" spans="2:46" ht="12" customHeight="1">
      <c r="B159" s="6">
        <v>1</v>
      </c>
      <c r="C159" s="5">
        <v>202</v>
      </c>
      <c r="D159" s="5" t="s">
        <v>1099</v>
      </c>
      <c r="E159" s="5">
        <v>65</v>
      </c>
      <c r="F159" s="23" t="s">
        <v>154</v>
      </c>
      <c r="G159" s="68" t="s">
        <v>582</v>
      </c>
      <c r="H159" s="68"/>
      <c r="I159" s="68" t="s">
        <v>131</v>
      </c>
      <c r="J159" s="68"/>
      <c r="K159" s="68"/>
      <c r="L159" s="68"/>
      <c r="M159" s="68" t="s">
        <v>131</v>
      </c>
      <c r="N159" s="68"/>
      <c r="O159" s="84" t="s">
        <v>1076</v>
      </c>
      <c r="P159" s="68"/>
      <c r="Q159" s="68"/>
      <c r="R159" s="68"/>
      <c r="S159" s="61">
        <v>38.302222</v>
      </c>
      <c r="T159" s="4">
        <v>141.50833299999999</v>
      </c>
      <c r="U159" s="7"/>
      <c r="Z159" s="10"/>
      <c r="AA159" s="10"/>
      <c r="AB159" s="280" t="s">
        <v>601</v>
      </c>
      <c r="AC159" s="10" t="s">
        <v>1025</v>
      </c>
      <c r="AD159" s="10"/>
      <c r="AE159" s="10"/>
      <c r="AF159" s="10"/>
      <c r="AG159" s="10"/>
      <c r="AH159" s="10"/>
      <c r="AI159" s="10"/>
      <c r="AJ159" s="10"/>
      <c r="AK159" s="10"/>
      <c r="AL159" s="10"/>
      <c r="AM159" s="10"/>
      <c r="AN159" s="10"/>
      <c r="AO159" s="10"/>
      <c r="AP159" s="10"/>
    </row>
    <row r="160" spans="2:46" ht="12" customHeight="1">
      <c r="B160" s="86">
        <v>2</v>
      </c>
      <c r="C160" s="114">
        <v>581</v>
      </c>
      <c r="D160" s="312" t="s">
        <v>583</v>
      </c>
      <c r="E160" s="114">
        <v>11</v>
      </c>
      <c r="F160" s="83" t="s">
        <v>155</v>
      </c>
      <c r="G160" s="84" t="s">
        <v>580</v>
      </c>
      <c r="H160" s="84"/>
      <c r="I160" s="84" t="s">
        <v>127</v>
      </c>
      <c r="J160" s="84"/>
      <c r="K160" s="84"/>
      <c r="L160" s="84"/>
      <c r="M160" s="84" t="s">
        <v>152</v>
      </c>
      <c r="N160" s="84"/>
      <c r="O160" s="84" t="s">
        <v>1062</v>
      </c>
      <c r="P160" s="84"/>
      <c r="Q160" s="84"/>
      <c r="R160" s="84"/>
      <c r="S160" s="113">
        <v>38.685555999999998</v>
      </c>
      <c r="T160" s="85">
        <v>141.82333299999999</v>
      </c>
      <c r="U160" s="86"/>
      <c r="Z160" s="10"/>
      <c r="AA160" s="10"/>
      <c r="AB160" s="280" t="s">
        <v>602</v>
      </c>
      <c r="AC160" s="10" t="s">
        <v>604</v>
      </c>
      <c r="AD160" s="10"/>
      <c r="AE160" s="10"/>
      <c r="AF160" s="10"/>
      <c r="AG160" s="10"/>
      <c r="AH160" s="10"/>
      <c r="AI160" s="10"/>
      <c r="AJ160" s="10"/>
      <c r="AK160" s="10"/>
      <c r="AL160" s="10"/>
      <c r="AM160" s="10"/>
      <c r="AN160" s="10"/>
      <c r="AO160" s="10"/>
      <c r="AP160" s="10"/>
    </row>
    <row r="161" spans="2:42" ht="12" customHeight="1">
      <c r="B161" s="86">
        <v>2</v>
      </c>
      <c r="C161" s="114">
        <v>581</v>
      </c>
      <c r="D161" s="114" t="s">
        <v>426</v>
      </c>
      <c r="E161" s="114">
        <v>12</v>
      </c>
      <c r="F161" s="83" t="s">
        <v>146</v>
      </c>
      <c r="G161" s="84" t="s">
        <v>580</v>
      </c>
      <c r="H161" s="84"/>
      <c r="I161" s="84" t="s">
        <v>127</v>
      </c>
      <c r="J161" s="84"/>
      <c r="K161" s="84"/>
      <c r="L161" s="84"/>
      <c r="M161" s="84" t="s">
        <v>127</v>
      </c>
      <c r="N161" s="84"/>
      <c r="O161" s="84" t="s">
        <v>1062</v>
      </c>
      <c r="P161" s="84"/>
      <c r="Q161" s="84"/>
      <c r="R161" s="84"/>
      <c r="S161" s="113">
        <v>38.743056000000003</v>
      </c>
      <c r="T161" s="85">
        <v>141.887778</v>
      </c>
      <c r="U161" s="88" t="s">
        <v>263</v>
      </c>
      <c r="Z161" s="10"/>
      <c r="AA161" s="10"/>
      <c r="AB161" s="280" t="s">
        <v>603</v>
      </c>
      <c r="AC161" s="10" t="s">
        <v>606</v>
      </c>
      <c r="AD161" s="10"/>
      <c r="AE161" s="10"/>
      <c r="AF161" s="10"/>
      <c r="AG161" s="10"/>
      <c r="AH161" s="10"/>
      <c r="AI161" s="10"/>
      <c r="AJ161" s="10"/>
      <c r="AK161" s="10"/>
      <c r="AL161" s="10"/>
      <c r="AM161" s="10"/>
      <c r="AN161" s="10"/>
      <c r="AO161" s="10"/>
      <c r="AP161" s="10"/>
    </row>
    <row r="162" spans="2:42" ht="12" customHeight="1">
      <c r="B162" s="86">
        <v>2</v>
      </c>
      <c r="C162" s="114">
        <v>581</v>
      </c>
      <c r="D162" s="312" t="s">
        <v>427</v>
      </c>
      <c r="E162" s="114">
        <v>13</v>
      </c>
      <c r="F162" s="83" t="s">
        <v>156</v>
      </c>
      <c r="G162" s="84" t="s">
        <v>580</v>
      </c>
      <c r="H162" s="84"/>
      <c r="I162" s="84" t="s">
        <v>127</v>
      </c>
      <c r="J162" s="84"/>
      <c r="K162" s="84"/>
      <c r="L162" s="84"/>
      <c r="M162" s="84" t="s">
        <v>127</v>
      </c>
      <c r="N162" s="84"/>
      <c r="O162" s="84" t="s">
        <v>1062</v>
      </c>
      <c r="P162" s="84"/>
      <c r="Q162" s="84"/>
      <c r="R162" s="84"/>
      <c r="S162" s="113">
        <v>38.676110999999999</v>
      </c>
      <c r="T162" s="85">
        <v>141.99555599999999</v>
      </c>
      <c r="U162" s="86"/>
      <c r="X162" s="226"/>
      <c r="Z162" s="10"/>
      <c r="AA162" s="10"/>
      <c r="AB162" s="280" t="s">
        <v>605</v>
      </c>
      <c r="AC162" s="10" t="s">
        <v>1026</v>
      </c>
      <c r="AD162" s="10"/>
      <c r="AE162" s="10"/>
      <c r="AF162" s="10"/>
      <c r="AG162" s="10"/>
      <c r="AH162" s="10"/>
      <c r="AI162" s="10"/>
      <c r="AJ162" s="10"/>
      <c r="AK162" s="10"/>
      <c r="AL162" s="10"/>
      <c r="AM162" s="10"/>
      <c r="AN162" s="10"/>
      <c r="AO162" s="10"/>
      <c r="AP162" s="10"/>
    </row>
    <row r="163" spans="2:42" ht="12" customHeight="1">
      <c r="B163" s="86">
        <v>2</v>
      </c>
      <c r="C163" s="114">
        <v>202</v>
      </c>
      <c r="D163" s="312" t="s">
        <v>428</v>
      </c>
      <c r="E163" s="114">
        <v>14</v>
      </c>
      <c r="F163" s="83" t="s">
        <v>157</v>
      </c>
      <c r="G163" s="84" t="s">
        <v>580</v>
      </c>
      <c r="H163" s="84"/>
      <c r="I163" s="84" t="s">
        <v>127</v>
      </c>
      <c r="J163" s="84"/>
      <c r="K163" s="84"/>
      <c r="L163" s="84"/>
      <c r="M163" s="84" t="s">
        <v>158</v>
      </c>
      <c r="N163" s="84"/>
      <c r="O163" s="84" t="s">
        <v>1070</v>
      </c>
      <c r="P163" s="84"/>
      <c r="Q163" s="84"/>
      <c r="R163" s="84"/>
      <c r="S163" s="113">
        <v>38.653055999999999</v>
      </c>
      <c r="T163" s="85">
        <v>141.869167</v>
      </c>
      <c r="U163" s="86"/>
      <c r="X163" s="226"/>
      <c r="Z163" s="10"/>
      <c r="AA163" s="10"/>
      <c r="AB163" s="280" t="s">
        <v>607</v>
      </c>
      <c r="AC163" s="10" t="s">
        <v>609</v>
      </c>
      <c r="AD163" s="10"/>
      <c r="AE163" s="10"/>
      <c r="AF163" s="10"/>
      <c r="AG163" s="10"/>
      <c r="AH163" s="10"/>
      <c r="AI163" s="10"/>
      <c r="AJ163" s="10"/>
      <c r="AK163" s="10"/>
      <c r="AL163" s="10"/>
      <c r="AM163" s="10"/>
      <c r="AN163" s="10"/>
      <c r="AO163" s="10"/>
      <c r="AP163" s="10"/>
    </row>
    <row r="164" spans="2:42" ht="12" customHeight="1">
      <c r="B164" s="6">
        <v>2</v>
      </c>
      <c r="C164" s="5">
        <v>581</v>
      </c>
      <c r="D164" s="6" t="s">
        <v>1014</v>
      </c>
      <c r="E164" s="5">
        <v>15</v>
      </c>
      <c r="F164" s="23" t="s">
        <v>159</v>
      </c>
      <c r="G164" s="68" t="s">
        <v>584</v>
      </c>
      <c r="H164" s="68"/>
      <c r="I164" s="68" t="s">
        <v>250</v>
      </c>
      <c r="J164" s="68"/>
      <c r="K164" s="68"/>
      <c r="L164" s="68"/>
      <c r="M164" s="68" t="s">
        <v>152</v>
      </c>
      <c r="N164" s="68"/>
      <c r="O164" s="68" t="s">
        <v>1062</v>
      </c>
      <c r="P164" s="68"/>
      <c r="Q164" s="68"/>
      <c r="R164" s="68"/>
      <c r="S164" s="69"/>
      <c r="T164" s="59"/>
      <c r="U164" s="7"/>
      <c r="X164" s="226"/>
      <c r="Z164" s="10"/>
      <c r="AA164" s="10"/>
      <c r="AB164" s="280" t="s">
        <v>608</v>
      </c>
      <c r="AC164" s="10" t="s">
        <v>1027</v>
      </c>
      <c r="AD164" s="10"/>
      <c r="AE164" s="10"/>
      <c r="AF164" s="10"/>
      <c r="AG164" s="10"/>
      <c r="AH164" s="10"/>
      <c r="AI164" s="10"/>
      <c r="AJ164" s="10"/>
      <c r="AK164" s="10"/>
      <c r="AL164" s="10"/>
      <c r="AM164" s="10"/>
      <c r="AN164" s="10"/>
      <c r="AO164" s="10"/>
      <c r="AP164" s="10"/>
    </row>
    <row r="165" spans="2:42" ht="12" customHeight="1">
      <c r="B165" s="6">
        <v>2</v>
      </c>
      <c r="C165" s="5">
        <v>581</v>
      </c>
      <c r="D165" s="6" t="s">
        <v>1004</v>
      </c>
      <c r="E165" s="5">
        <v>16</v>
      </c>
      <c r="F165" s="23" t="s">
        <v>160</v>
      </c>
      <c r="G165" s="68" t="s">
        <v>161</v>
      </c>
      <c r="H165" s="68"/>
      <c r="I165" s="62" t="s">
        <v>585</v>
      </c>
      <c r="J165" s="62"/>
      <c r="K165" s="62"/>
      <c r="L165" s="62"/>
      <c r="M165" s="62" t="s">
        <v>585</v>
      </c>
      <c r="N165" s="62"/>
      <c r="O165" s="68" t="s">
        <v>1062</v>
      </c>
      <c r="P165" s="62"/>
      <c r="Q165" s="62"/>
      <c r="R165" s="62"/>
      <c r="S165" s="69"/>
      <c r="T165" s="59"/>
      <c r="U165" s="7"/>
      <c r="X165" s="226"/>
      <c r="Z165" s="10"/>
      <c r="AA165" s="10"/>
      <c r="AB165" s="280" t="s">
        <v>610</v>
      </c>
      <c r="AC165" s="10" t="s">
        <v>1028</v>
      </c>
      <c r="AD165" s="10"/>
      <c r="AE165" s="10"/>
      <c r="AF165" s="10"/>
      <c r="AG165" s="10"/>
      <c r="AH165" s="10"/>
      <c r="AI165" s="10"/>
      <c r="AJ165" s="10"/>
      <c r="AK165" s="10"/>
      <c r="AL165" s="10"/>
      <c r="AM165" s="10"/>
      <c r="AN165" s="10"/>
      <c r="AO165" s="10"/>
      <c r="AP165" s="10"/>
    </row>
    <row r="166" spans="2:42" ht="12" customHeight="1">
      <c r="B166" s="6">
        <v>2</v>
      </c>
      <c r="C166" s="5">
        <v>581</v>
      </c>
      <c r="D166" s="6" t="s">
        <v>1005</v>
      </c>
      <c r="E166" s="5">
        <v>17</v>
      </c>
      <c r="F166" s="23" t="s">
        <v>160</v>
      </c>
      <c r="G166" s="68" t="s">
        <v>161</v>
      </c>
      <c r="H166" s="68"/>
      <c r="I166" s="62" t="s">
        <v>585</v>
      </c>
      <c r="J166" s="62"/>
      <c r="K166" s="62"/>
      <c r="L166" s="62"/>
      <c r="M166" s="62" t="s">
        <v>585</v>
      </c>
      <c r="N166" s="62"/>
      <c r="O166" s="68" t="s">
        <v>1062</v>
      </c>
      <c r="P166" s="62"/>
      <c r="Q166" s="62"/>
      <c r="R166" s="62"/>
      <c r="S166" s="69"/>
      <c r="T166" s="59"/>
      <c r="U166" s="7"/>
      <c r="X166" s="226"/>
      <c r="Z166" s="10"/>
      <c r="AA166" s="10"/>
      <c r="AB166" s="280" t="s">
        <v>611</v>
      </c>
      <c r="AC166" s="10" t="s">
        <v>1029</v>
      </c>
      <c r="AD166" s="10"/>
      <c r="AE166" s="10"/>
      <c r="AF166" s="10"/>
      <c r="AG166" s="10"/>
      <c r="AH166" s="10"/>
      <c r="AI166" s="10"/>
      <c r="AJ166" s="10"/>
      <c r="AK166" s="10"/>
      <c r="AL166" s="10"/>
      <c r="AM166" s="10"/>
      <c r="AN166" s="10"/>
      <c r="AO166" s="10"/>
      <c r="AP166" s="10"/>
    </row>
    <row r="167" spans="2:42" ht="12" customHeight="1">
      <c r="B167" s="6">
        <v>2</v>
      </c>
      <c r="C167" s="5">
        <v>581</v>
      </c>
      <c r="D167" s="6" t="s">
        <v>1006</v>
      </c>
      <c r="E167" s="5">
        <v>18</v>
      </c>
      <c r="F167" s="23" t="s">
        <v>160</v>
      </c>
      <c r="G167" s="68" t="s">
        <v>161</v>
      </c>
      <c r="H167" s="68"/>
      <c r="I167" s="62" t="s">
        <v>585</v>
      </c>
      <c r="J167" s="62"/>
      <c r="K167" s="62"/>
      <c r="L167" s="62"/>
      <c r="M167" s="62" t="s">
        <v>585</v>
      </c>
      <c r="N167" s="62"/>
      <c r="O167" s="68" t="s">
        <v>1062</v>
      </c>
      <c r="P167" s="62"/>
      <c r="Q167" s="62"/>
      <c r="R167" s="62"/>
      <c r="S167" s="69"/>
      <c r="T167" s="23"/>
      <c r="U167" s="7"/>
      <c r="X167" s="226"/>
      <c r="Z167" s="10"/>
      <c r="AA167" s="10"/>
      <c r="AB167" s="280" t="s">
        <v>612</v>
      </c>
      <c r="AC167" s="10" t="s">
        <v>613</v>
      </c>
      <c r="AD167" s="10"/>
      <c r="AE167" s="10"/>
      <c r="AF167" s="10"/>
      <c r="AG167" s="10"/>
      <c r="AH167" s="10"/>
      <c r="AI167" s="10"/>
      <c r="AJ167" s="10"/>
      <c r="AK167" s="10"/>
      <c r="AL167" s="10"/>
      <c r="AM167" s="10"/>
      <c r="AN167" s="10"/>
      <c r="AO167" s="10"/>
      <c r="AP167" s="10"/>
    </row>
    <row r="168" spans="2:42" ht="12" customHeight="1">
      <c r="B168" s="6">
        <v>2</v>
      </c>
      <c r="C168" s="5">
        <v>581</v>
      </c>
      <c r="D168" s="6" t="s">
        <v>1007</v>
      </c>
      <c r="E168" s="5">
        <v>19</v>
      </c>
      <c r="F168" s="23" t="s">
        <v>160</v>
      </c>
      <c r="G168" s="68" t="s">
        <v>251</v>
      </c>
      <c r="H168" s="68"/>
      <c r="I168" s="62" t="s">
        <v>585</v>
      </c>
      <c r="J168" s="62"/>
      <c r="K168" s="62"/>
      <c r="L168" s="62"/>
      <c r="M168" s="62" t="s">
        <v>585</v>
      </c>
      <c r="N168" s="62"/>
      <c r="O168" s="68" t="s">
        <v>1062</v>
      </c>
      <c r="P168" s="62"/>
      <c r="Q168" s="62"/>
      <c r="R168" s="62"/>
      <c r="S168" s="59"/>
      <c r="T168" s="59"/>
      <c r="U168" s="7"/>
      <c r="X168" s="226"/>
      <c r="Z168" s="10"/>
      <c r="AA168" s="10"/>
      <c r="AB168" s="280" t="s">
        <v>614</v>
      </c>
      <c r="AC168" s="10"/>
      <c r="AD168" s="10"/>
      <c r="AE168" s="10"/>
      <c r="AF168" s="10"/>
      <c r="AG168" s="10"/>
      <c r="AH168" s="10"/>
      <c r="AI168" s="10"/>
      <c r="AJ168" s="10"/>
      <c r="AK168" s="10"/>
      <c r="AL168" s="10"/>
      <c r="AM168" s="10"/>
      <c r="AN168" s="10"/>
      <c r="AO168" s="10"/>
      <c r="AP168" s="10"/>
    </row>
    <row r="169" spans="2:42" ht="12" customHeight="1">
      <c r="B169" s="6">
        <v>2</v>
      </c>
      <c r="C169" s="5">
        <v>581</v>
      </c>
      <c r="D169" s="6" t="s">
        <v>1008</v>
      </c>
      <c r="E169" s="5">
        <v>20</v>
      </c>
      <c r="F169" s="23" t="s">
        <v>163</v>
      </c>
      <c r="G169" s="68" t="s">
        <v>586</v>
      </c>
      <c r="H169" s="68"/>
      <c r="I169" s="62" t="s">
        <v>585</v>
      </c>
      <c r="J169" s="62"/>
      <c r="K169" s="62"/>
      <c r="L169" s="62"/>
      <c r="M169" s="62" t="s">
        <v>585</v>
      </c>
      <c r="N169" s="62"/>
      <c r="O169" s="68" t="s">
        <v>1062</v>
      </c>
      <c r="P169" s="62"/>
      <c r="Q169" s="62"/>
      <c r="R169" s="62"/>
      <c r="S169" s="59"/>
      <c r="T169" s="59"/>
      <c r="U169" s="7"/>
      <c r="X169" s="226"/>
      <c r="Z169" s="10"/>
      <c r="AA169" s="1"/>
      <c r="AB169" s="10"/>
      <c r="AC169" s="10"/>
      <c r="AD169" s="10"/>
      <c r="AE169" s="10"/>
      <c r="AF169" s="10"/>
      <c r="AG169" s="10"/>
      <c r="AH169" s="10"/>
      <c r="AI169" s="10"/>
      <c r="AJ169" s="10"/>
      <c r="AK169" s="10"/>
      <c r="AL169" s="10"/>
      <c r="AM169" s="10"/>
      <c r="AN169" s="10"/>
      <c r="AO169" s="10"/>
      <c r="AP169" s="10"/>
    </row>
    <row r="170" spans="2:42" ht="12" customHeight="1">
      <c r="B170" s="6">
        <v>2</v>
      </c>
      <c r="C170" s="5">
        <v>581</v>
      </c>
      <c r="D170" s="6" t="s">
        <v>1009</v>
      </c>
      <c r="E170" s="5">
        <v>21</v>
      </c>
      <c r="F170" s="23" t="s">
        <v>1078</v>
      </c>
      <c r="G170" s="68" t="s">
        <v>582</v>
      </c>
      <c r="H170" s="68"/>
      <c r="I170" s="62" t="s">
        <v>585</v>
      </c>
      <c r="J170" s="62"/>
      <c r="K170" s="62"/>
      <c r="L170" s="62"/>
      <c r="M170" s="62" t="s">
        <v>585</v>
      </c>
      <c r="N170" s="62"/>
      <c r="O170" s="68" t="s">
        <v>1084</v>
      </c>
      <c r="P170" s="62"/>
      <c r="Q170" s="62"/>
      <c r="R170" s="62"/>
      <c r="S170" s="59"/>
      <c r="T170" s="59"/>
      <c r="U170" s="7"/>
      <c r="X170" s="226"/>
      <c r="Z170" s="276" t="s">
        <v>615</v>
      </c>
      <c r="AA170" s="277"/>
      <c r="AB170" s="278"/>
      <c r="AC170" s="278"/>
      <c r="AD170" s="278"/>
      <c r="AE170" s="10"/>
      <c r="AF170" s="10"/>
      <c r="AG170" s="10"/>
      <c r="AH170" s="10"/>
      <c r="AI170" s="10"/>
      <c r="AJ170" s="10"/>
      <c r="AK170" s="10"/>
      <c r="AL170" s="10"/>
      <c r="AM170" s="10"/>
      <c r="AN170" s="10"/>
      <c r="AO170" s="10"/>
      <c r="AP170" s="10"/>
    </row>
    <row r="171" spans="2:42" ht="12" customHeight="1">
      <c r="B171" s="6">
        <v>2</v>
      </c>
      <c r="C171" s="5">
        <v>581</v>
      </c>
      <c r="D171" s="6" t="s">
        <v>1010</v>
      </c>
      <c r="E171" s="5">
        <v>22</v>
      </c>
      <c r="F171" s="23" t="s">
        <v>1079</v>
      </c>
      <c r="G171" s="68" t="s">
        <v>582</v>
      </c>
      <c r="H171" s="68"/>
      <c r="I171" s="62" t="s">
        <v>585</v>
      </c>
      <c r="J171" s="62"/>
      <c r="K171" s="62"/>
      <c r="L171" s="62"/>
      <c r="M171" s="62" t="s">
        <v>585</v>
      </c>
      <c r="N171" s="62"/>
      <c r="O171" s="68" t="s">
        <v>1084</v>
      </c>
      <c r="P171" s="62"/>
      <c r="Q171" s="62"/>
      <c r="R171" s="62"/>
      <c r="S171" s="59"/>
      <c r="T171" s="59"/>
      <c r="U171" s="7"/>
      <c r="X171" s="226"/>
      <c r="Z171" s="10"/>
      <c r="AA171" s="10"/>
      <c r="AB171" s="280" t="s">
        <v>1030</v>
      </c>
      <c r="AC171" s="10" t="s">
        <v>1031</v>
      </c>
      <c r="AD171" s="10"/>
      <c r="AE171" s="10"/>
      <c r="AF171" s="10"/>
      <c r="AG171" s="10"/>
      <c r="AH171" s="10"/>
      <c r="AI171" s="10"/>
      <c r="AJ171" s="10"/>
      <c r="AK171" s="10"/>
      <c r="AL171" s="10"/>
      <c r="AM171" s="10"/>
      <c r="AN171" s="10"/>
      <c r="AO171" s="10"/>
      <c r="AP171" s="10"/>
    </row>
    <row r="172" spans="2:42" ht="12" customHeight="1">
      <c r="B172" s="6">
        <v>2</v>
      </c>
      <c r="C172" s="5">
        <v>581</v>
      </c>
      <c r="D172" s="6" t="s">
        <v>1011</v>
      </c>
      <c r="E172" s="5">
        <v>23</v>
      </c>
      <c r="F172" s="23" t="s">
        <v>1080</v>
      </c>
      <c r="G172" s="68" t="s">
        <v>582</v>
      </c>
      <c r="H172" s="68"/>
      <c r="I172" s="62" t="s">
        <v>585</v>
      </c>
      <c r="J172" s="62"/>
      <c r="K172" s="62"/>
      <c r="L172" s="62"/>
      <c r="M172" s="62" t="s">
        <v>585</v>
      </c>
      <c r="N172" s="62"/>
      <c r="O172" s="68" t="s">
        <v>1062</v>
      </c>
      <c r="P172" s="62"/>
      <c r="Q172" s="62"/>
      <c r="R172" s="62"/>
      <c r="S172" s="59"/>
      <c r="T172" s="59"/>
      <c r="U172" s="7"/>
      <c r="X172" s="226"/>
      <c r="Z172" s="10"/>
      <c r="AA172" s="10"/>
      <c r="AB172" s="280" t="s">
        <v>616</v>
      </c>
      <c r="AC172" s="10" t="s">
        <v>1032</v>
      </c>
      <c r="AD172" s="10"/>
      <c r="AE172" s="10"/>
      <c r="AF172" s="10"/>
      <c r="AG172" s="279"/>
      <c r="AH172" s="10"/>
      <c r="AI172" s="10"/>
      <c r="AJ172" s="279"/>
      <c r="AK172" s="10"/>
      <c r="AL172" s="10"/>
      <c r="AM172" s="10"/>
      <c r="AN172" s="10"/>
      <c r="AO172" s="10"/>
      <c r="AP172" s="10"/>
    </row>
    <row r="173" spans="2:42" ht="12" customHeight="1">
      <c r="B173" s="6">
        <v>2</v>
      </c>
      <c r="C173" s="5">
        <v>581</v>
      </c>
      <c r="D173" s="6" t="s">
        <v>1012</v>
      </c>
      <c r="E173" s="5">
        <v>24</v>
      </c>
      <c r="F173" s="23" t="s">
        <v>1081</v>
      </c>
      <c r="G173" s="68" t="s">
        <v>582</v>
      </c>
      <c r="H173" s="68"/>
      <c r="I173" s="62" t="s">
        <v>585</v>
      </c>
      <c r="J173" s="62"/>
      <c r="K173" s="62"/>
      <c r="L173" s="62"/>
      <c r="M173" s="62" t="s">
        <v>585</v>
      </c>
      <c r="N173" s="62"/>
      <c r="O173" s="68" t="s">
        <v>1062</v>
      </c>
      <c r="P173" s="62"/>
      <c r="Q173" s="62"/>
      <c r="R173" s="62"/>
      <c r="S173" s="59"/>
      <c r="T173" s="59"/>
      <c r="U173" s="7"/>
      <c r="X173" s="226"/>
      <c r="Z173" s="10"/>
      <c r="AA173" s="10"/>
      <c r="AB173" s="280" t="s">
        <v>618</v>
      </c>
      <c r="AC173" s="10" t="s">
        <v>1033</v>
      </c>
      <c r="AD173" s="10"/>
      <c r="AE173" s="10"/>
      <c r="AF173" s="10"/>
      <c r="AG173" s="279"/>
      <c r="AH173" s="10"/>
      <c r="AI173" s="10"/>
      <c r="AJ173" s="10"/>
      <c r="AK173" s="10"/>
      <c r="AL173" s="10"/>
      <c r="AM173" s="10"/>
      <c r="AN173" s="10"/>
      <c r="AO173" s="10"/>
      <c r="AP173" s="10"/>
    </row>
    <row r="174" spans="2:42" ht="12" customHeight="1">
      <c r="B174" s="6">
        <v>2</v>
      </c>
      <c r="C174" s="5">
        <v>581</v>
      </c>
      <c r="D174" s="6" t="s">
        <v>1013</v>
      </c>
      <c r="E174" s="5">
        <v>25</v>
      </c>
      <c r="F174" s="23" t="s">
        <v>1082</v>
      </c>
      <c r="G174" s="68" t="s">
        <v>582</v>
      </c>
      <c r="H174" s="68"/>
      <c r="I174" s="62" t="s">
        <v>585</v>
      </c>
      <c r="J174" s="62"/>
      <c r="K174" s="62"/>
      <c r="L174" s="62"/>
      <c r="M174" s="62" t="s">
        <v>585</v>
      </c>
      <c r="N174" s="62"/>
      <c r="O174" s="68" t="s">
        <v>1062</v>
      </c>
      <c r="P174" s="62"/>
      <c r="Q174" s="62"/>
      <c r="R174" s="62"/>
      <c r="S174" s="59"/>
      <c r="T174" s="59"/>
      <c r="U174" s="7"/>
      <c r="X174" s="226"/>
      <c r="Z174" s="10"/>
      <c r="AA174" s="10"/>
      <c r="AB174" s="280" t="s">
        <v>619</v>
      </c>
      <c r="AC174" s="10" t="s">
        <v>617</v>
      </c>
      <c r="AD174" s="10"/>
      <c r="AE174" s="10"/>
      <c r="AF174" s="10"/>
      <c r="AG174" s="10"/>
      <c r="AH174" s="10"/>
      <c r="AI174" s="10"/>
      <c r="AJ174" s="10"/>
      <c r="AK174" s="10"/>
      <c r="AL174" s="10"/>
      <c r="AM174" s="10"/>
      <c r="AN174" s="10"/>
      <c r="AO174" s="10"/>
      <c r="AP174" s="10"/>
    </row>
    <row r="175" spans="2:42" ht="12" customHeight="1">
      <c r="B175" s="6">
        <v>2</v>
      </c>
      <c r="C175" s="5">
        <v>581</v>
      </c>
      <c r="D175" s="6" t="s">
        <v>1015</v>
      </c>
      <c r="E175" s="5">
        <v>26</v>
      </c>
      <c r="F175" s="23" t="s">
        <v>1083</v>
      </c>
      <c r="G175" s="68" t="s">
        <v>582</v>
      </c>
      <c r="H175" s="68"/>
      <c r="I175" s="62" t="s">
        <v>585</v>
      </c>
      <c r="J175" s="62"/>
      <c r="K175" s="62"/>
      <c r="L175" s="62"/>
      <c r="M175" s="62" t="s">
        <v>585</v>
      </c>
      <c r="N175" s="62"/>
      <c r="O175" s="68" t="s">
        <v>1062</v>
      </c>
      <c r="P175" s="62"/>
      <c r="Q175" s="62"/>
      <c r="R175" s="62"/>
      <c r="S175" s="59"/>
      <c r="T175" s="59"/>
      <c r="U175" s="7"/>
      <c r="X175" s="226"/>
      <c r="Z175" s="10"/>
      <c r="AA175" s="10"/>
      <c r="AB175" s="280" t="s">
        <v>621</v>
      </c>
      <c r="AC175" s="10" t="s">
        <v>1034</v>
      </c>
      <c r="AD175" s="10"/>
      <c r="AE175" s="10"/>
      <c r="AF175" s="10"/>
      <c r="AG175" s="10"/>
      <c r="AH175" s="10"/>
      <c r="AI175" s="10"/>
      <c r="AJ175" s="10"/>
      <c r="AK175" s="10"/>
      <c r="AL175" s="10"/>
      <c r="AM175" s="10"/>
      <c r="AN175" s="10"/>
      <c r="AO175" s="10"/>
      <c r="AP175" s="10"/>
    </row>
    <row r="176" spans="2:42" ht="12" customHeight="1">
      <c r="B176" s="6">
        <v>2</v>
      </c>
      <c r="C176" s="5">
        <v>581</v>
      </c>
      <c r="D176" s="6" t="s">
        <v>1016</v>
      </c>
      <c r="E176" s="5">
        <v>27</v>
      </c>
      <c r="F176" s="23" t="s">
        <v>162</v>
      </c>
      <c r="G176" s="68" t="s">
        <v>587</v>
      </c>
      <c r="H176" s="68"/>
      <c r="I176" s="62" t="s">
        <v>585</v>
      </c>
      <c r="J176" s="62"/>
      <c r="K176" s="62"/>
      <c r="L176" s="62"/>
      <c r="M176" s="62" t="s">
        <v>585</v>
      </c>
      <c r="N176" s="62"/>
      <c r="O176" s="68" t="s">
        <v>1062</v>
      </c>
      <c r="P176" s="62"/>
      <c r="Q176" s="62"/>
      <c r="R176" s="62"/>
      <c r="S176" s="59"/>
      <c r="T176" s="59"/>
      <c r="U176" s="7"/>
      <c r="X176" s="226"/>
      <c r="Z176" s="10"/>
      <c r="AA176" s="10"/>
      <c r="AB176" s="280" t="s">
        <v>623</v>
      </c>
      <c r="AC176" s="10" t="s">
        <v>620</v>
      </c>
      <c r="AD176" s="10"/>
      <c r="AE176" s="10"/>
      <c r="AF176" s="10"/>
      <c r="AG176" s="10"/>
      <c r="AH176" s="10"/>
      <c r="AI176" s="10"/>
      <c r="AJ176" s="10"/>
      <c r="AK176" s="10"/>
      <c r="AL176" s="10"/>
      <c r="AM176" s="10"/>
      <c r="AN176" s="10"/>
      <c r="AO176" s="10"/>
      <c r="AP176" s="10"/>
    </row>
    <row r="177" spans="2:42" ht="12" customHeight="1">
      <c r="B177" s="6">
        <v>2</v>
      </c>
      <c r="C177" s="5">
        <v>581</v>
      </c>
      <c r="D177" s="6" t="s">
        <v>1017</v>
      </c>
      <c r="E177" s="5">
        <v>28</v>
      </c>
      <c r="F177" s="23" t="s">
        <v>162</v>
      </c>
      <c r="G177" s="68" t="s">
        <v>587</v>
      </c>
      <c r="H177" s="68"/>
      <c r="I177" s="62" t="s">
        <v>585</v>
      </c>
      <c r="J177" s="62"/>
      <c r="K177" s="62"/>
      <c r="L177" s="62"/>
      <c r="M177" s="62" t="s">
        <v>585</v>
      </c>
      <c r="N177" s="62"/>
      <c r="O177" s="68" t="s">
        <v>1062</v>
      </c>
      <c r="P177" s="62"/>
      <c r="Q177" s="62"/>
      <c r="R177" s="62"/>
      <c r="S177" s="59"/>
      <c r="T177" s="59"/>
      <c r="U177" s="7"/>
      <c r="X177" s="226"/>
      <c r="Z177" s="10"/>
      <c r="AA177" s="10"/>
      <c r="AB177" s="280" t="s">
        <v>625</v>
      </c>
      <c r="AC177" s="10" t="s">
        <v>622</v>
      </c>
      <c r="AD177" s="10"/>
      <c r="AE177" s="10"/>
      <c r="AF177" s="10"/>
      <c r="AG177" s="10"/>
      <c r="AH177" s="10"/>
      <c r="AI177" s="10"/>
      <c r="AJ177" s="10"/>
      <c r="AK177" s="10"/>
      <c r="AL177" s="10"/>
      <c r="AM177" s="10"/>
      <c r="AN177" s="10"/>
      <c r="AO177" s="10"/>
      <c r="AP177" s="10"/>
    </row>
    <row r="178" spans="2:42" ht="12" customHeight="1">
      <c r="B178" s="6">
        <v>2</v>
      </c>
      <c r="C178" s="5">
        <v>581</v>
      </c>
      <c r="D178" s="6" t="s">
        <v>1018</v>
      </c>
      <c r="E178" s="5">
        <v>29</v>
      </c>
      <c r="F178" s="23" t="s">
        <v>162</v>
      </c>
      <c r="G178" s="68" t="s">
        <v>587</v>
      </c>
      <c r="H178" s="68"/>
      <c r="I178" s="62" t="s">
        <v>585</v>
      </c>
      <c r="J178" s="62"/>
      <c r="K178" s="62"/>
      <c r="L178" s="62"/>
      <c r="M178" s="62" t="s">
        <v>585</v>
      </c>
      <c r="N178" s="62"/>
      <c r="O178" s="68" t="s">
        <v>1062</v>
      </c>
      <c r="P178" s="62"/>
      <c r="Q178" s="62"/>
      <c r="R178" s="62"/>
      <c r="S178" s="59"/>
      <c r="T178" s="59"/>
      <c r="U178" s="7"/>
      <c r="X178" s="226"/>
      <c r="Z178" s="10"/>
      <c r="AA178" s="10"/>
      <c r="AB178" s="280" t="s">
        <v>627</v>
      </c>
      <c r="AC178" s="10" t="s">
        <v>624</v>
      </c>
      <c r="AD178" s="10"/>
      <c r="AE178" s="10"/>
      <c r="AF178" s="10"/>
      <c r="AG178" s="10"/>
      <c r="AH178" s="10"/>
      <c r="AI178" s="10"/>
      <c r="AJ178" s="10"/>
      <c r="AK178" s="10"/>
      <c r="AL178" s="10"/>
      <c r="AM178" s="10"/>
      <c r="AN178" s="10"/>
      <c r="AO178" s="10"/>
      <c r="AP178" s="10"/>
    </row>
    <row r="179" spans="2:42" ht="12" customHeight="1">
      <c r="C179" s="70" t="s">
        <v>442</v>
      </c>
      <c r="D179" s="70"/>
      <c r="J179" s="10"/>
      <c r="K179" s="10"/>
      <c r="L179" s="55"/>
      <c r="M179" s="55"/>
      <c r="N179" s="55"/>
      <c r="O179" s="55"/>
      <c r="P179" s="55"/>
      <c r="Q179"/>
      <c r="R179"/>
      <c r="X179" s="226"/>
      <c r="Z179" s="10"/>
      <c r="AA179" s="10"/>
      <c r="AB179" s="280" t="s">
        <v>629</v>
      </c>
      <c r="AC179" s="10" t="s">
        <v>626</v>
      </c>
      <c r="AD179" s="10"/>
      <c r="AE179" s="10"/>
      <c r="AF179" s="10"/>
      <c r="AG179" s="10"/>
      <c r="AH179" s="10"/>
      <c r="AI179" s="10"/>
      <c r="AJ179" s="10"/>
      <c r="AK179" s="10"/>
      <c r="AL179" s="10"/>
      <c r="AM179" s="10"/>
      <c r="AN179" s="10"/>
      <c r="AO179" s="10"/>
      <c r="AP179" s="10"/>
    </row>
    <row r="180" spans="2:42" ht="12" customHeight="1">
      <c r="C180" s="71" t="s">
        <v>248</v>
      </c>
      <c r="D180" s="70"/>
      <c r="J180" s="10"/>
      <c r="K180" s="10"/>
      <c r="L180" s="55"/>
      <c r="M180" s="55"/>
      <c r="N180" s="55"/>
      <c r="O180" s="55"/>
      <c r="P180" s="55"/>
      <c r="Q180" s="55"/>
      <c r="R180" s="55"/>
      <c r="X180" s="226"/>
      <c r="Z180" s="10"/>
      <c r="AA180" s="10"/>
      <c r="AB180" s="280" t="s">
        <v>631</v>
      </c>
      <c r="AC180" s="10" t="s">
        <v>628</v>
      </c>
      <c r="AD180" s="10"/>
      <c r="AE180" s="10"/>
      <c r="AF180" s="10"/>
      <c r="AG180" s="10"/>
      <c r="AH180" s="10"/>
      <c r="AI180" s="10"/>
      <c r="AJ180" s="10"/>
      <c r="AK180" s="10"/>
      <c r="AL180" s="10"/>
      <c r="AM180" s="10"/>
      <c r="AN180" s="10"/>
      <c r="AO180" s="10"/>
      <c r="AP180" s="10"/>
    </row>
    <row r="181" spans="2:42" ht="12" customHeight="1">
      <c r="C181" s="70" t="s">
        <v>118</v>
      </c>
      <c r="D181" s="70"/>
      <c r="J181" s="10"/>
      <c r="K181" s="10"/>
      <c r="L181" s="55"/>
      <c r="M181" s="55"/>
      <c r="N181" s="55"/>
      <c r="O181" s="55"/>
      <c r="P181" s="55"/>
      <c r="Q181" s="55"/>
      <c r="R181" s="55"/>
      <c r="X181" s="226"/>
      <c r="Z181" s="10"/>
      <c r="AA181" s="10"/>
      <c r="AB181" s="280" t="s">
        <v>633</v>
      </c>
      <c r="AC181" s="10" t="s">
        <v>630</v>
      </c>
      <c r="AD181" s="10"/>
      <c r="AE181" s="10"/>
      <c r="AF181" s="10"/>
      <c r="AG181" s="10"/>
      <c r="AH181" s="10"/>
      <c r="AI181" s="10"/>
      <c r="AJ181" s="10"/>
      <c r="AK181" s="279"/>
      <c r="AL181" s="279"/>
      <c r="AM181" s="10"/>
      <c r="AN181" s="10"/>
      <c r="AO181" s="10"/>
      <c r="AP181" s="10"/>
    </row>
    <row r="182" spans="2:42" ht="12" customHeight="1">
      <c r="C182" s="71" t="s">
        <v>119</v>
      </c>
      <c r="D182" s="70"/>
      <c r="J182" s="10"/>
      <c r="K182" s="10"/>
      <c r="L182" s="55"/>
      <c r="M182" s="55"/>
      <c r="N182" s="55"/>
      <c r="O182" s="55"/>
      <c r="P182" s="55"/>
      <c r="Q182" s="55"/>
      <c r="R182" s="55"/>
      <c r="X182" s="226"/>
      <c r="Z182" s="10"/>
      <c r="AA182" s="10"/>
      <c r="AB182" s="280" t="s">
        <v>635</v>
      </c>
      <c r="AC182" s="10" t="s">
        <v>632</v>
      </c>
      <c r="AD182" s="10"/>
      <c r="AE182" s="10"/>
      <c r="AF182" s="10"/>
      <c r="AG182" s="10"/>
      <c r="AH182" s="10"/>
      <c r="AI182" s="10"/>
      <c r="AJ182" s="10"/>
      <c r="AK182" s="10"/>
      <c r="AL182" s="281"/>
      <c r="AM182" s="10"/>
      <c r="AN182" s="10"/>
      <c r="AO182" s="10"/>
      <c r="AP182" s="10"/>
    </row>
    <row r="183" spans="2:42" ht="12" customHeight="1">
      <c r="C183" s="71" t="s">
        <v>120</v>
      </c>
      <c r="D183" s="70"/>
      <c r="J183" s="10"/>
      <c r="K183" s="10"/>
      <c r="L183" s="55"/>
      <c r="M183" s="55"/>
      <c r="N183" s="55"/>
      <c r="O183" s="55"/>
      <c r="P183" s="55"/>
      <c r="Q183" s="55"/>
      <c r="R183" s="99" t="s">
        <v>295</v>
      </c>
      <c r="X183" s="226"/>
      <c r="Z183" s="10"/>
      <c r="AA183" s="10"/>
      <c r="AB183" s="280" t="s">
        <v>637</v>
      </c>
      <c r="AC183" s="10" t="s">
        <v>634</v>
      </c>
      <c r="AD183" s="10"/>
      <c r="AE183" s="282"/>
      <c r="AF183" s="10"/>
      <c r="AG183" s="10"/>
      <c r="AH183" s="10"/>
      <c r="AI183" s="10"/>
      <c r="AJ183" s="10"/>
      <c r="AK183" s="10"/>
      <c r="AL183" s="10"/>
      <c r="AM183" s="10"/>
      <c r="AN183" s="10"/>
      <c r="AO183" s="10"/>
      <c r="AP183" s="10"/>
    </row>
    <row r="184" spans="2:42" ht="12" customHeight="1">
      <c r="C184" s="71"/>
      <c r="D184" s="70"/>
      <c r="J184" s="10"/>
      <c r="K184" s="10"/>
      <c r="L184" s="55"/>
      <c r="M184" s="55"/>
      <c r="N184" s="55"/>
      <c r="O184" s="55"/>
      <c r="P184" s="55"/>
      <c r="Q184" s="55"/>
      <c r="R184" s="55"/>
      <c r="X184" s="226"/>
      <c r="Z184" s="10"/>
      <c r="AA184" s="10"/>
      <c r="AB184" s="280" t="s">
        <v>639</v>
      </c>
      <c r="AC184" s="10" t="s">
        <v>636</v>
      </c>
      <c r="AD184" s="282"/>
      <c r="AE184" s="282"/>
      <c r="AF184" s="282"/>
      <c r="AG184" s="282"/>
      <c r="AH184" s="10"/>
      <c r="AI184" s="10"/>
      <c r="AJ184" s="10"/>
      <c r="AK184" s="10"/>
      <c r="AL184" s="10"/>
      <c r="AM184" s="10"/>
      <c r="AN184" s="10"/>
      <c r="AO184" s="10"/>
      <c r="AP184" s="10"/>
    </row>
    <row r="185" spans="2:42" ht="12" customHeight="1">
      <c r="C185" s="248" t="s">
        <v>879</v>
      </c>
      <c r="D185" s="8"/>
      <c r="E185" s="8"/>
      <c r="F185" s="8"/>
      <c r="G185" s="8"/>
      <c r="H185" s="8"/>
      <c r="I185"/>
      <c r="J185" s="8"/>
      <c r="K185" s="8" t="s">
        <v>880</v>
      </c>
      <c r="L185" s="8"/>
      <c r="M185" s="8"/>
      <c r="N185" s="8"/>
      <c r="O185" s="8"/>
      <c r="P185" s="8"/>
      <c r="Q185" s="8"/>
      <c r="R185" s="8"/>
      <c r="S185" s="8"/>
      <c r="T185" s="8"/>
      <c r="U185" s="8"/>
      <c r="V185"/>
      <c r="Z185" s="10"/>
      <c r="AA185" s="10"/>
      <c r="AB185" s="280" t="s">
        <v>640</v>
      </c>
      <c r="AC185" s="10" t="s">
        <v>638</v>
      </c>
      <c r="AD185" s="10"/>
      <c r="AE185" s="10"/>
      <c r="AF185" s="10"/>
      <c r="AG185" s="10"/>
      <c r="AH185" s="10"/>
      <c r="AI185" s="10"/>
      <c r="AJ185" s="10"/>
      <c r="AK185" s="10"/>
      <c r="AL185" s="10"/>
      <c r="AM185" s="10"/>
      <c r="AN185" s="10"/>
      <c r="AO185" s="10"/>
      <c r="AP185" s="10"/>
    </row>
    <row r="186" spans="2:42" ht="12" customHeight="1">
      <c r="C186" s="502" t="s">
        <v>881</v>
      </c>
      <c r="D186" s="502" t="s">
        <v>882</v>
      </c>
      <c r="E186" s="502" t="s">
        <v>884</v>
      </c>
      <c r="F186" s="249" t="s">
        <v>1002</v>
      </c>
      <c r="G186" s="502" t="s">
        <v>883</v>
      </c>
      <c r="H186" s="249" t="s">
        <v>885</v>
      </c>
      <c r="I186" s="250"/>
      <c r="J186" s="250"/>
      <c r="K186" s="251" t="s">
        <v>886</v>
      </c>
      <c r="L186" s="252"/>
      <c r="M186" s="251" t="s">
        <v>887</v>
      </c>
      <c r="N186" s="252"/>
      <c r="O186" s="502" t="s">
        <v>888</v>
      </c>
      <c r="P186" s="502" t="s">
        <v>889</v>
      </c>
      <c r="Q186" s="502" t="s">
        <v>890</v>
      </c>
      <c r="R186" s="504" t="s">
        <v>891</v>
      </c>
      <c r="S186" s="253"/>
      <c r="T186" s="254" t="s">
        <v>892</v>
      </c>
      <c r="U186" s="254" t="s">
        <v>893</v>
      </c>
      <c r="V186"/>
      <c r="Z186" s="283"/>
      <c r="AA186" s="10"/>
      <c r="AB186" s="280" t="s">
        <v>1035</v>
      </c>
      <c r="AC186" s="10" t="s">
        <v>1036</v>
      </c>
      <c r="AD186" s="10"/>
      <c r="AE186" s="10"/>
      <c r="AF186" s="10"/>
      <c r="AG186" s="10"/>
      <c r="AH186" s="10"/>
      <c r="AI186" s="281"/>
      <c r="AJ186" s="281"/>
      <c r="AK186" s="10"/>
      <c r="AL186" s="281"/>
      <c r="AM186" s="10"/>
      <c r="AN186" s="10"/>
      <c r="AO186" s="10"/>
      <c r="AP186" s="10"/>
    </row>
    <row r="187" spans="2:42" ht="12" customHeight="1">
      <c r="C187" s="503"/>
      <c r="D187" s="503"/>
      <c r="E187" s="503"/>
      <c r="F187" s="255"/>
      <c r="G187" s="503"/>
      <c r="H187" s="256"/>
      <c r="I187" s="256"/>
      <c r="J187" s="256"/>
      <c r="K187" s="257" t="s">
        <v>894</v>
      </c>
      <c r="L187" s="257" t="s">
        <v>895</v>
      </c>
      <c r="M187" s="257" t="s">
        <v>894</v>
      </c>
      <c r="N187" s="257" t="s">
        <v>895</v>
      </c>
      <c r="O187" s="503"/>
      <c r="P187" s="503"/>
      <c r="Q187" s="503"/>
      <c r="R187" s="505"/>
      <c r="S187" s="258"/>
      <c r="T187" s="256"/>
      <c r="U187" s="256"/>
      <c r="V187"/>
      <c r="Z187" s="10"/>
      <c r="AA187" s="10"/>
      <c r="AB187" s="280" t="s">
        <v>1037</v>
      </c>
      <c r="AC187" s="10" t="s">
        <v>641</v>
      </c>
      <c r="AD187" s="10"/>
      <c r="AE187" s="10"/>
      <c r="AF187" s="10"/>
      <c r="AG187" s="10"/>
      <c r="AH187" s="279"/>
      <c r="AI187" s="279"/>
      <c r="AJ187" s="279"/>
      <c r="AK187" s="123"/>
      <c r="AL187" s="284"/>
      <c r="AM187" s="285"/>
      <c r="AN187" s="10"/>
      <c r="AO187" s="10"/>
      <c r="AP187" s="10"/>
    </row>
    <row r="188" spans="2:42" ht="12" customHeight="1">
      <c r="C188" s="251" t="s">
        <v>896</v>
      </c>
      <c r="D188" s="259"/>
      <c r="E188" s="259"/>
      <c r="F188" s="259"/>
      <c r="G188" s="259"/>
      <c r="H188" s="259"/>
      <c r="I188" s="259"/>
      <c r="J188" s="259"/>
      <c r="K188" s="259"/>
      <c r="L188" s="259"/>
      <c r="M188" s="259"/>
      <c r="N188" s="259"/>
      <c r="O188" s="259"/>
      <c r="P188" s="259"/>
      <c r="Q188" s="259"/>
      <c r="R188" s="259"/>
      <c r="S188" s="259"/>
      <c r="T188" s="259"/>
      <c r="U188" s="252"/>
      <c r="V188"/>
      <c r="Z188" s="10"/>
      <c r="AA188" s="1"/>
      <c r="AB188" s="280" t="s">
        <v>1038</v>
      </c>
      <c r="AC188" s="10" t="s">
        <v>658</v>
      </c>
      <c r="AD188" s="10"/>
      <c r="AE188" s="10"/>
      <c r="AF188" s="10"/>
      <c r="AG188" s="10"/>
      <c r="AH188" s="10"/>
      <c r="AI188" s="10"/>
      <c r="AJ188" s="10"/>
      <c r="AK188" s="10"/>
      <c r="AL188" s="10"/>
      <c r="AM188" s="10"/>
      <c r="AN188" s="10"/>
      <c r="AO188" s="10"/>
      <c r="AP188" s="10"/>
    </row>
    <row r="189" spans="2:42" ht="12" customHeight="1">
      <c r="C189" s="257" t="s">
        <v>897</v>
      </c>
      <c r="D189" s="260">
        <v>34012</v>
      </c>
      <c r="E189" s="257" t="s">
        <v>899</v>
      </c>
      <c r="F189" s="251" t="s">
        <v>900</v>
      </c>
      <c r="G189" s="257" t="s">
        <v>898</v>
      </c>
      <c r="H189" s="251" t="s">
        <v>901</v>
      </c>
      <c r="I189" s="259"/>
      <c r="J189" s="259"/>
      <c r="K189" s="257">
        <v>38</v>
      </c>
      <c r="L189" s="261">
        <v>54.8</v>
      </c>
      <c r="M189" s="257">
        <v>140</v>
      </c>
      <c r="N189" s="261">
        <v>49.7</v>
      </c>
      <c r="O189" s="257">
        <v>525</v>
      </c>
      <c r="P189" s="257">
        <v>6.5</v>
      </c>
      <c r="Q189" s="257">
        <v>2.5</v>
      </c>
      <c r="R189" s="251" t="s">
        <v>902</v>
      </c>
      <c r="S189" s="259"/>
      <c r="T189" s="263">
        <v>34906</v>
      </c>
      <c r="U189" s="257" t="s">
        <v>903</v>
      </c>
      <c r="V189"/>
      <c r="Z189" s="10"/>
      <c r="AA189" s="1"/>
      <c r="AB189" s="10"/>
      <c r="AC189" s="10"/>
      <c r="AD189" s="10"/>
      <c r="AE189" s="10"/>
      <c r="AF189" s="10"/>
      <c r="AG189" s="279"/>
      <c r="AH189" s="279"/>
      <c r="AI189" s="279"/>
      <c r="AJ189" s="279"/>
      <c r="AK189" s="10"/>
      <c r="AL189" s="10"/>
      <c r="AM189" s="10"/>
      <c r="AN189" s="10"/>
      <c r="AO189" s="10"/>
      <c r="AP189" s="10"/>
    </row>
    <row r="190" spans="2:42" ht="12" customHeight="1">
      <c r="C190" s="257" t="s">
        <v>897</v>
      </c>
      <c r="D190" s="260">
        <v>34026</v>
      </c>
      <c r="E190" s="257" t="s">
        <v>904</v>
      </c>
      <c r="F190" s="251" t="s">
        <v>905</v>
      </c>
      <c r="G190" s="257" t="s">
        <v>898</v>
      </c>
      <c r="H190" s="251" t="s">
        <v>906</v>
      </c>
      <c r="I190" s="259"/>
      <c r="J190" s="259"/>
      <c r="K190" s="257">
        <v>38</v>
      </c>
      <c r="L190" s="261">
        <v>54.4</v>
      </c>
      <c r="M190" s="257">
        <v>141</v>
      </c>
      <c r="N190" s="261">
        <v>33.4</v>
      </c>
      <c r="O190" s="257">
        <v>62</v>
      </c>
      <c r="P190" s="257">
        <v>10</v>
      </c>
      <c r="Q190" s="257">
        <v>1.5</v>
      </c>
      <c r="R190" s="251" t="s">
        <v>907</v>
      </c>
      <c r="S190" s="259"/>
      <c r="T190" s="263" t="s">
        <v>903</v>
      </c>
      <c r="U190" s="257" t="s">
        <v>903</v>
      </c>
      <c r="V190"/>
      <c r="Z190" s="276" t="s">
        <v>642</v>
      </c>
      <c r="AA190" s="277"/>
      <c r="AB190" s="278"/>
      <c r="AC190" s="278"/>
      <c r="AD190" s="278"/>
      <c r="AE190" s="278"/>
      <c r="AF190" s="10"/>
      <c r="AG190" s="10"/>
      <c r="AH190" s="286"/>
      <c r="AI190" s="281"/>
      <c r="AJ190" s="281"/>
      <c r="AK190" s="10"/>
      <c r="AL190" s="284"/>
      <c r="AM190" s="287"/>
      <c r="AN190" s="10"/>
      <c r="AO190" s="10"/>
      <c r="AP190" s="10"/>
    </row>
    <row r="191" spans="2:42" ht="12" customHeight="1">
      <c r="C191" s="257" t="s">
        <v>897</v>
      </c>
      <c r="D191" s="260">
        <v>34056</v>
      </c>
      <c r="E191" s="257" t="s">
        <v>909</v>
      </c>
      <c r="F191" s="251" t="s">
        <v>910</v>
      </c>
      <c r="G191" s="257" t="s">
        <v>908</v>
      </c>
      <c r="H191" s="251" t="s">
        <v>911</v>
      </c>
      <c r="I191" s="259"/>
      <c r="J191" s="259"/>
      <c r="K191" s="257">
        <v>38</v>
      </c>
      <c r="L191" s="261">
        <v>48.3</v>
      </c>
      <c r="M191" s="257">
        <v>140</v>
      </c>
      <c r="N191" s="261">
        <v>56.9</v>
      </c>
      <c r="O191" s="257">
        <v>33</v>
      </c>
      <c r="P191" s="273" t="s">
        <v>1003</v>
      </c>
      <c r="Q191" s="273" t="s">
        <v>1003</v>
      </c>
      <c r="R191" s="251" t="s">
        <v>912</v>
      </c>
      <c r="S191" s="259"/>
      <c r="T191" s="263" t="s">
        <v>903</v>
      </c>
      <c r="U191" s="257" t="s">
        <v>903</v>
      </c>
      <c r="V191"/>
      <c r="Z191" s="10"/>
      <c r="AA191" s="10"/>
      <c r="AB191" s="280" t="s">
        <v>643</v>
      </c>
      <c r="AC191" s="10" t="s">
        <v>644</v>
      </c>
      <c r="AD191" s="10"/>
      <c r="AE191" s="10"/>
      <c r="AF191" s="10"/>
      <c r="AG191" s="10"/>
      <c r="AH191" s="10"/>
      <c r="AI191" s="10"/>
      <c r="AJ191" s="10"/>
      <c r="AK191" s="10"/>
      <c r="AL191" s="279"/>
      <c r="AM191" s="287"/>
      <c r="AN191" s="10"/>
      <c r="AO191" s="10"/>
      <c r="AP191" s="10"/>
    </row>
    <row r="192" spans="2:42" ht="12" customHeight="1">
      <c r="C192" s="257" t="s">
        <v>897</v>
      </c>
      <c r="D192" s="260">
        <v>34096</v>
      </c>
      <c r="E192" s="257" t="s">
        <v>913</v>
      </c>
      <c r="F192" s="251" t="s">
        <v>914</v>
      </c>
      <c r="G192" s="257" t="s">
        <v>898</v>
      </c>
      <c r="H192" s="251" t="s">
        <v>915</v>
      </c>
      <c r="I192" s="259"/>
      <c r="J192" s="259"/>
      <c r="K192" s="257">
        <v>38</v>
      </c>
      <c r="L192" s="261">
        <v>44.6</v>
      </c>
      <c r="M192" s="257">
        <v>140</v>
      </c>
      <c r="N192" s="261">
        <v>45.6</v>
      </c>
      <c r="O192" s="257">
        <v>170</v>
      </c>
      <c r="P192" s="257">
        <v>10</v>
      </c>
      <c r="Q192" s="257">
        <v>2</v>
      </c>
      <c r="R192" s="251" t="s">
        <v>916</v>
      </c>
      <c r="S192" s="259"/>
      <c r="T192" s="263">
        <v>34900</v>
      </c>
      <c r="U192" s="257" t="s">
        <v>903</v>
      </c>
      <c r="V192"/>
      <c r="Z192" s="10"/>
      <c r="AA192" s="10"/>
      <c r="AB192" s="280" t="s">
        <v>645</v>
      </c>
      <c r="AC192" s="10" t="s">
        <v>646</v>
      </c>
      <c r="AD192" s="10"/>
      <c r="AE192" s="10"/>
      <c r="AF192" s="10"/>
      <c r="AG192" s="10"/>
      <c r="AH192" s="10"/>
      <c r="AI192" s="10"/>
      <c r="AJ192" s="10"/>
      <c r="AK192" s="10"/>
      <c r="AL192" s="10"/>
      <c r="AM192" s="10"/>
      <c r="AN192" s="10"/>
      <c r="AO192" s="10"/>
      <c r="AP192" s="10"/>
    </row>
    <row r="193" spans="3:47" ht="12" customHeight="1">
      <c r="C193" s="257" t="s">
        <v>897</v>
      </c>
      <c r="D193" s="260">
        <v>34111</v>
      </c>
      <c r="E193" s="257" t="s">
        <v>917</v>
      </c>
      <c r="F193" s="251" t="s">
        <v>918</v>
      </c>
      <c r="G193" s="257" t="s">
        <v>898</v>
      </c>
      <c r="H193" s="251" t="s">
        <v>919</v>
      </c>
      <c r="I193" s="259"/>
      <c r="J193" s="259"/>
      <c r="K193" s="257">
        <v>38</v>
      </c>
      <c r="L193" s="261">
        <v>44.1</v>
      </c>
      <c r="M193" s="257">
        <v>141</v>
      </c>
      <c r="N193" s="261">
        <v>0.3</v>
      </c>
      <c r="O193" s="257">
        <v>25</v>
      </c>
      <c r="P193" s="257">
        <v>6.5</v>
      </c>
      <c r="Q193" s="257">
        <v>2.5</v>
      </c>
      <c r="R193" s="251" t="s">
        <v>920</v>
      </c>
      <c r="S193" s="259"/>
      <c r="T193" s="263" t="s">
        <v>903</v>
      </c>
      <c r="U193" s="257" t="s">
        <v>903</v>
      </c>
      <c r="V193"/>
      <c r="Z193" s="10"/>
      <c r="AA193" s="10"/>
      <c r="AB193" s="280" t="s">
        <v>647</v>
      </c>
      <c r="AC193" s="10" t="s">
        <v>648</v>
      </c>
      <c r="AD193" s="10"/>
      <c r="AE193" s="10"/>
      <c r="AF193" s="10"/>
      <c r="AG193" s="10"/>
      <c r="AH193" s="10"/>
      <c r="AI193" s="10"/>
      <c r="AJ193" s="10"/>
      <c r="AK193" s="10"/>
      <c r="AL193" s="10"/>
      <c r="AM193" s="10"/>
      <c r="AN193" s="10"/>
      <c r="AO193" s="10"/>
      <c r="AP193" s="10"/>
    </row>
    <row r="194" spans="3:47" ht="12" customHeight="1">
      <c r="C194" s="257" t="s">
        <v>897</v>
      </c>
      <c r="D194" s="260">
        <v>34171</v>
      </c>
      <c r="E194" s="257" t="s">
        <v>921</v>
      </c>
      <c r="F194" s="251" t="s">
        <v>922</v>
      </c>
      <c r="G194" s="257" t="s">
        <v>898</v>
      </c>
      <c r="H194" s="251" t="s">
        <v>923</v>
      </c>
      <c r="I194" s="259"/>
      <c r="J194" s="259"/>
      <c r="K194" s="257">
        <v>38</v>
      </c>
      <c r="L194" s="261">
        <v>37.6</v>
      </c>
      <c r="M194" s="257">
        <v>141</v>
      </c>
      <c r="N194" s="261">
        <v>11.3</v>
      </c>
      <c r="O194" s="257">
        <v>5</v>
      </c>
      <c r="P194" s="257">
        <v>6.5</v>
      </c>
      <c r="Q194" s="257">
        <v>2</v>
      </c>
      <c r="R194" s="262" t="s">
        <v>924</v>
      </c>
      <c r="S194" s="259"/>
      <c r="T194" s="263" t="s">
        <v>903</v>
      </c>
      <c r="U194" s="257" t="s">
        <v>903</v>
      </c>
      <c r="V194"/>
      <c r="Z194" s="10"/>
      <c r="AA194" s="10"/>
      <c r="AB194" s="280" t="s">
        <v>649</v>
      </c>
      <c r="AC194" s="10" t="s">
        <v>650</v>
      </c>
      <c r="AD194" s="10"/>
      <c r="AE194" s="10"/>
      <c r="AF194" s="10"/>
      <c r="AG194" s="10"/>
      <c r="AH194" s="10"/>
      <c r="AI194" s="10"/>
      <c r="AJ194" s="10"/>
      <c r="AK194" s="10"/>
      <c r="AL194" s="10"/>
      <c r="AM194" s="10"/>
      <c r="AN194" s="10"/>
      <c r="AO194" s="10"/>
      <c r="AP194" s="10"/>
    </row>
    <row r="195" spans="3:47" ht="12" customHeight="1">
      <c r="C195" s="257" t="s">
        <v>897</v>
      </c>
      <c r="D195" s="260">
        <v>34186</v>
      </c>
      <c r="E195" s="257" t="s">
        <v>117</v>
      </c>
      <c r="F195" s="251" t="s">
        <v>925</v>
      </c>
      <c r="G195" s="257" t="s">
        <v>898</v>
      </c>
      <c r="H195" s="251" t="s">
        <v>926</v>
      </c>
      <c r="I195" s="259"/>
      <c r="J195" s="259"/>
      <c r="K195" s="257">
        <v>38</v>
      </c>
      <c r="L195" s="261">
        <v>40.9</v>
      </c>
      <c r="M195" s="257">
        <v>141</v>
      </c>
      <c r="N195" s="261">
        <v>26.9</v>
      </c>
      <c r="O195" s="257">
        <v>39</v>
      </c>
      <c r="P195" s="257">
        <v>10</v>
      </c>
      <c r="Q195" s="257">
        <v>2</v>
      </c>
      <c r="R195" s="251" t="s">
        <v>927</v>
      </c>
      <c r="S195" s="259"/>
      <c r="T195" s="263" t="s">
        <v>903</v>
      </c>
      <c r="U195" s="257" t="s">
        <v>903</v>
      </c>
      <c r="V195"/>
      <c r="Z195" s="10"/>
      <c r="AA195" s="10"/>
      <c r="AB195" s="280" t="s">
        <v>651</v>
      </c>
      <c r="AC195" s="10" t="s">
        <v>652</v>
      </c>
      <c r="AD195" s="10"/>
      <c r="AE195" s="10"/>
      <c r="AF195" s="10"/>
      <c r="AG195" s="10"/>
      <c r="AH195" s="10"/>
      <c r="AI195" s="10"/>
      <c r="AJ195" s="10"/>
      <c r="AK195" s="10"/>
      <c r="AL195" s="10"/>
      <c r="AM195" s="10"/>
      <c r="AN195" s="10"/>
      <c r="AO195" s="10"/>
      <c r="AP195" s="10"/>
    </row>
    <row r="196" spans="3:47" ht="12" customHeight="1">
      <c r="C196" s="257" t="s">
        <v>897</v>
      </c>
      <c r="D196" s="260">
        <v>34206</v>
      </c>
      <c r="E196" s="257" t="s">
        <v>99</v>
      </c>
      <c r="F196" s="251" t="s">
        <v>928</v>
      </c>
      <c r="G196" s="257" t="s">
        <v>908</v>
      </c>
      <c r="H196" s="251" t="s">
        <v>929</v>
      </c>
      <c r="I196" s="259"/>
      <c r="J196" s="259"/>
      <c r="K196" s="257">
        <v>38</v>
      </c>
      <c r="L196" s="261">
        <v>34.299999999999997</v>
      </c>
      <c r="M196" s="257">
        <v>140</v>
      </c>
      <c r="N196" s="261">
        <v>43.6</v>
      </c>
      <c r="O196" s="257">
        <v>195</v>
      </c>
      <c r="P196" s="273" t="s">
        <v>1003</v>
      </c>
      <c r="Q196" s="273" t="s">
        <v>1003</v>
      </c>
      <c r="R196" s="251" t="s">
        <v>930</v>
      </c>
      <c r="S196" s="259"/>
      <c r="T196" s="263" t="s">
        <v>903</v>
      </c>
      <c r="U196" s="257" t="s">
        <v>903</v>
      </c>
      <c r="V196"/>
      <c r="Z196" s="10"/>
      <c r="AA196" s="10"/>
      <c r="AB196" s="280" t="s">
        <v>653</v>
      </c>
      <c r="AC196" s="10" t="s">
        <v>656</v>
      </c>
      <c r="AD196" s="10"/>
      <c r="AE196" s="10"/>
      <c r="AF196" s="10"/>
      <c r="AG196" s="10"/>
      <c r="AH196" s="10"/>
      <c r="AI196" s="10"/>
      <c r="AJ196" s="10"/>
      <c r="AK196" s="10"/>
      <c r="AL196" s="10"/>
      <c r="AM196" s="10"/>
      <c r="AN196" s="10"/>
      <c r="AO196" s="10"/>
      <c r="AP196" s="10"/>
    </row>
    <row r="197" spans="3:47" ht="12" customHeight="1">
      <c r="C197" s="257" t="s">
        <v>897</v>
      </c>
      <c r="D197" s="260">
        <v>34216</v>
      </c>
      <c r="E197" s="257" t="s">
        <v>50</v>
      </c>
      <c r="F197" s="251" t="s">
        <v>931</v>
      </c>
      <c r="G197" s="257" t="s">
        <v>898</v>
      </c>
      <c r="H197" s="251" t="s">
        <v>932</v>
      </c>
      <c r="I197" s="259"/>
      <c r="J197" s="259"/>
      <c r="K197" s="257">
        <v>38</v>
      </c>
      <c r="L197" s="261">
        <v>35.9</v>
      </c>
      <c r="M197" s="257">
        <v>140</v>
      </c>
      <c r="N197" s="261">
        <v>54.7</v>
      </c>
      <c r="O197" s="257">
        <v>28</v>
      </c>
      <c r="P197" s="257">
        <v>6.5</v>
      </c>
      <c r="Q197" s="257">
        <v>1.5</v>
      </c>
      <c r="R197" s="251" t="s">
        <v>933</v>
      </c>
      <c r="S197" s="259"/>
      <c r="T197" s="263">
        <v>34910</v>
      </c>
      <c r="U197" s="257" t="s">
        <v>903</v>
      </c>
      <c r="V197"/>
      <c r="Z197" s="10"/>
      <c r="AA197" s="10"/>
      <c r="AB197" s="280" t="s">
        <v>655</v>
      </c>
      <c r="AC197" s="10" t="s">
        <v>654</v>
      </c>
      <c r="AD197" s="10"/>
      <c r="AE197" s="10"/>
      <c r="AF197" s="10"/>
      <c r="AG197" s="10"/>
      <c r="AH197" s="10"/>
      <c r="AI197" s="10"/>
      <c r="AJ197" s="10"/>
      <c r="AK197" s="10"/>
      <c r="AL197" s="10"/>
      <c r="AM197" s="10"/>
      <c r="AN197" s="10"/>
      <c r="AO197" s="10"/>
      <c r="AP197" s="10"/>
    </row>
    <row r="198" spans="3:47" ht="12" customHeight="1">
      <c r="C198" s="257" t="s">
        <v>897</v>
      </c>
      <c r="D198" s="260">
        <v>34231</v>
      </c>
      <c r="E198" s="257" t="s">
        <v>935</v>
      </c>
      <c r="F198" s="251" t="s">
        <v>936</v>
      </c>
      <c r="G198" s="257" t="s">
        <v>934</v>
      </c>
      <c r="H198" s="251" t="s">
        <v>937</v>
      </c>
      <c r="I198" s="259"/>
      <c r="J198" s="259"/>
      <c r="K198" s="257">
        <v>38</v>
      </c>
      <c r="L198" s="261">
        <v>33.6</v>
      </c>
      <c r="M198" s="257">
        <v>141</v>
      </c>
      <c r="N198" s="261">
        <v>14.7</v>
      </c>
      <c r="O198" s="257">
        <v>5</v>
      </c>
      <c r="P198" s="257">
        <v>5.5</v>
      </c>
      <c r="Q198" s="273" t="s">
        <v>1003</v>
      </c>
      <c r="R198" s="251" t="s">
        <v>938</v>
      </c>
      <c r="S198" s="259"/>
      <c r="T198" s="263" t="s">
        <v>903</v>
      </c>
      <c r="U198" s="257" t="s">
        <v>939</v>
      </c>
      <c r="V198"/>
      <c r="Z198" s="10"/>
      <c r="AA198" s="10"/>
      <c r="AB198" s="280" t="s">
        <v>657</v>
      </c>
      <c r="AC198" s="10" t="s">
        <v>1039</v>
      </c>
      <c r="AD198" s="10"/>
      <c r="AE198" s="10"/>
      <c r="AF198" s="10"/>
      <c r="AG198" s="10"/>
      <c r="AH198" s="10"/>
      <c r="AI198" s="10"/>
      <c r="AJ198" s="10"/>
      <c r="AK198" s="10"/>
      <c r="AL198" s="10"/>
      <c r="AM198" s="10"/>
      <c r="AN198" s="10"/>
      <c r="AO198" s="10"/>
      <c r="AP198" s="10"/>
    </row>
    <row r="199" spans="3:47" ht="12" customHeight="1">
      <c r="C199" s="257" t="s">
        <v>897</v>
      </c>
      <c r="D199" s="260">
        <v>34241</v>
      </c>
      <c r="E199" s="257" t="s">
        <v>940</v>
      </c>
      <c r="F199" s="251" t="s">
        <v>941</v>
      </c>
      <c r="G199" s="257" t="s">
        <v>908</v>
      </c>
      <c r="H199" s="251" t="s">
        <v>942</v>
      </c>
      <c r="I199" s="259"/>
      <c r="J199" s="259"/>
      <c r="K199" s="257">
        <v>38</v>
      </c>
      <c r="L199" s="261">
        <v>31.3</v>
      </c>
      <c r="M199" s="257">
        <v>141</v>
      </c>
      <c r="N199" s="261">
        <v>28.2</v>
      </c>
      <c r="O199" s="257">
        <v>5</v>
      </c>
      <c r="P199" s="273" t="s">
        <v>1003</v>
      </c>
      <c r="Q199" s="273" t="s">
        <v>1003</v>
      </c>
      <c r="R199" s="251" t="s">
        <v>943</v>
      </c>
      <c r="S199" s="259"/>
      <c r="T199" s="263" t="s">
        <v>903</v>
      </c>
      <c r="U199" s="257" t="s">
        <v>903</v>
      </c>
      <c r="V199"/>
      <c r="Z199" s="10"/>
      <c r="AA199" s="10"/>
      <c r="AB199" s="280" t="s">
        <v>659</v>
      </c>
      <c r="AC199" s="10" t="s">
        <v>1040</v>
      </c>
      <c r="AD199" s="10"/>
      <c r="AE199" s="10"/>
      <c r="AF199" s="10"/>
      <c r="AG199" s="10"/>
      <c r="AH199" s="10"/>
      <c r="AI199" s="10"/>
      <c r="AJ199" s="10"/>
      <c r="AK199" s="10"/>
      <c r="AL199" s="10"/>
      <c r="AM199" s="10"/>
      <c r="AN199" s="10"/>
      <c r="AO199" s="10"/>
      <c r="AP199" s="10"/>
    </row>
    <row r="200" spans="3:47" ht="12" customHeight="1">
      <c r="C200" s="257" t="s">
        <v>897</v>
      </c>
      <c r="D200" s="260">
        <v>34262</v>
      </c>
      <c r="E200" s="257" t="s">
        <v>944</v>
      </c>
      <c r="F200" s="251" t="s">
        <v>945</v>
      </c>
      <c r="G200" s="257" t="s">
        <v>908</v>
      </c>
      <c r="H200" s="251" t="s">
        <v>946</v>
      </c>
      <c r="I200" s="259"/>
      <c r="J200" s="259"/>
      <c r="K200" s="257">
        <v>38</v>
      </c>
      <c r="L200" s="261">
        <v>24.4</v>
      </c>
      <c r="M200" s="257">
        <v>140</v>
      </c>
      <c r="N200" s="261">
        <v>43.3</v>
      </c>
      <c r="O200" s="257">
        <v>630</v>
      </c>
      <c r="P200" s="273" t="s">
        <v>1003</v>
      </c>
      <c r="Q200" s="273" t="s">
        <v>1003</v>
      </c>
      <c r="R200" s="251" t="s">
        <v>947</v>
      </c>
      <c r="S200" s="259"/>
      <c r="T200" s="263" t="s">
        <v>903</v>
      </c>
      <c r="U200" s="257" t="s">
        <v>903</v>
      </c>
      <c r="V200"/>
      <c r="Z200" s="10"/>
      <c r="AA200" s="10"/>
      <c r="AB200" s="280" t="s">
        <v>660</v>
      </c>
      <c r="AC200" s="10" t="s">
        <v>1041</v>
      </c>
      <c r="AD200" s="10"/>
      <c r="AE200" s="10"/>
      <c r="AF200" s="10"/>
      <c r="AG200" s="10"/>
      <c r="AH200" s="10"/>
      <c r="AI200" s="10"/>
      <c r="AJ200" s="10"/>
      <c r="AK200" s="10"/>
      <c r="AL200" s="10"/>
      <c r="AM200" s="10"/>
      <c r="AN200" s="10"/>
      <c r="AO200" s="10"/>
      <c r="AP200" s="10"/>
    </row>
    <row r="201" spans="3:47" ht="12" customHeight="1">
      <c r="C201" s="257" t="s">
        <v>897</v>
      </c>
      <c r="D201" s="260">
        <v>34266</v>
      </c>
      <c r="E201" s="257" t="s">
        <v>88</v>
      </c>
      <c r="F201" s="251" t="s">
        <v>948</v>
      </c>
      <c r="G201" s="257" t="s">
        <v>898</v>
      </c>
      <c r="H201" s="251" t="s">
        <v>949</v>
      </c>
      <c r="I201" s="259"/>
      <c r="J201" s="259"/>
      <c r="K201" s="257">
        <v>38</v>
      </c>
      <c r="L201" s="261">
        <v>28.4</v>
      </c>
      <c r="M201" s="257">
        <v>140</v>
      </c>
      <c r="N201" s="261">
        <v>53.3</v>
      </c>
      <c r="O201" s="257">
        <v>57</v>
      </c>
      <c r="P201" s="257">
        <v>10</v>
      </c>
      <c r="Q201" s="257">
        <v>1.5</v>
      </c>
      <c r="R201" s="251" t="s">
        <v>933</v>
      </c>
      <c r="S201" s="259"/>
      <c r="T201" s="263" t="s">
        <v>903</v>
      </c>
      <c r="U201" s="257" t="s">
        <v>903</v>
      </c>
      <c r="V201"/>
      <c r="Z201" s="10"/>
      <c r="AA201" s="10"/>
      <c r="AB201" s="280" t="s">
        <v>661</v>
      </c>
      <c r="AC201" s="10" t="s">
        <v>663</v>
      </c>
      <c r="AD201" s="10"/>
      <c r="AE201" s="10"/>
      <c r="AF201" s="10"/>
      <c r="AG201" s="10"/>
      <c r="AH201" s="10"/>
      <c r="AI201" s="10"/>
      <c r="AJ201" s="10"/>
      <c r="AK201" s="10"/>
      <c r="AL201" s="10"/>
      <c r="AM201" s="10"/>
      <c r="AN201" s="10"/>
      <c r="AO201" s="10"/>
      <c r="AP201" s="10"/>
    </row>
    <row r="202" spans="3:47" ht="12" customHeight="1">
      <c r="C202" s="257" t="s">
        <v>897</v>
      </c>
      <c r="D202" s="260">
        <v>34276</v>
      </c>
      <c r="E202" s="257" t="s">
        <v>950</v>
      </c>
      <c r="F202" s="251" t="s">
        <v>951</v>
      </c>
      <c r="G202" s="257" t="s">
        <v>898</v>
      </c>
      <c r="H202" s="251" t="s">
        <v>952</v>
      </c>
      <c r="I202" s="259"/>
      <c r="J202" s="259"/>
      <c r="K202" s="257">
        <v>38</v>
      </c>
      <c r="L202" s="261">
        <v>27.6</v>
      </c>
      <c r="M202" s="257">
        <v>141</v>
      </c>
      <c r="N202" s="261">
        <v>5.5</v>
      </c>
      <c r="O202" s="257">
        <v>3</v>
      </c>
      <c r="P202" s="257">
        <v>10</v>
      </c>
      <c r="Q202" s="257">
        <v>2</v>
      </c>
      <c r="R202" s="251" t="s">
        <v>927</v>
      </c>
      <c r="S202" s="259"/>
      <c r="T202" s="263" t="s">
        <v>903</v>
      </c>
      <c r="U202" s="257" t="s">
        <v>903</v>
      </c>
      <c r="V202"/>
      <c r="Z202" s="10"/>
      <c r="AA202" s="10"/>
      <c r="AB202" s="280" t="s">
        <v>662</v>
      </c>
      <c r="AC202" s="10" t="s">
        <v>1042</v>
      </c>
      <c r="AD202" s="10"/>
      <c r="AE202" s="10"/>
      <c r="AF202" s="10"/>
      <c r="AG202" s="279"/>
      <c r="AH202" s="279"/>
      <c r="AI202" s="279"/>
      <c r="AJ202" s="279"/>
      <c r="AK202" s="10"/>
      <c r="AL202" s="10"/>
      <c r="AM202" s="10"/>
      <c r="AN202" s="10"/>
      <c r="AO202" s="10"/>
      <c r="AP202" s="10"/>
    </row>
    <row r="203" spans="3:47" ht="12" customHeight="1">
      <c r="C203" s="257" t="s">
        <v>897</v>
      </c>
      <c r="D203" s="260">
        <v>34286</v>
      </c>
      <c r="E203" s="257" t="s">
        <v>80</v>
      </c>
      <c r="F203" s="251" t="s">
        <v>953</v>
      </c>
      <c r="G203" s="257" t="s">
        <v>934</v>
      </c>
      <c r="H203" s="251" t="s">
        <v>954</v>
      </c>
      <c r="I203" s="259"/>
      <c r="J203" s="259"/>
      <c r="K203" s="257">
        <v>38</v>
      </c>
      <c r="L203" s="261">
        <v>25.6</v>
      </c>
      <c r="M203" s="257">
        <v>141</v>
      </c>
      <c r="N203" s="261">
        <v>12.8</v>
      </c>
      <c r="O203" s="257">
        <v>4</v>
      </c>
      <c r="P203" s="257">
        <v>5.5</v>
      </c>
      <c r="Q203" s="273" t="s">
        <v>1003</v>
      </c>
      <c r="R203" s="251" t="s">
        <v>938</v>
      </c>
      <c r="S203" s="259"/>
      <c r="T203" s="263" t="s">
        <v>903</v>
      </c>
      <c r="U203" s="257" t="s">
        <v>939</v>
      </c>
      <c r="V203"/>
      <c r="Y203" s="10"/>
      <c r="AF203"/>
      <c r="AG203"/>
      <c r="AH203"/>
      <c r="AI203"/>
    </row>
    <row r="204" spans="3:47" ht="12" customHeight="1">
      <c r="C204" s="257" t="s">
        <v>897</v>
      </c>
      <c r="D204" s="260">
        <v>34292</v>
      </c>
      <c r="E204" s="257" t="s">
        <v>956</v>
      </c>
      <c r="F204" s="251" t="s">
        <v>957</v>
      </c>
      <c r="G204" s="257" t="s">
        <v>955</v>
      </c>
      <c r="H204" s="262" t="s">
        <v>958</v>
      </c>
      <c r="I204" s="259"/>
      <c r="J204" s="259"/>
      <c r="K204" s="257">
        <v>38</v>
      </c>
      <c r="L204" s="261">
        <v>25.6</v>
      </c>
      <c r="M204" s="257">
        <v>141</v>
      </c>
      <c r="N204" s="261">
        <v>17.899999999999999</v>
      </c>
      <c r="O204" s="257">
        <v>43</v>
      </c>
      <c r="P204" s="257">
        <v>28.6</v>
      </c>
      <c r="Q204" s="273" t="s">
        <v>1003</v>
      </c>
      <c r="R204" s="251" t="s">
        <v>959</v>
      </c>
      <c r="S204" s="259"/>
      <c r="T204" s="263">
        <v>34913</v>
      </c>
      <c r="U204" s="257" t="s">
        <v>903</v>
      </c>
      <c r="V204"/>
      <c r="Y204" s="10"/>
      <c r="AF204"/>
      <c r="AG204"/>
      <c r="AH204"/>
      <c r="AI204"/>
    </row>
    <row r="205" spans="3:47" ht="12" customHeight="1">
      <c r="C205" s="257" t="s">
        <v>897</v>
      </c>
      <c r="D205" s="260">
        <v>34296</v>
      </c>
      <c r="E205" s="257" t="s">
        <v>115</v>
      </c>
      <c r="F205" s="251" t="s">
        <v>960</v>
      </c>
      <c r="G205" s="257" t="s">
        <v>934</v>
      </c>
      <c r="H205" s="251" t="s">
        <v>961</v>
      </c>
      <c r="I205" s="259"/>
      <c r="J205" s="259"/>
      <c r="K205" s="257">
        <v>38</v>
      </c>
      <c r="L205" s="261">
        <v>27.2</v>
      </c>
      <c r="M205" s="257">
        <v>141</v>
      </c>
      <c r="N205" s="261">
        <v>26.4</v>
      </c>
      <c r="O205" s="257">
        <v>35</v>
      </c>
      <c r="P205" s="257">
        <v>5.5</v>
      </c>
      <c r="Q205" s="257">
        <v>1.5</v>
      </c>
      <c r="R205" s="251" t="s">
        <v>962</v>
      </c>
      <c r="S205" s="259"/>
      <c r="T205" s="263" t="s">
        <v>903</v>
      </c>
      <c r="U205" s="257" t="s">
        <v>939</v>
      </c>
      <c r="V205"/>
      <c r="Y205" s="10"/>
      <c r="AF205"/>
      <c r="AG205"/>
      <c r="AH205"/>
      <c r="AI205"/>
    </row>
    <row r="206" spans="3:47" ht="12" customHeight="1">
      <c r="C206" s="257" t="s">
        <v>897</v>
      </c>
      <c r="D206" s="260">
        <v>34311</v>
      </c>
      <c r="E206" s="257" t="s">
        <v>963</v>
      </c>
      <c r="F206" s="251" t="s">
        <v>964</v>
      </c>
      <c r="G206" s="257" t="s">
        <v>898</v>
      </c>
      <c r="H206" s="251" t="s">
        <v>965</v>
      </c>
      <c r="I206" s="259"/>
      <c r="J206" s="259"/>
      <c r="K206" s="257">
        <v>38</v>
      </c>
      <c r="L206" s="261">
        <v>18.2</v>
      </c>
      <c r="M206" s="257">
        <v>140</v>
      </c>
      <c r="N206" s="261">
        <v>38.200000000000003</v>
      </c>
      <c r="O206" s="257">
        <v>265</v>
      </c>
      <c r="P206" s="257">
        <v>10</v>
      </c>
      <c r="Q206" s="257">
        <v>2</v>
      </c>
      <c r="R206" s="251" t="s">
        <v>966</v>
      </c>
      <c r="S206" s="259"/>
      <c r="T206" s="263">
        <v>34915</v>
      </c>
      <c r="U206" s="257" t="s">
        <v>903</v>
      </c>
      <c r="V206"/>
      <c r="Y206" s="10"/>
      <c r="AF206"/>
      <c r="AG206"/>
      <c r="AH206"/>
      <c r="AI206"/>
    </row>
    <row r="207" spans="3:47" ht="12" customHeight="1">
      <c r="C207" s="257" t="s">
        <v>897</v>
      </c>
      <c r="D207" s="260">
        <v>34331</v>
      </c>
      <c r="E207" s="257" t="s">
        <v>83</v>
      </c>
      <c r="F207" s="251" t="s">
        <v>967</v>
      </c>
      <c r="G207" s="257" t="s">
        <v>898</v>
      </c>
      <c r="H207" s="251" t="s">
        <v>968</v>
      </c>
      <c r="I207" s="259"/>
      <c r="J207" s="259"/>
      <c r="K207" s="257">
        <v>38</v>
      </c>
      <c r="L207" s="261">
        <v>20.3</v>
      </c>
      <c r="M207" s="257">
        <v>141</v>
      </c>
      <c r="N207" s="261">
        <v>0.8</v>
      </c>
      <c r="O207" s="257">
        <v>105</v>
      </c>
      <c r="P207" s="257">
        <v>10</v>
      </c>
      <c r="Q207" s="257">
        <v>1.5</v>
      </c>
      <c r="R207" s="262" t="s">
        <v>924</v>
      </c>
      <c r="S207" s="259"/>
      <c r="T207" s="263" t="s">
        <v>903</v>
      </c>
      <c r="U207" s="257" t="s">
        <v>903</v>
      </c>
      <c r="V207"/>
      <c r="Y207" s="10"/>
      <c r="AB207" s="10"/>
      <c r="AC207" s="10"/>
      <c r="AD207" s="10"/>
      <c r="AE207" s="10"/>
      <c r="AF207" s="10"/>
      <c r="AG207" s="10"/>
      <c r="AH207" s="10"/>
      <c r="AI207" s="10"/>
      <c r="AJ207" s="10"/>
      <c r="AK207" s="10"/>
      <c r="AL207" s="10"/>
      <c r="AM207" s="10"/>
      <c r="AN207" s="10"/>
      <c r="AO207" s="10"/>
      <c r="AP207" s="10"/>
      <c r="AQ207" s="10"/>
      <c r="AR207" s="10"/>
      <c r="AS207" s="10"/>
      <c r="AT207" s="10"/>
      <c r="AU207" s="10"/>
    </row>
    <row r="208" spans="3:47" ht="12" customHeight="1">
      <c r="C208" s="257" t="s">
        <v>897</v>
      </c>
      <c r="D208" s="260">
        <v>34361</v>
      </c>
      <c r="E208" s="257" t="s">
        <v>969</v>
      </c>
      <c r="F208" s="251" t="s">
        <v>970</v>
      </c>
      <c r="G208" s="257" t="s">
        <v>898</v>
      </c>
      <c r="H208" s="251" t="s">
        <v>971</v>
      </c>
      <c r="I208" s="259"/>
      <c r="J208" s="259"/>
      <c r="K208" s="257">
        <v>38</v>
      </c>
      <c r="L208" s="261">
        <v>23.9</v>
      </c>
      <c r="M208" s="257">
        <v>141</v>
      </c>
      <c r="N208" s="261">
        <v>35.799999999999997</v>
      </c>
      <c r="O208" s="257">
        <v>40</v>
      </c>
      <c r="P208" s="257">
        <v>10</v>
      </c>
      <c r="Q208" s="257">
        <v>1.5</v>
      </c>
      <c r="R208" s="251" t="s">
        <v>972</v>
      </c>
      <c r="S208" s="259"/>
      <c r="T208" s="263" t="s">
        <v>903</v>
      </c>
      <c r="U208" s="257" t="s">
        <v>903</v>
      </c>
      <c r="V208"/>
      <c r="Y208" s="10"/>
      <c r="AB208" s="10"/>
      <c r="AC208" s="10"/>
      <c r="AD208" s="10"/>
      <c r="AE208" s="10"/>
      <c r="AF208" s="10"/>
      <c r="AG208" s="10"/>
      <c r="AH208" s="10"/>
      <c r="AI208" s="10"/>
      <c r="AJ208" s="10"/>
      <c r="AK208" s="10"/>
      <c r="AL208" s="10"/>
      <c r="AM208" s="10"/>
      <c r="AN208" s="10"/>
      <c r="AO208" s="10"/>
      <c r="AP208" s="10"/>
      <c r="AQ208" s="10"/>
      <c r="AR208" s="10"/>
      <c r="AS208" s="10"/>
      <c r="AT208" s="10"/>
      <c r="AU208" s="10"/>
    </row>
    <row r="209" spans="3:47" ht="12" customHeight="1">
      <c r="C209" s="257" t="s">
        <v>897</v>
      </c>
      <c r="D209" s="260">
        <v>34392</v>
      </c>
      <c r="E209" s="257" t="s">
        <v>286</v>
      </c>
      <c r="F209" s="251" t="s">
        <v>973</v>
      </c>
      <c r="G209" s="257" t="s">
        <v>955</v>
      </c>
      <c r="H209" s="262" t="s">
        <v>974</v>
      </c>
      <c r="I209" s="259"/>
      <c r="J209" s="259"/>
      <c r="K209" s="257">
        <v>38</v>
      </c>
      <c r="L209" s="261">
        <v>15.7</v>
      </c>
      <c r="M209" s="257">
        <v>140</v>
      </c>
      <c r="N209" s="261">
        <v>53.8</v>
      </c>
      <c r="O209" s="257">
        <v>39</v>
      </c>
      <c r="P209" s="257">
        <v>52.6</v>
      </c>
      <c r="Q209" s="273" t="s">
        <v>1003</v>
      </c>
      <c r="R209" s="251" t="s">
        <v>975</v>
      </c>
      <c r="S209" s="259"/>
      <c r="T209" s="263">
        <v>34917</v>
      </c>
      <c r="U209" s="257" t="s">
        <v>903</v>
      </c>
      <c r="V209"/>
      <c r="Y209" s="10"/>
      <c r="AB209" s="10"/>
      <c r="AC209" s="10"/>
      <c r="AD209" s="10"/>
      <c r="AE209" s="10"/>
      <c r="AF209" s="10"/>
      <c r="AG209" s="10"/>
      <c r="AH209" s="10"/>
      <c r="AI209" s="10"/>
      <c r="AJ209" s="10"/>
      <c r="AK209" s="10"/>
      <c r="AL209" s="10"/>
      <c r="AM209" s="10"/>
      <c r="AN209" s="10"/>
      <c r="AO209" s="10"/>
      <c r="AP209" s="10"/>
      <c r="AQ209" s="10"/>
      <c r="AR209" s="10"/>
      <c r="AS209" s="10"/>
      <c r="AT209" s="10"/>
      <c r="AU209" s="10"/>
    </row>
    <row r="210" spans="3:47" ht="12" customHeight="1">
      <c r="C210" s="257" t="s">
        <v>897</v>
      </c>
      <c r="D210" s="260">
        <v>34431</v>
      </c>
      <c r="E210" s="257" t="s">
        <v>976</v>
      </c>
      <c r="F210" s="251" t="s">
        <v>977</v>
      </c>
      <c r="G210" s="257" t="s">
        <v>908</v>
      </c>
      <c r="H210" s="251" t="s">
        <v>978</v>
      </c>
      <c r="I210" s="259"/>
      <c r="J210" s="259"/>
      <c r="K210" s="257">
        <v>38</v>
      </c>
      <c r="L210" s="261">
        <v>6.4</v>
      </c>
      <c r="M210" s="257">
        <v>140</v>
      </c>
      <c r="N210" s="261">
        <v>52.6</v>
      </c>
      <c r="O210" s="257">
        <v>4</v>
      </c>
      <c r="P210" s="273" t="s">
        <v>1003</v>
      </c>
      <c r="Q210" s="273" t="s">
        <v>1003</v>
      </c>
      <c r="R210" s="251" t="s">
        <v>938</v>
      </c>
      <c r="S210" s="259"/>
      <c r="T210" s="263" t="s">
        <v>903</v>
      </c>
      <c r="U210" s="257" t="s">
        <v>939</v>
      </c>
      <c r="V210"/>
      <c r="Y210" s="10"/>
      <c r="AB210" s="10"/>
      <c r="AC210" s="10"/>
      <c r="AD210" s="10"/>
      <c r="AE210" s="10"/>
      <c r="AF210" s="10"/>
      <c r="AG210" s="10"/>
      <c r="AH210" s="10"/>
      <c r="AI210" s="10"/>
      <c r="AJ210" s="10"/>
      <c r="AK210" s="10"/>
      <c r="AL210" s="10"/>
      <c r="AM210" s="10"/>
      <c r="AN210" s="10"/>
      <c r="AO210" s="10"/>
      <c r="AP210" s="10"/>
      <c r="AQ210" s="10"/>
      <c r="AR210" s="10"/>
      <c r="AS210" s="10"/>
      <c r="AT210" s="10"/>
      <c r="AU210" s="10"/>
    </row>
    <row r="211" spans="3:47" ht="12" customHeight="1">
      <c r="C211" s="257" t="s">
        <v>897</v>
      </c>
      <c r="D211" s="260">
        <v>34436</v>
      </c>
      <c r="E211" s="257" t="s">
        <v>979</v>
      </c>
      <c r="F211" s="251" t="s">
        <v>980</v>
      </c>
      <c r="G211" s="257" t="s">
        <v>955</v>
      </c>
      <c r="H211" s="262" t="s">
        <v>981</v>
      </c>
      <c r="I211" s="259"/>
      <c r="J211" s="259"/>
      <c r="K211" s="257">
        <v>38</v>
      </c>
      <c r="L211" s="261">
        <v>8.3000000000000007</v>
      </c>
      <c r="M211" s="257">
        <v>140</v>
      </c>
      <c r="N211" s="261">
        <v>55</v>
      </c>
      <c r="O211" s="257">
        <v>2</v>
      </c>
      <c r="P211" s="257">
        <v>9.6999999999999993</v>
      </c>
      <c r="Q211" s="273" t="s">
        <v>1003</v>
      </c>
      <c r="R211" s="251" t="s">
        <v>982</v>
      </c>
      <c r="S211" s="259"/>
      <c r="T211" s="263" t="s">
        <v>903</v>
      </c>
      <c r="U211" s="257" t="s">
        <v>983</v>
      </c>
      <c r="V211"/>
      <c r="Y211" s="10"/>
      <c r="AB211" s="10"/>
      <c r="AC211" s="10"/>
      <c r="AD211" s="10"/>
      <c r="AE211" s="10"/>
      <c r="AF211" s="10"/>
      <c r="AG211" s="10"/>
      <c r="AH211" s="10"/>
      <c r="AI211" s="10"/>
      <c r="AJ211" s="10"/>
      <c r="AK211" s="10"/>
      <c r="AL211" s="10"/>
      <c r="AM211" s="10"/>
      <c r="AN211" s="10"/>
      <c r="AO211" s="10"/>
      <c r="AP211" s="10"/>
      <c r="AQ211" s="10"/>
      <c r="AR211" s="10"/>
      <c r="AS211" s="10"/>
      <c r="AT211" s="10"/>
      <c r="AU211" s="10"/>
    </row>
    <row r="212" spans="3:47" ht="12" customHeight="1">
      <c r="C212" s="257" t="s">
        <v>897</v>
      </c>
      <c r="D212" s="260">
        <v>34461</v>
      </c>
      <c r="E212" s="257" t="s">
        <v>984</v>
      </c>
      <c r="F212" s="251" t="s">
        <v>985</v>
      </c>
      <c r="G212" s="257" t="s">
        <v>898</v>
      </c>
      <c r="H212" s="251" t="s">
        <v>986</v>
      </c>
      <c r="I212" s="259"/>
      <c r="J212" s="259"/>
      <c r="K212" s="257">
        <v>38</v>
      </c>
      <c r="L212" s="261">
        <v>0.9</v>
      </c>
      <c r="M212" s="257">
        <v>140</v>
      </c>
      <c r="N212" s="261">
        <v>36.700000000000003</v>
      </c>
      <c r="O212" s="257">
        <v>86</v>
      </c>
      <c r="P212" s="257">
        <v>10</v>
      </c>
      <c r="Q212" s="257">
        <v>2</v>
      </c>
      <c r="R212" s="251" t="s">
        <v>987</v>
      </c>
      <c r="S212" s="259"/>
      <c r="T212" s="263">
        <v>34920</v>
      </c>
      <c r="U212" s="257" t="s">
        <v>903</v>
      </c>
      <c r="V212"/>
      <c r="Y212" s="10"/>
      <c r="AB212" s="10"/>
      <c r="AC212" s="10"/>
      <c r="AD212" s="10"/>
      <c r="AE212" s="10"/>
      <c r="AF212" s="10"/>
      <c r="AG212" s="10"/>
      <c r="AH212" s="10"/>
      <c r="AI212" s="10"/>
      <c r="AJ212" s="10"/>
      <c r="AK212" s="10"/>
      <c r="AL212" s="10"/>
      <c r="AM212" s="10"/>
      <c r="AN212" s="10"/>
      <c r="AO212" s="10"/>
      <c r="AP212" s="10"/>
      <c r="AQ212" s="10"/>
      <c r="AR212" s="10"/>
      <c r="AS212" s="10"/>
      <c r="AT212" s="10"/>
      <c r="AU212" s="10"/>
    </row>
    <row r="213" spans="3:47" ht="12" customHeight="1">
      <c r="C213" s="257" t="s">
        <v>897</v>
      </c>
      <c r="D213" s="260">
        <v>34462</v>
      </c>
      <c r="E213" s="257" t="s">
        <v>988</v>
      </c>
      <c r="F213" s="251" t="s">
        <v>989</v>
      </c>
      <c r="G213" s="257" t="s">
        <v>898</v>
      </c>
      <c r="H213" s="262" t="s">
        <v>990</v>
      </c>
      <c r="I213" s="259"/>
      <c r="J213" s="259"/>
      <c r="K213" s="257">
        <v>38</v>
      </c>
      <c r="L213" s="261">
        <v>7.6</v>
      </c>
      <c r="M213" s="257">
        <v>140</v>
      </c>
      <c r="N213" s="261">
        <v>40.799999999999997</v>
      </c>
      <c r="O213" s="257">
        <v>112</v>
      </c>
      <c r="P213" s="257">
        <v>6.5</v>
      </c>
      <c r="Q213" s="257">
        <v>2</v>
      </c>
      <c r="R213" s="251" t="s">
        <v>991</v>
      </c>
      <c r="S213" s="259"/>
      <c r="T213" s="263" t="s">
        <v>903</v>
      </c>
      <c r="U213" s="257" t="s">
        <v>903</v>
      </c>
      <c r="V213"/>
      <c r="Y213" s="10"/>
      <c r="AB213" s="10"/>
      <c r="AC213" s="10"/>
      <c r="AD213" s="10"/>
      <c r="AE213" s="10"/>
      <c r="AF213" s="10"/>
      <c r="AG213" s="10"/>
      <c r="AH213" s="10"/>
      <c r="AI213" s="10"/>
      <c r="AJ213" s="10"/>
      <c r="AK213" s="10"/>
      <c r="AL213" s="10"/>
      <c r="AM213" s="10"/>
      <c r="AN213" s="10"/>
      <c r="AO213" s="10"/>
      <c r="AP213" s="10"/>
      <c r="AQ213" s="10"/>
      <c r="AR213" s="10"/>
      <c r="AS213" s="10"/>
      <c r="AT213" s="10"/>
      <c r="AU213" s="10"/>
    </row>
    <row r="214" spans="3:47" ht="12" customHeight="1">
      <c r="C214" s="257" t="s">
        <v>897</v>
      </c>
      <c r="D214" s="260">
        <v>34471</v>
      </c>
      <c r="E214" s="257" t="s">
        <v>74</v>
      </c>
      <c r="F214" s="251" t="s">
        <v>992</v>
      </c>
      <c r="G214" s="257" t="s">
        <v>898</v>
      </c>
      <c r="H214" s="251" t="s">
        <v>993</v>
      </c>
      <c r="I214" s="259"/>
      <c r="J214" s="259"/>
      <c r="K214" s="257">
        <v>38</v>
      </c>
      <c r="L214" s="261">
        <v>1.5</v>
      </c>
      <c r="M214" s="257">
        <v>140</v>
      </c>
      <c r="N214" s="261">
        <v>51.5</v>
      </c>
      <c r="O214" s="257">
        <v>4</v>
      </c>
      <c r="P214" s="257">
        <v>10</v>
      </c>
      <c r="Q214" s="257">
        <v>1.5</v>
      </c>
      <c r="R214" s="251" t="s">
        <v>994</v>
      </c>
      <c r="S214" s="259"/>
      <c r="T214" s="263" t="s">
        <v>903</v>
      </c>
      <c r="U214" s="257" t="s">
        <v>903</v>
      </c>
      <c r="V214"/>
      <c r="Y214" s="10"/>
      <c r="AB214" s="10"/>
      <c r="AC214" s="10"/>
      <c r="AD214" s="10"/>
      <c r="AE214" s="10"/>
      <c r="AF214" s="10"/>
      <c r="AG214" s="10"/>
      <c r="AH214" s="10"/>
      <c r="AI214" s="10"/>
      <c r="AJ214" s="10"/>
      <c r="AK214" s="10"/>
      <c r="AL214" s="10"/>
      <c r="AM214" s="10"/>
      <c r="AN214" s="10"/>
      <c r="AO214" s="10"/>
      <c r="AP214" s="10"/>
      <c r="AQ214" s="10"/>
      <c r="AR214" s="10"/>
      <c r="AS214" s="10"/>
      <c r="AT214" s="10"/>
      <c r="AU214" s="10"/>
    </row>
    <row r="215" spans="3:47" ht="12" customHeight="1">
      <c r="C215" s="257" t="s">
        <v>897</v>
      </c>
      <c r="D215" s="260">
        <v>34506</v>
      </c>
      <c r="E215" s="257" t="s">
        <v>69</v>
      </c>
      <c r="F215" s="251" t="s">
        <v>995</v>
      </c>
      <c r="G215" s="257" t="s">
        <v>898</v>
      </c>
      <c r="H215" s="262" t="s">
        <v>996</v>
      </c>
      <c r="I215" s="259"/>
      <c r="J215" s="259"/>
      <c r="K215" s="257">
        <v>37</v>
      </c>
      <c r="L215" s="261">
        <v>55.9</v>
      </c>
      <c r="M215" s="257">
        <v>140</v>
      </c>
      <c r="N215" s="261">
        <v>46.7</v>
      </c>
      <c r="O215" s="257">
        <v>18</v>
      </c>
      <c r="P215" s="257">
        <v>10</v>
      </c>
      <c r="Q215" s="257">
        <v>1.5</v>
      </c>
      <c r="R215" s="251" t="s">
        <v>997</v>
      </c>
      <c r="S215" s="259"/>
      <c r="T215" s="263" t="s">
        <v>903</v>
      </c>
      <c r="U215" s="257" t="s">
        <v>903</v>
      </c>
      <c r="V215"/>
      <c r="Y215" s="10"/>
      <c r="AB215" s="10"/>
      <c r="AC215" s="10"/>
      <c r="AD215" s="10"/>
      <c r="AE215" s="10"/>
      <c r="AF215" s="10"/>
      <c r="AG215" s="10"/>
      <c r="AH215" s="10"/>
      <c r="AI215" s="10"/>
      <c r="AJ215" s="10"/>
      <c r="AK215" s="10"/>
      <c r="AL215" s="10"/>
      <c r="AM215" s="10"/>
      <c r="AN215" s="10"/>
      <c r="AO215" s="10"/>
      <c r="AP215" s="10"/>
      <c r="AQ215" s="10"/>
      <c r="AR215" s="10"/>
      <c r="AS215" s="10"/>
      <c r="AT215" s="10"/>
      <c r="AU215" s="10"/>
    </row>
    <row r="216" spans="3:47" ht="12" customHeight="1">
      <c r="C216" s="257" t="s">
        <v>897</v>
      </c>
      <c r="D216" s="260">
        <v>34526</v>
      </c>
      <c r="E216" s="257" t="s">
        <v>71</v>
      </c>
      <c r="F216" s="251" t="s">
        <v>998</v>
      </c>
      <c r="G216" s="257" t="s">
        <v>908</v>
      </c>
      <c r="H216" s="251" t="s">
        <v>999</v>
      </c>
      <c r="I216" s="259"/>
      <c r="J216" s="259"/>
      <c r="K216" s="257">
        <v>37</v>
      </c>
      <c r="L216" s="261">
        <v>49.6</v>
      </c>
      <c r="M216" s="257">
        <v>140</v>
      </c>
      <c r="N216" s="261">
        <v>43.7</v>
      </c>
      <c r="O216" s="257">
        <v>305</v>
      </c>
      <c r="P216" s="273" t="s">
        <v>1003</v>
      </c>
      <c r="Q216" s="273" t="s">
        <v>1003</v>
      </c>
      <c r="R216" s="251" t="s">
        <v>1000</v>
      </c>
      <c r="S216" s="259"/>
      <c r="T216" s="263" t="s">
        <v>903</v>
      </c>
      <c r="U216" s="257" t="s">
        <v>903</v>
      </c>
      <c r="V216"/>
      <c r="Y216" s="10"/>
      <c r="AB216" s="10"/>
      <c r="AC216" s="10"/>
      <c r="AD216" s="10"/>
      <c r="AE216" s="10"/>
      <c r="AF216" s="10"/>
      <c r="AG216" s="10"/>
      <c r="AH216" s="10"/>
      <c r="AI216" s="10"/>
      <c r="AJ216" s="10"/>
      <c r="AK216" s="10"/>
      <c r="AL216" s="10"/>
      <c r="AM216" s="10"/>
      <c r="AN216" s="10"/>
      <c r="AO216" s="10"/>
      <c r="AP216" s="10"/>
      <c r="AQ216" s="10"/>
      <c r="AR216" s="10"/>
      <c r="AS216" s="10"/>
      <c r="AT216" s="10"/>
      <c r="AU216" s="10"/>
    </row>
    <row r="217" spans="3:47" ht="12" customHeight="1">
      <c r="Y217" s="10"/>
      <c r="AB217" s="10"/>
      <c r="AC217" s="10"/>
      <c r="AD217" s="10"/>
      <c r="AE217" s="10"/>
      <c r="AF217" s="10"/>
      <c r="AG217" s="10"/>
      <c r="AH217" s="10"/>
      <c r="AI217" s="10"/>
      <c r="AJ217" s="10"/>
      <c r="AK217" s="10"/>
      <c r="AL217" s="10"/>
      <c r="AM217" s="10"/>
      <c r="AN217" s="10"/>
      <c r="AO217" s="10"/>
      <c r="AP217" s="10"/>
      <c r="AQ217" s="10"/>
      <c r="AR217" s="10"/>
      <c r="AS217" s="10"/>
      <c r="AT217" s="10"/>
      <c r="AU217" s="10"/>
    </row>
    <row r="218" spans="3:47" ht="12" customHeight="1">
      <c r="Y218" s="10"/>
      <c r="AB218" s="10"/>
      <c r="AC218" s="10"/>
      <c r="AD218" s="10"/>
      <c r="AE218" s="10"/>
      <c r="AF218" s="10"/>
      <c r="AG218" s="10"/>
      <c r="AH218" s="10"/>
      <c r="AI218" s="10"/>
      <c r="AJ218" s="10"/>
      <c r="AK218" s="10"/>
      <c r="AL218" s="10"/>
      <c r="AM218" s="10"/>
      <c r="AN218" s="10"/>
      <c r="AO218" s="10"/>
      <c r="AP218" s="10"/>
      <c r="AQ218" s="10"/>
      <c r="AR218" s="10"/>
      <c r="AS218" s="10"/>
      <c r="AT218" s="10"/>
      <c r="AU218" s="10"/>
    </row>
    <row r="219" spans="3:47" ht="12" customHeight="1">
      <c r="Y219" s="10"/>
      <c r="AB219" s="10"/>
      <c r="AC219" s="10"/>
      <c r="AD219" s="10"/>
      <c r="AE219" s="10"/>
      <c r="AF219" s="10"/>
      <c r="AG219" s="10"/>
      <c r="AH219" s="10"/>
      <c r="AI219" s="10"/>
      <c r="AJ219" s="10"/>
      <c r="AK219" s="10"/>
      <c r="AL219" s="10"/>
      <c r="AM219" s="10"/>
      <c r="AN219" s="10"/>
      <c r="AO219" s="10"/>
      <c r="AP219" s="10"/>
      <c r="AQ219" s="10"/>
      <c r="AR219" s="10"/>
      <c r="AS219" s="10"/>
      <c r="AT219" s="10"/>
      <c r="AU219" s="10"/>
    </row>
    <row r="220" spans="3:47" ht="12" customHeight="1">
      <c r="Y220" s="10"/>
      <c r="AB220" s="10"/>
      <c r="AC220" s="10"/>
      <c r="AD220" s="10"/>
      <c r="AE220" s="10"/>
      <c r="AF220" s="10"/>
      <c r="AG220" s="10"/>
      <c r="AH220" s="10"/>
      <c r="AI220" s="10"/>
      <c r="AJ220" s="10"/>
      <c r="AK220" s="10"/>
      <c r="AL220" s="10"/>
      <c r="AM220" s="10"/>
      <c r="AN220" s="10"/>
      <c r="AO220" s="10"/>
      <c r="AP220" s="10"/>
      <c r="AQ220" s="10"/>
      <c r="AR220" s="10"/>
      <c r="AS220" s="10"/>
      <c r="AT220" s="10"/>
      <c r="AU220" s="10"/>
    </row>
  </sheetData>
  <sortState sortMethod="stroke" ref="W11:AD81">
    <sortCondition ref="W11:W81"/>
  </sortState>
  <mergeCells count="250">
    <mergeCell ref="C186:C187"/>
    <mergeCell ref="D186:D187"/>
    <mergeCell ref="G186:G187"/>
    <mergeCell ref="E186:E187"/>
    <mergeCell ref="O186:O187"/>
    <mergeCell ref="P186:P187"/>
    <mergeCell ref="Q186:Q187"/>
    <mergeCell ref="R186:R187"/>
    <mergeCell ref="Z93:AW94"/>
    <mergeCell ref="Z98:AW99"/>
    <mergeCell ref="Z101:AW102"/>
    <mergeCell ref="Z104:AW105"/>
    <mergeCell ref="AA89:AB89"/>
    <mergeCell ref="AC89:AD89"/>
    <mergeCell ref="AE89:AG89"/>
    <mergeCell ref="AA90:AB90"/>
    <mergeCell ref="AC90:AD90"/>
    <mergeCell ref="AE90:AG90"/>
    <mergeCell ref="AA87:AB87"/>
    <mergeCell ref="AC87:AD87"/>
    <mergeCell ref="AE87:AG87"/>
    <mergeCell ref="AA88:AB88"/>
    <mergeCell ref="AC88:AD88"/>
    <mergeCell ref="AE88:AG88"/>
    <mergeCell ref="AA85:AB85"/>
    <mergeCell ref="AC85:AD85"/>
    <mergeCell ref="AE85:AG85"/>
    <mergeCell ref="AA86:AB86"/>
    <mergeCell ref="AC86:AD86"/>
    <mergeCell ref="AE86:AG86"/>
    <mergeCell ref="AE82:AG83"/>
    <mergeCell ref="AA83:AB83"/>
    <mergeCell ref="AC83:AD83"/>
    <mergeCell ref="AA84:AB84"/>
    <mergeCell ref="AC84:AD84"/>
    <mergeCell ref="AE84:AG84"/>
    <mergeCell ref="Y72:AU76"/>
    <mergeCell ref="Y54:AF55"/>
    <mergeCell ref="Y51:AD51"/>
    <mergeCell ref="AG51:AH51"/>
    <mergeCell ref="AL51:AM51"/>
    <mergeCell ref="AN51:AO51"/>
    <mergeCell ref="AP51:AQ51"/>
    <mergeCell ref="Y60:AU61"/>
    <mergeCell ref="Y62:AU63"/>
    <mergeCell ref="Y64:AU67"/>
    <mergeCell ref="Y68:AU71"/>
    <mergeCell ref="Y50:AD50"/>
    <mergeCell ref="AG50:AH50"/>
    <mergeCell ref="AL50:AM50"/>
    <mergeCell ref="AN50:AO50"/>
    <mergeCell ref="AP50:AQ50"/>
    <mergeCell ref="Y49:AD49"/>
    <mergeCell ref="AG49:AH49"/>
    <mergeCell ref="AL49:AM49"/>
    <mergeCell ref="AN49:AO49"/>
    <mergeCell ref="AP49:AQ49"/>
    <mergeCell ref="Y48:AD48"/>
    <mergeCell ref="AG48:AH48"/>
    <mergeCell ref="AL48:AM48"/>
    <mergeCell ref="AN48:AO48"/>
    <mergeCell ref="AP48:AQ48"/>
    <mergeCell ref="Y47:AD47"/>
    <mergeCell ref="AG47:AH47"/>
    <mergeCell ref="AL47:AM47"/>
    <mergeCell ref="AN47:AO47"/>
    <mergeCell ref="AP47:AQ47"/>
    <mergeCell ref="Y46:AD46"/>
    <mergeCell ref="AG46:AH46"/>
    <mergeCell ref="AL46:AM46"/>
    <mergeCell ref="AN46:AO46"/>
    <mergeCell ref="AP46:AQ46"/>
    <mergeCell ref="Y45:AD45"/>
    <mergeCell ref="AG45:AH45"/>
    <mergeCell ref="AL45:AM45"/>
    <mergeCell ref="AN45:AO45"/>
    <mergeCell ref="AP45:AQ45"/>
    <mergeCell ref="AP42:AQ43"/>
    <mergeCell ref="Y44:AD44"/>
    <mergeCell ref="AG44:AH44"/>
    <mergeCell ref="AL44:AM44"/>
    <mergeCell ref="AN44:AO44"/>
    <mergeCell ref="AP44:AQ44"/>
    <mergeCell ref="Y42:AD43"/>
    <mergeCell ref="AE42:AF43"/>
    <mergeCell ref="AG42:AH43"/>
    <mergeCell ref="AJ42:AJ43"/>
    <mergeCell ref="AK42:AK43"/>
    <mergeCell ref="AT37:AU37"/>
    <mergeCell ref="Y38:Z38"/>
    <mergeCell ref="AA38:AB38"/>
    <mergeCell ref="AC38:AD38"/>
    <mergeCell ref="AN38:AO38"/>
    <mergeCell ref="AP38:AQ38"/>
    <mergeCell ref="AN36:AO36"/>
    <mergeCell ref="AP36:AQ36"/>
    <mergeCell ref="AR36:AS36"/>
    <mergeCell ref="Y37:Z37"/>
    <mergeCell ref="AA37:AB37"/>
    <mergeCell ref="AC37:AD37"/>
    <mergeCell ref="AN37:AO37"/>
    <mergeCell ref="AP37:AQ37"/>
    <mergeCell ref="AR37:AS37"/>
    <mergeCell ref="AN34:AO34"/>
    <mergeCell ref="AP34:AQ34"/>
    <mergeCell ref="AR34:AS34"/>
    <mergeCell ref="AN35:AO35"/>
    <mergeCell ref="AP35:AQ35"/>
    <mergeCell ref="AR35:AS35"/>
    <mergeCell ref="AP30:AQ30"/>
    <mergeCell ref="AR30:AS30"/>
    <mergeCell ref="AT30:AU36"/>
    <mergeCell ref="AN33:AO33"/>
    <mergeCell ref="AP33:AQ33"/>
    <mergeCell ref="AR33:AS33"/>
    <mergeCell ref="Y31:Z31"/>
    <mergeCell ref="AA31:AB31"/>
    <mergeCell ref="AC31:AD31"/>
    <mergeCell ref="AE31:AF31"/>
    <mergeCell ref="AN31:AO31"/>
    <mergeCell ref="AP31:AQ31"/>
    <mergeCell ref="AR31:AS31"/>
    <mergeCell ref="AN32:AO32"/>
    <mergeCell ref="AP32:AQ32"/>
    <mergeCell ref="AR32:AS32"/>
    <mergeCell ref="Y30:Z30"/>
    <mergeCell ref="AA30:AB30"/>
    <mergeCell ref="AC30:AD30"/>
    <mergeCell ref="AE30:AF30"/>
    <mergeCell ref="AN30:AO30"/>
    <mergeCell ref="AT28:AU28"/>
    <mergeCell ref="Y29:Z29"/>
    <mergeCell ref="AA29:AB29"/>
    <mergeCell ref="AC29:AD29"/>
    <mergeCell ref="AE29:AF29"/>
    <mergeCell ref="AG29:AH29"/>
    <mergeCell ref="AI29:AJ29"/>
    <mergeCell ref="AK29:AL29"/>
    <mergeCell ref="AN29:AO29"/>
    <mergeCell ref="AP29:AQ29"/>
    <mergeCell ref="AR29:AS29"/>
    <mergeCell ref="AT29:AU29"/>
    <mergeCell ref="AI28:AJ28"/>
    <mergeCell ref="AK28:AL28"/>
    <mergeCell ref="AN28:AO28"/>
    <mergeCell ref="AP28:AQ28"/>
    <mergeCell ref="AR28:AS28"/>
    <mergeCell ref="Y28:Z28"/>
    <mergeCell ref="AA28:AB28"/>
    <mergeCell ref="AC28:AD28"/>
    <mergeCell ref="AE28:AF28"/>
    <mergeCell ref="AG28:AH28"/>
    <mergeCell ref="AI27:AJ27"/>
    <mergeCell ref="AK27:AL27"/>
    <mergeCell ref="AN27:AO27"/>
    <mergeCell ref="AP27:AQ27"/>
    <mergeCell ref="AR27:AS27"/>
    <mergeCell ref="Y27:Z27"/>
    <mergeCell ref="AA27:AB27"/>
    <mergeCell ref="AC27:AD27"/>
    <mergeCell ref="AE27:AF27"/>
    <mergeCell ref="AG27:AH27"/>
    <mergeCell ref="AI26:AJ26"/>
    <mergeCell ref="AK26:AL26"/>
    <mergeCell ref="AN26:AO26"/>
    <mergeCell ref="AP26:AQ26"/>
    <mergeCell ref="AR26:AS26"/>
    <mergeCell ref="Y26:Z26"/>
    <mergeCell ref="AA26:AB26"/>
    <mergeCell ref="AC26:AD26"/>
    <mergeCell ref="AE26:AF26"/>
    <mergeCell ref="AG26:AH26"/>
    <mergeCell ref="AI25:AJ25"/>
    <mergeCell ref="AK25:AL25"/>
    <mergeCell ref="AN25:AO25"/>
    <mergeCell ref="AP25:AQ25"/>
    <mergeCell ref="AR25:AS25"/>
    <mergeCell ref="Y25:Z25"/>
    <mergeCell ref="AA25:AB25"/>
    <mergeCell ref="AC25:AD25"/>
    <mergeCell ref="AE25:AF25"/>
    <mergeCell ref="AG25:AH25"/>
    <mergeCell ref="AI24:AJ24"/>
    <mergeCell ref="AK24:AL24"/>
    <mergeCell ref="AN24:AO24"/>
    <mergeCell ref="AP24:AQ24"/>
    <mergeCell ref="AR24:AS24"/>
    <mergeCell ref="Y24:Z24"/>
    <mergeCell ref="AA24:AB24"/>
    <mergeCell ref="AC24:AD24"/>
    <mergeCell ref="AE24:AF24"/>
    <mergeCell ref="AG24:AH24"/>
    <mergeCell ref="AI23:AJ23"/>
    <mergeCell ref="AK23:AL23"/>
    <mergeCell ref="AN23:AO23"/>
    <mergeCell ref="AP23:AQ23"/>
    <mergeCell ref="AR23:AS23"/>
    <mergeCell ref="Y23:Z23"/>
    <mergeCell ref="AA23:AB23"/>
    <mergeCell ref="AC23:AD23"/>
    <mergeCell ref="AE23:AF23"/>
    <mergeCell ref="AG23:AH23"/>
    <mergeCell ref="AK20:AL21"/>
    <mergeCell ref="AN20:AO20"/>
    <mergeCell ref="AP20:AQ20"/>
    <mergeCell ref="AR20:AS20"/>
    <mergeCell ref="AT20:AU20"/>
    <mergeCell ref="AN21:AO21"/>
    <mergeCell ref="AP21:AQ21"/>
    <mergeCell ref="AR21:AS21"/>
    <mergeCell ref="AT21:AU27"/>
    <mergeCell ref="AN22:AO22"/>
    <mergeCell ref="AP22:AQ22"/>
    <mergeCell ref="AR22:AS22"/>
    <mergeCell ref="AA20:AB21"/>
    <mergeCell ref="AC20:AD21"/>
    <mergeCell ref="AE20:AF21"/>
    <mergeCell ref="AG20:AH21"/>
    <mergeCell ref="AI20:AJ21"/>
    <mergeCell ref="Y14:Z14"/>
    <mergeCell ref="Y15:Z15"/>
    <mergeCell ref="Y16:Z16"/>
    <mergeCell ref="Y17:Z17"/>
    <mergeCell ref="Y20:Z21"/>
    <mergeCell ref="Y9:Z9"/>
    <mergeCell ref="Y10:Z10"/>
    <mergeCell ref="Y11:Z11"/>
    <mergeCell ref="Y12:Z12"/>
    <mergeCell ref="Y13:Z13"/>
    <mergeCell ref="AP2:AR3"/>
    <mergeCell ref="AS2:AU3"/>
    <mergeCell ref="AV2:AX3"/>
    <mergeCell ref="AB7:AB8"/>
    <mergeCell ref="AC7:AC8"/>
    <mergeCell ref="AD7:AD8"/>
    <mergeCell ref="Y2:AA3"/>
    <mergeCell ref="AE2:AG3"/>
    <mergeCell ref="AH2:AJ3"/>
    <mergeCell ref="AK2:AL3"/>
    <mergeCell ref="AM2:AO3"/>
    <mergeCell ref="AB2:AD3"/>
    <mergeCell ref="U2:V3"/>
    <mergeCell ref="B2:E3"/>
    <mergeCell ref="L2:M3"/>
    <mergeCell ref="N2:O3"/>
    <mergeCell ref="F2:G3"/>
    <mergeCell ref="I2:I3"/>
    <mergeCell ref="J2:K3"/>
    <mergeCell ref="P2:R3"/>
    <mergeCell ref="S2:T3"/>
  </mergeCells>
  <phoneticPr fontId="5"/>
  <hyperlinks>
    <hyperlink ref="J2" r:id="rId1" display="県原セの関連ページ"/>
    <hyperlink ref="N2" r:id="rId2" display="原子力安全対策課"/>
    <hyperlink ref="P2" r:id="rId3" display="放射能情報サイトみやぎ"/>
    <hyperlink ref="S2" r:id="rId4" display="『環放線DB』"/>
    <hyperlink ref="I2" r:id="rId5" display="http://miyagi-haikibutsushorishisetsu-realtime.env.go.jp/area_200001.html"/>
    <hyperlink ref="R2:S3" r:id="rId6" display="『環放線DB』"/>
    <hyperlink ref="R5" r:id="rId7" display="kmdみやぎ"/>
    <hyperlink ref="L2" r:id="rId8" display="http://www.city.sendai.jp/sesakukoho/shise/daishinsai/hoshano/index.html"/>
    <hyperlink ref="B2:C3" r:id="rId9" display="https://www.erms.nsr.go.jp/nra-ramis-webg/"/>
    <hyperlink ref="U2:V3" r:id="rId10" display="kmdみやぎ"/>
    <hyperlink ref="B96" r:id="rId11" display="http://miyagi-haikibutsushorishisetsu-realtime.env.go.jp/area_200001.html"/>
    <hyperlink ref="B135:M135" r:id="rId12" display="【参考】 女川原発に係る環境放射線監視システム(環境放射線監視センター管理)のコード表"/>
    <hyperlink ref="Z33:AG33" location="'チェルノ&amp;福一'!R1C1" display="環境省HP 放射線健康影響基礎資料 原子力災害"/>
    <hyperlink ref="Y40:Z40" r:id="rId13" display="https://www.env.go.jp/chemi/rhm/h29kisoshiryo/h29kiso-02-02-05.html"/>
    <hyperlink ref="AH2" r:id="rId14" display="県原セの関連ページ"/>
    <hyperlink ref="AE2" r:id="rId15" display="http://miyagi-haikibutsushorishisetsu-realtime.env.go.jp/area_200001.html"/>
    <hyperlink ref="Y2:Z3" r:id="rId16" display="https://www.erms.nsr.go.jp/nra-ramis-webg/"/>
    <hyperlink ref="AE2:AE3" r:id="rId17" display="http://miyagi-haikibutsushorishisetsu-realtime.env.go.jp/index.html"/>
    <hyperlink ref="AM2" r:id="rId18" display="http://miyagi-haikibutsushorishisetsu-realtime.env.go.jp/area_200001.html"/>
    <hyperlink ref="AK2" r:id="rId19" display="http://miyagi-haikibutsushorishisetsu-realtime.env.go.jp/index.html"/>
    <hyperlink ref="AV2:AW3" r:id="rId20" display="kmdみやぎ"/>
    <hyperlink ref="F2:G3" r:id="rId21" display="https://ramap.jmc.or.jp/map/"/>
    <hyperlink ref="AB2:AC3" r:id="rId22" display="https://ramap.jmc.or.jp/map/"/>
    <hyperlink ref="AP2:AR3" r:id="rId23" display="https://www.r-info-miyagi.jp/r-info/"/>
    <hyperlink ref="AK2:AL3" r:id="rId24" display="http://www.city.sendai.jp/sesakukoho/shise/daishinsai/hoshano/index.html"/>
    <hyperlink ref="AM2:AO3" r:id="rId25" display="https://www.pref.miyagi.jp/soshiki/gentai/"/>
    <hyperlink ref="AS2:AU3" r:id="rId26" display="https://www.kankyo-hoshano.go.jp/data/database/"/>
    <hyperlink ref="H135" r:id="rId27" display="【参考】 女川原発に係る環境放射線監視システム(環境放射線監視センター管理)のコード表"/>
  </hyperlinks>
  <pageMargins left="0.82677165354330717" right="0" top="0.19685039370078741" bottom="0.19685039370078741" header="0" footer="0.31496062992125984"/>
  <pageSetup paperSize="9" scale="70" orientation="portrait" horizontalDpi="0" verticalDpi="0" r:id="rId28"/>
  <headerFooter>
    <oddFooter>&amp;R&amp;F/&amp;D</oddFooter>
  </headerFooter>
  <drawing r:id="rId29"/>
</worksheet>
</file>

<file path=xl/worksheets/sheet2.xml><?xml version="1.0" encoding="utf-8"?>
<worksheet xmlns="http://schemas.openxmlformats.org/spreadsheetml/2006/main" xmlns:r="http://schemas.openxmlformats.org/officeDocument/2006/relationships">
  <dimension ref="A1:V216"/>
  <sheetViews>
    <sheetView tabSelected="1" zoomScale="75" zoomScaleNormal="75" workbookViewId="0">
      <selection activeCell="AE23" sqref="AE23"/>
    </sheetView>
  </sheetViews>
  <sheetFormatPr defaultRowHeight="12" customHeight="1"/>
  <cols>
    <col min="1" max="1" width="1.625" style="10" customWidth="1"/>
    <col min="2" max="2" width="2.25" style="10" customWidth="1"/>
    <col min="3" max="3" width="3.875" style="10" customWidth="1"/>
    <col min="4" max="4" width="5.375" style="10" customWidth="1"/>
    <col min="5" max="5" width="4" style="10" customWidth="1"/>
    <col min="6" max="6" width="9.25" style="10" customWidth="1"/>
    <col min="7" max="7" width="3.5" style="10" customWidth="1"/>
    <col min="8" max="8" width="6.75" style="10" customWidth="1"/>
    <col min="9" max="9" width="13.75" style="10" customWidth="1"/>
    <col min="10" max="10" width="4.75" style="11"/>
    <col min="11" max="11" width="4.75"/>
    <col min="12" max="14" width="4.25" style="10" customWidth="1"/>
    <col min="15" max="18" width="4.75" style="10" customWidth="1"/>
    <col min="19" max="19" width="6.875" style="10" customWidth="1"/>
    <col min="20" max="20" width="8.125" style="10" customWidth="1"/>
    <col min="21" max="21" width="6" style="10" customWidth="1"/>
    <col min="22" max="22" width="6.375" style="10" customWidth="1"/>
    <col min="23" max="23" width="3.25" customWidth="1"/>
    <col min="24" max="29" width="6.625" customWidth="1"/>
  </cols>
  <sheetData>
    <row r="1" spans="1:22" ht="7.5" customHeight="1">
      <c r="I1" s="1"/>
      <c r="J1"/>
      <c r="K1" s="10"/>
      <c r="O1" s="1"/>
      <c r="P1" s="1"/>
      <c r="R1" s="1"/>
      <c r="S1" s="1"/>
    </row>
    <row r="2" spans="1:22" ht="12" customHeight="1">
      <c r="A2" s="12"/>
      <c r="B2" s="318" t="s">
        <v>293</v>
      </c>
      <c r="C2" s="319"/>
      <c r="D2" s="320"/>
      <c r="E2" s="320"/>
      <c r="F2" s="335" t="s">
        <v>1077</v>
      </c>
      <c r="G2" s="335"/>
      <c r="H2" s="323" t="s">
        <v>261</v>
      </c>
      <c r="I2" s="324" t="s">
        <v>871</v>
      </c>
      <c r="J2" s="325"/>
      <c r="K2" s="321" t="s">
        <v>294</v>
      </c>
      <c r="L2" s="320"/>
      <c r="M2" s="322" t="s">
        <v>262</v>
      </c>
      <c r="N2" s="320"/>
      <c r="O2" s="322" t="s">
        <v>870</v>
      </c>
      <c r="P2" s="326"/>
      <c r="Q2" s="326"/>
      <c r="R2" s="327" t="s">
        <v>260</v>
      </c>
      <c r="S2" s="320"/>
      <c r="T2" s="316" t="s">
        <v>252</v>
      </c>
      <c r="U2" s="317"/>
    </row>
    <row r="3" spans="1:22" ht="12" customHeight="1">
      <c r="A3" s="12"/>
      <c r="B3" s="319"/>
      <c r="C3" s="319"/>
      <c r="D3" s="320"/>
      <c r="E3" s="320"/>
      <c r="F3" s="335"/>
      <c r="G3" s="335"/>
      <c r="H3" s="320"/>
      <c r="I3" s="325"/>
      <c r="J3" s="325"/>
      <c r="K3" s="320"/>
      <c r="L3" s="320"/>
      <c r="M3" s="320"/>
      <c r="N3" s="320"/>
      <c r="O3" s="326"/>
      <c r="P3" s="326"/>
      <c r="Q3" s="326"/>
      <c r="R3" s="320"/>
      <c r="S3" s="320"/>
      <c r="T3" s="317"/>
      <c r="U3" s="317"/>
    </row>
    <row r="4" spans="1:22" ht="7.5" customHeight="1">
      <c r="A4" s="12"/>
      <c r="H4" s="310"/>
      <c r="I4" s="11"/>
      <c r="J4" s="311"/>
      <c r="K4" s="311"/>
      <c r="L4" s="311"/>
      <c r="M4" s="311"/>
      <c r="N4" s="311"/>
      <c r="O4" s="311"/>
      <c r="P4" s="311"/>
      <c r="Q4" s="311"/>
    </row>
    <row r="5" spans="1:22" ht="16.5" customHeight="1">
      <c r="B5" s="14" t="s">
        <v>436</v>
      </c>
      <c r="J5" s="13"/>
      <c r="K5" s="13"/>
      <c r="N5" s="244" t="s">
        <v>444</v>
      </c>
      <c r="O5" s="245" t="s">
        <v>418</v>
      </c>
      <c r="R5" s="116"/>
    </row>
    <row r="6" spans="1:22" ht="12" customHeight="1">
      <c r="D6" s="15" t="s">
        <v>439</v>
      </c>
      <c r="K6" s="10"/>
      <c r="N6" s="246" t="s">
        <v>445</v>
      </c>
      <c r="O6" s="245" t="s">
        <v>431</v>
      </c>
    </row>
    <row r="7" spans="1:22" ht="31.5" customHeight="1">
      <c r="B7" s="74" t="s">
        <v>269</v>
      </c>
      <c r="C7" s="314" t="s">
        <v>1104</v>
      </c>
      <c r="D7" s="100" t="s">
        <v>430</v>
      </c>
      <c r="E7" s="100" t="s">
        <v>268</v>
      </c>
      <c r="F7" s="100" t="s">
        <v>3</v>
      </c>
      <c r="G7" s="294" t="s">
        <v>1054</v>
      </c>
      <c r="H7" s="100" t="s">
        <v>1057</v>
      </c>
      <c r="I7" s="100" t="s">
        <v>432</v>
      </c>
      <c r="J7" s="314" t="s">
        <v>1103</v>
      </c>
      <c r="K7" s="101" t="s">
        <v>249</v>
      </c>
      <c r="L7" s="102"/>
      <c r="M7" s="102"/>
      <c r="N7" s="103"/>
      <c r="O7" s="104" t="s">
        <v>247</v>
      </c>
      <c r="P7" s="102"/>
      <c r="Q7" s="102"/>
      <c r="R7" s="103"/>
      <c r="S7" s="100" t="s">
        <v>242</v>
      </c>
      <c r="T7" s="100" t="s">
        <v>243</v>
      </c>
      <c r="U7" s="294" t="s">
        <v>296</v>
      </c>
      <c r="V7" s="100" t="s">
        <v>4</v>
      </c>
    </row>
    <row r="8" spans="1:22" ht="12" customHeight="1">
      <c r="B8" s="6">
        <v>1</v>
      </c>
      <c r="C8" s="76" t="s">
        <v>5</v>
      </c>
      <c r="D8" s="77" t="s">
        <v>297</v>
      </c>
      <c r="E8" s="76"/>
      <c r="F8" s="16" t="s">
        <v>446</v>
      </c>
      <c r="G8" s="72" t="s">
        <v>444</v>
      </c>
      <c r="H8" s="239" t="s">
        <v>873</v>
      </c>
      <c r="I8" s="17">
        <v>42088.006944444445</v>
      </c>
      <c r="J8" s="18">
        <v>4.2999999999999997E-2</v>
      </c>
      <c r="K8" s="19" t="s">
        <v>447</v>
      </c>
      <c r="L8" s="20"/>
      <c r="M8" s="20"/>
      <c r="N8" s="21"/>
      <c r="O8" s="19" t="s">
        <v>168</v>
      </c>
      <c r="P8" s="20"/>
      <c r="Q8" s="20"/>
      <c r="R8" s="21"/>
      <c r="S8" s="22">
        <v>38.277500000000003</v>
      </c>
      <c r="T8" s="22">
        <v>140.905833</v>
      </c>
      <c r="U8" s="23" t="s">
        <v>448</v>
      </c>
      <c r="V8" s="24"/>
    </row>
    <row r="9" spans="1:22" ht="12" customHeight="1">
      <c r="B9" s="6">
        <v>4</v>
      </c>
      <c r="C9" s="76" t="s">
        <v>5</v>
      </c>
      <c r="D9" s="67" t="s">
        <v>298</v>
      </c>
      <c r="E9" s="76"/>
      <c r="F9" s="16" t="s">
        <v>272</v>
      </c>
      <c r="G9" s="72" t="s">
        <v>444</v>
      </c>
      <c r="H9" s="240"/>
      <c r="I9" s="17">
        <v>42079</v>
      </c>
      <c r="J9" s="18">
        <v>7.0000000000000007E-2</v>
      </c>
      <c r="K9" s="19" t="s">
        <v>272</v>
      </c>
      <c r="L9" s="20"/>
      <c r="M9" s="20"/>
      <c r="N9" s="21"/>
      <c r="O9" s="19" t="s">
        <v>280</v>
      </c>
      <c r="P9" s="20"/>
      <c r="Q9" s="20"/>
      <c r="R9" s="21"/>
      <c r="S9" s="22">
        <v>38.26466083333333</v>
      </c>
      <c r="T9" s="22">
        <v>140.87311583333334</v>
      </c>
      <c r="U9" s="23" t="s">
        <v>286</v>
      </c>
      <c r="V9" s="24"/>
    </row>
    <row r="10" spans="1:22" ht="12" customHeight="1">
      <c r="B10" s="6">
        <v>4</v>
      </c>
      <c r="C10" s="76" t="s">
        <v>5</v>
      </c>
      <c r="D10" s="67" t="s">
        <v>299</v>
      </c>
      <c r="E10" s="76"/>
      <c r="F10" s="16" t="s">
        <v>273</v>
      </c>
      <c r="G10" s="72" t="s">
        <v>444</v>
      </c>
      <c r="H10" s="240"/>
      <c r="I10" s="17">
        <v>42079</v>
      </c>
      <c r="J10" s="18">
        <v>6.0999999999999999E-2</v>
      </c>
      <c r="K10" s="19" t="s">
        <v>273</v>
      </c>
      <c r="L10" s="20"/>
      <c r="M10" s="20"/>
      <c r="N10" s="21"/>
      <c r="O10" s="19" t="s">
        <v>281</v>
      </c>
      <c r="P10" s="20"/>
      <c r="Q10" s="20"/>
      <c r="R10" s="21"/>
      <c r="S10" s="22">
        <v>38.263331388888886</v>
      </c>
      <c r="T10" s="22">
        <v>140.91325833333335</v>
      </c>
      <c r="U10" s="23" t="s">
        <v>286</v>
      </c>
      <c r="V10" s="24"/>
    </row>
    <row r="11" spans="1:22" ht="12" customHeight="1">
      <c r="B11" s="6">
        <v>4</v>
      </c>
      <c r="C11" s="76" t="s">
        <v>5</v>
      </c>
      <c r="D11" s="67" t="s">
        <v>300</v>
      </c>
      <c r="E11" s="76"/>
      <c r="F11" s="16" t="s">
        <v>274</v>
      </c>
      <c r="G11" s="72" t="s">
        <v>444</v>
      </c>
      <c r="H11" s="240"/>
      <c r="I11" s="17">
        <v>42079</v>
      </c>
      <c r="J11" s="18">
        <v>6.2E-2</v>
      </c>
      <c r="K11" s="19" t="s">
        <v>274</v>
      </c>
      <c r="L11" s="20"/>
      <c r="M11" s="20"/>
      <c r="N11" s="21"/>
      <c r="O11" s="19" t="s">
        <v>282</v>
      </c>
      <c r="P11" s="20"/>
      <c r="Q11" s="20"/>
      <c r="R11" s="21"/>
      <c r="S11" s="22">
        <v>38.241004444444442</v>
      </c>
      <c r="T11" s="22">
        <v>140.90389472222222</v>
      </c>
      <c r="U11" s="23" t="s">
        <v>286</v>
      </c>
      <c r="V11" s="24"/>
    </row>
    <row r="12" spans="1:22" ht="12" customHeight="1">
      <c r="B12" s="6">
        <v>4</v>
      </c>
      <c r="C12" s="76" t="s">
        <v>5</v>
      </c>
      <c r="D12" s="67" t="s">
        <v>301</v>
      </c>
      <c r="E12" s="76"/>
      <c r="F12" s="16" t="s">
        <v>275</v>
      </c>
      <c r="G12" s="72" t="s">
        <v>444</v>
      </c>
      <c r="H12" s="240"/>
      <c r="I12" s="17">
        <v>42079</v>
      </c>
      <c r="J12" s="18">
        <v>6.8000000000000005E-2</v>
      </c>
      <c r="K12" s="19" t="s">
        <v>275</v>
      </c>
      <c r="L12" s="20"/>
      <c r="M12" s="20"/>
      <c r="N12" s="21"/>
      <c r="O12" s="19" t="s">
        <v>284</v>
      </c>
      <c r="P12" s="25"/>
      <c r="Q12" s="20"/>
      <c r="R12" s="21"/>
      <c r="S12" s="22">
        <v>38.221345555555558</v>
      </c>
      <c r="T12" s="22">
        <v>140.88010111111112</v>
      </c>
      <c r="U12" s="23" t="s">
        <v>286</v>
      </c>
      <c r="V12" s="24"/>
    </row>
    <row r="13" spans="1:22" ht="12" customHeight="1">
      <c r="B13" s="6">
        <v>4</v>
      </c>
      <c r="C13" s="76" t="s">
        <v>5</v>
      </c>
      <c r="D13" s="67" t="s">
        <v>302</v>
      </c>
      <c r="E13" s="76"/>
      <c r="F13" s="16" t="s">
        <v>276</v>
      </c>
      <c r="G13" s="72" t="s">
        <v>444</v>
      </c>
      <c r="H13" s="240"/>
      <c r="I13" s="17">
        <v>42079</v>
      </c>
      <c r="J13" s="18">
        <v>6.2E-2</v>
      </c>
      <c r="K13" s="19" t="s">
        <v>276</v>
      </c>
      <c r="L13" s="20"/>
      <c r="M13" s="20"/>
      <c r="N13" s="21"/>
      <c r="O13" s="19" t="s">
        <v>285</v>
      </c>
      <c r="P13" s="20"/>
      <c r="Q13" s="20"/>
      <c r="R13" s="21"/>
      <c r="S13" s="22">
        <v>38.323504444444445</v>
      </c>
      <c r="T13" s="22">
        <v>140.88502527777777</v>
      </c>
      <c r="U13" s="23" t="s">
        <v>286</v>
      </c>
      <c r="V13" s="24"/>
    </row>
    <row r="14" spans="1:22" ht="12" customHeight="1">
      <c r="B14" s="6">
        <v>4</v>
      </c>
      <c r="C14" s="76" t="s">
        <v>5</v>
      </c>
      <c r="D14" s="67" t="s">
        <v>303</v>
      </c>
      <c r="E14" s="76"/>
      <c r="F14" s="16" t="s">
        <v>277</v>
      </c>
      <c r="G14" s="72" t="s">
        <v>444</v>
      </c>
      <c r="H14" s="240"/>
      <c r="I14" s="17">
        <v>42079</v>
      </c>
      <c r="J14" s="18">
        <v>4.5999999999999999E-2</v>
      </c>
      <c r="K14" s="19" t="s">
        <v>277</v>
      </c>
      <c r="L14" s="20"/>
      <c r="M14" s="20"/>
      <c r="N14" s="21"/>
      <c r="O14" s="19" t="s">
        <v>279</v>
      </c>
      <c r="P14" s="20"/>
      <c r="Q14" s="20"/>
      <c r="R14" s="21"/>
      <c r="S14" s="22">
        <v>38.265549999999998</v>
      </c>
      <c r="T14" s="22">
        <v>140.7673713888889</v>
      </c>
      <c r="U14" s="23" t="s">
        <v>286</v>
      </c>
      <c r="V14" s="24"/>
    </row>
    <row r="15" spans="1:22" ht="12" customHeight="1">
      <c r="B15" s="6">
        <v>4</v>
      </c>
      <c r="C15" s="76" t="s">
        <v>5</v>
      </c>
      <c r="D15" s="67" t="s">
        <v>304</v>
      </c>
      <c r="E15" s="76"/>
      <c r="F15" s="16" t="s">
        <v>278</v>
      </c>
      <c r="G15" s="72" t="s">
        <v>444</v>
      </c>
      <c r="H15" s="240"/>
      <c r="I15" s="17">
        <v>42079</v>
      </c>
      <c r="J15" s="18">
        <v>4.3999999999999997E-2</v>
      </c>
      <c r="K15" s="19" t="s">
        <v>278</v>
      </c>
      <c r="L15" s="20"/>
      <c r="M15" s="20"/>
      <c r="N15" s="21"/>
      <c r="O15" s="19" t="s">
        <v>283</v>
      </c>
      <c r="P15" s="20"/>
      <c r="Q15" s="20"/>
      <c r="R15" s="21"/>
      <c r="S15" s="22">
        <v>38.255290000000002</v>
      </c>
      <c r="T15" s="22">
        <v>140.67497694444444</v>
      </c>
      <c r="U15" s="23" t="s">
        <v>286</v>
      </c>
      <c r="V15" s="24"/>
    </row>
    <row r="16" spans="1:22" ht="17.25" customHeight="1">
      <c r="B16" s="6">
        <v>4</v>
      </c>
      <c r="C16" s="76" t="s">
        <v>6</v>
      </c>
      <c r="D16" s="77" t="s">
        <v>305</v>
      </c>
      <c r="E16" s="76"/>
      <c r="F16" s="16" t="s">
        <v>7</v>
      </c>
      <c r="G16" s="72" t="s">
        <v>444</v>
      </c>
      <c r="H16" s="313" t="s">
        <v>1102</v>
      </c>
      <c r="I16" s="17">
        <v>41151.576388888891</v>
      </c>
      <c r="J16" s="18">
        <v>2.7E-2</v>
      </c>
      <c r="K16" s="19" t="s">
        <v>449</v>
      </c>
      <c r="L16" s="20"/>
      <c r="M16" s="20"/>
      <c r="N16" s="21"/>
      <c r="O16" s="19" t="s">
        <v>176</v>
      </c>
      <c r="P16" s="20"/>
      <c r="Q16" s="20"/>
      <c r="R16" s="21"/>
      <c r="S16" s="22">
        <v>38.390555999999997</v>
      </c>
      <c r="T16" s="26">
        <v>141.52277799999999</v>
      </c>
      <c r="U16" s="23" t="s">
        <v>450</v>
      </c>
      <c r="V16" s="24"/>
    </row>
    <row r="17" spans="2:22" ht="12" customHeight="1">
      <c r="B17" s="6">
        <v>3</v>
      </c>
      <c r="C17" s="76" t="s">
        <v>6</v>
      </c>
      <c r="D17" s="77" t="s">
        <v>306</v>
      </c>
      <c r="E17" s="76" t="s">
        <v>307</v>
      </c>
      <c r="F17" s="9" t="s">
        <v>8</v>
      </c>
      <c r="G17" s="73" t="s">
        <v>445</v>
      </c>
      <c r="H17" s="241"/>
      <c r="I17" s="27">
        <v>43068.506944444445</v>
      </c>
      <c r="J17" s="28">
        <v>3.5999999999999997E-2</v>
      </c>
      <c r="K17" s="29" t="s">
        <v>451</v>
      </c>
      <c r="L17" s="30"/>
      <c r="M17" s="30"/>
      <c r="N17" s="31"/>
      <c r="O17" s="29" t="s">
        <v>287</v>
      </c>
      <c r="P17" s="30"/>
      <c r="Q17" s="30"/>
      <c r="R17" s="31"/>
      <c r="S17" s="32">
        <v>38.424795000000003</v>
      </c>
      <c r="T17" s="32">
        <v>141.26285799999999</v>
      </c>
      <c r="U17" s="33" t="s">
        <v>450</v>
      </c>
      <c r="V17" s="34"/>
    </row>
    <row r="18" spans="2:22" ht="12" customHeight="1">
      <c r="B18" s="6">
        <v>3</v>
      </c>
      <c r="C18" s="76" t="s">
        <v>6</v>
      </c>
      <c r="D18" s="77" t="s">
        <v>308</v>
      </c>
      <c r="E18" s="76" t="s">
        <v>309</v>
      </c>
      <c r="F18" s="9" t="s">
        <v>9</v>
      </c>
      <c r="G18" s="73" t="s">
        <v>445</v>
      </c>
      <c r="H18" s="241"/>
      <c r="I18" s="27">
        <v>43068.5</v>
      </c>
      <c r="J18" s="28">
        <v>4.8000000000000001E-2</v>
      </c>
      <c r="K18" s="29" t="s">
        <v>452</v>
      </c>
      <c r="L18" s="30"/>
      <c r="M18" s="30"/>
      <c r="N18" s="31"/>
      <c r="O18" s="29" t="s">
        <v>169</v>
      </c>
      <c r="P18" s="30"/>
      <c r="Q18" s="30"/>
      <c r="R18" s="31"/>
      <c r="S18" s="32">
        <v>38.415886999999998</v>
      </c>
      <c r="T18" s="32">
        <v>141.25183799999999</v>
      </c>
      <c r="U18" s="33" t="s">
        <v>450</v>
      </c>
      <c r="V18" s="34"/>
    </row>
    <row r="19" spans="2:22" ht="12" customHeight="1">
      <c r="B19" s="6">
        <v>1</v>
      </c>
      <c r="C19" s="76" t="s">
        <v>6</v>
      </c>
      <c r="D19" s="77" t="s">
        <v>310</v>
      </c>
      <c r="E19" s="76"/>
      <c r="F19" s="16" t="s">
        <v>10</v>
      </c>
      <c r="G19" s="72" t="s">
        <v>444</v>
      </c>
      <c r="H19" s="239" t="s">
        <v>873</v>
      </c>
      <c r="I19" s="17">
        <v>43186.645833333336</v>
      </c>
      <c r="J19" s="18">
        <v>0.04</v>
      </c>
      <c r="K19" s="19" t="s">
        <v>453</v>
      </c>
      <c r="L19" s="20"/>
      <c r="M19" s="20"/>
      <c r="N19" s="21"/>
      <c r="O19" s="35" t="s">
        <v>198</v>
      </c>
      <c r="P19" s="36"/>
      <c r="Q19" s="36"/>
      <c r="R19" s="37"/>
      <c r="S19" s="22">
        <v>38.441169000000002</v>
      </c>
      <c r="T19" s="22">
        <v>141.25663499999999</v>
      </c>
      <c r="U19" s="23" t="s">
        <v>450</v>
      </c>
      <c r="V19" s="24"/>
    </row>
    <row r="20" spans="2:22" ht="12" customHeight="1">
      <c r="B20" s="6">
        <v>4</v>
      </c>
      <c r="C20" s="76" t="s">
        <v>11</v>
      </c>
      <c r="D20" s="77" t="s">
        <v>311</v>
      </c>
      <c r="E20" s="76"/>
      <c r="F20" s="16" t="s">
        <v>12</v>
      </c>
      <c r="G20" s="72" t="s">
        <v>444</v>
      </c>
      <c r="H20" s="240" t="s">
        <v>875</v>
      </c>
      <c r="I20" s="17">
        <v>41275</v>
      </c>
      <c r="J20" s="18">
        <v>4.1000000000000002E-2</v>
      </c>
      <c r="K20" s="19" t="s">
        <v>454</v>
      </c>
      <c r="L20" s="20"/>
      <c r="M20" s="20"/>
      <c r="N20" s="21"/>
      <c r="O20" s="35" t="s">
        <v>179</v>
      </c>
      <c r="P20" s="36"/>
      <c r="Q20" s="36"/>
      <c r="R20" s="37"/>
      <c r="S20" s="22">
        <v>38.314072000000003</v>
      </c>
      <c r="T20" s="22">
        <v>141.02242200000001</v>
      </c>
      <c r="U20" s="23" t="s">
        <v>455</v>
      </c>
      <c r="V20" s="24"/>
    </row>
    <row r="21" spans="2:22" ht="12" customHeight="1">
      <c r="B21" s="6">
        <v>1</v>
      </c>
      <c r="C21" s="76" t="s">
        <v>13</v>
      </c>
      <c r="D21" s="77" t="s">
        <v>312</v>
      </c>
      <c r="E21" s="76"/>
      <c r="F21" s="16" t="s">
        <v>14</v>
      </c>
      <c r="G21" s="72" t="s">
        <v>444</v>
      </c>
      <c r="H21" s="239" t="s">
        <v>873</v>
      </c>
      <c r="I21" s="17">
        <v>41275</v>
      </c>
      <c r="J21" s="18">
        <v>5.8000000000000003E-2</v>
      </c>
      <c r="K21" s="19" t="s">
        <v>456</v>
      </c>
      <c r="L21" s="20"/>
      <c r="M21" s="20"/>
      <c r="N21" s="21"/>
      <c r="O21" s="35" t="s">
        <v>457</v>
      </c>
      <c r="P21" s="36"/>
      <c r="Q21" s="36"/>
      <c r="R21" s="37"/>
      <c r="S21" s="22">
        <v>38.903269999999999</v>
      </c>
      <c r="T21" s="22">
        <v>141.55421100000001</v>
      </c>
      <c r="U21" s="23" t="s">
        <v>458</v>
      </c>
      <c r="V21" s="24"/>
    </row>
    <row r="22" spans="2:22" ht="12" customHeight="1">
      <c r="B22" s="6">
        <v>3</v>
      </c>
      <c r="C22" s="76" t="s">
        <v>15</v>
      </c>
      <c r="D22" s="77" t="s">
        <v>313</v>
      </c>
      <c r="E22" s="76" t="s">
        <v>314</v>
      </c>
      <c r="F22" s="9" t="s">
        <v>16</v>
      </c>
      <c r="G22" s="73" t="s">
        <v>445</v>
      </c>
      <c r="H22" s="241"/>
      <c r="I22" s="27">
        <v>43068.472222222219</v>
      </c>
      <c r="J22" s="28">
        <v>8.5999999999999993E-2</v>
      </c>
      <c r="K22" s="29" t="s">
        <v>459</v>
      </c>
      <c r="L22" s="30"/>
      <c r="M22" s="30"/>
      <c r="N22" s="31"/>
      <c r="O22" s="29" t="s">
        <v>460</v>
      </c>
      <c r="P22" s="30"/>
      <c r="Q22" s="30"/>
      <c r="R22" s="31"/>
      <c r="S22" s="32">
        <v>38.004992000000001</v>
      </c>
      <c r="T22" s="32">
        <v>140.654841</v>
      </c>
      <c r="U22" s="33" t="s">
        <v>461</v>
      </c>
      <c r="V22" s="34"/>
    </row>
    <row r="23" spans="2:22" ht="12" customHeight="1">
      <c r="B23" s="6">
        <v>3</v>
      </c>
      <c r="C23" s="76" t="s">
        <v>15</v>
      </c>
      <c r="D23" s="77" t="s">
        <v>315</v>
      </c>
      <c r="E23" s="76" t="s">
        <v>316</v>
      </c>
      <c r="F23" s="9" t="s">
        <v>17</v>
      </c>
      <c r="G23" s="73" t="s">
        <v>445</v>
      </c>
      <c r="H23" s="241"/>
      <c r="I23" s="27">
        <v>43068.479166666664</v>
      </c>
      <c r="J23" s="28">
        <v>4.8000000000000001E-2</v>
      </c>
      <c r="K23" s="29" t="s">
        <v>462</v>
      </c>
      <c r="L23" s="30"/>
      <c r="M23" s="30"/>
      <c r="N23" s="31"/>
      <c r="O23" s="29" t="s">
        <v>463</v>
      </c>
      <c r="P23" s="30"/>
      <c r="Q23" s="30"/>
      <c r="R23" s="31"/>
      <c r="S23" s="32">
        <v>38.009469000000003</v>
      </c>
      <c r="T23" s="32">
        <v>140.65564499999999</v>
      </c>
      <c r="U23" s="33" t="s">
        <v>461</v>
      </c>
      <c r="V23" s="34"/>
    </row>
    <row r="24" spans="2:22" ht="12" customHeight="1">
      <c r="B24" s="6">
        <v>4</v>
      </c>
      <c r="C24" s="76" t="s">
        <v>15</v>
      </c>
      <c r="D24" s="77" t="s">
        <v>317</v>
      </c>
      <c r="E24" s="76"/>
      <c r="F24" s="16" t="s">
        <v>18</v>
      </c>
      <c r="G24" s="72" t="s">
        <v>444</v>
      </c>
      <c r="H24" s="240" t="s">
        <v>875</v>
      </c>
      <c r="I24" s="17">
        <v>41275</v>
      </c>
      <c r="J24" s="18">
        <v>0.14199999999999999</v>
      </c>
      <c r="K24" s="19" t="s">
        <v>464</v>
      </c>
      <c r="L24" s="20"/>
      <c r="M24" s="20"/>
      <c r="N24" s="21"/>
      <c r="O24" s="19" t="s">
        <v>288</v>
      </c>
      <c r="P24" s="20"/>
      <c r="Q24" s="20"/>
      <c r="R24" s="21"/>
      <c r="S24" s="22">
        <v>37.921827999999998</v>
      </c>
      <c r="T24" s="22">
        <v>140.598567</v>
      </c>
      <c r="U24" s="23" t="s">
        <v>461</v>
      </c>
      <c r="V24" s="24"/>
    </row>
    <row r="25" spans="2:22" ht="12" customHeight="1">
      <c r="B25" s="6">
        <v>4</v>
      </c>
      <c r="C25" s="76" t="s">
        <v>19</v>
      </c>
      <c r="D25" s="77" t="s">
        <v>318</v>
      </c>
      <c r="E25" s="76"/>
      <c r="F25" s="16" t="s">
        <v>20</v>
      </c>
      <c r="G25" s="72" t="s">
        <v>444</v>
      </c>
      <c r="H25" s="240" t="s">
        <v>875</v>
      </c>
      <c r="I25" s="17">
        <v>41275</v>
      </c>
      <c r="J25" s="18">
        <v>4.7E-2</v>
      </c>
      <c r="K25" s="19" t="s">
        <v>465</v>
      </c>
      <c r="L25" s="20"/>
      <c r="M25" s="20"/>
      <c r="N25" s="21"/>
      <c r="O25" s="19" t="s">
        <v>466</v>
      </c>
      <c r="P25" s="20"/>
      <c r="Q25" s="20"/>
      <c r="R25" s="21"/>
      <c r="S25" s="22">
        <v>38.169755000000002</v>
      </c>
      <c r="T25" s="22">
        <v>140.89079699999999</v>
      </c>
      <c r="U25" s="23" t="s">
        <v>467</v>
      </c>
      <c r="V25" s="24"/>
    </row>
    <row r="26" spans="2:22" ht="12" customHeight="1">
      <c r="B26" s="6">
        <v>4</v>
      </c>
      <c r="C26" s="76" t="s">
        <v>21</v>
      </c>
      <c r="D26" s="77" t="s">
        <v>319</v>
      </c>
      <c r="E26" s="76"/>
      <c r="F26" s="16" t="s">
        <v>22</v>
      </c>
      <c r="G26" s="72" t="s">
        <v>444</v>
      </c>
      <c r="H26" s="240" t="s">
        <v>875</v>
      </c>
      <c r="I26" s="17">
        <v>40998.888888888891</v>
      </c>
      <c r="J26" s="18">
        <v>0.17599999999999999</v>
      </c>
      <c r="K26" s="19" t="s">
        <v>468</v>
      </c>
      <c r="L26" s="20"/>
      <c r="M26" s="20"/>
      <c r="N26" s="21"/>
      <c r="O26" s="19" t="s">
        <v>469</v>
      </c>
      <c r="P26" s="20"/>
      <c r="Q26" s="20"/>
      <c r="R26" s="21"/>
      <c r="S26" s="22">
        <v>37.969019000000003</v>
      </c>
      <c r="T26" s="22">
        <v>140.80595600000001</v>
      </c>
      <c r="U26" s="23" t="s">
        <v>470</v>
      </c>
      <c r="V26" s="24"/>
    </row>
    <row r="27" spans="2:22" ht="12" customHeight="1">
      <c r="B27" s="6">
        <v>3</v>
      </c>
      <c r="C27" s="76" t="s">
        <v>21</v>
      </c>
      <c r="D27" s="77" t="s">
        <v>320</v>
      </c>
      <c r="E27" s="76" t="s">
        <v>321</v>
      </c>
      <c r="F27" s="9" t="s">
        <v>23</v>
      </c>
      <c r="G27" s="73" t="s">
        <v>445</v>
      </c>
      <c r="H27" s="241"/>
      <c r="I27" s="27">
        <v>43068.409722222219</v>
      </c>
      <c r="J27" s="28">
        <v>0.06</v>
      </c>
      <c r="K27" s="29" t="s">
        <v>471</v>
      </c>
      <c r="L27" s="30"/>
      <c r="M27" s="30"/>
      <c r="N27" s="31"/>
      <c r="O27" s="29" t="s">
        <v>291</v>
      </c>
      <c r="P27" s="30"/>
      <c r="Q27" s="30"/>
      <c r="R27" s="31"/>
      <c r="S27" s="32">
        <v>37.999417000000001</v>
      </c>
      <c r="T27" s="32">
        <v>140.72703100000001</v>
      </c>
      <c r="U27" s="33" t="s">
        <v>470</v>
      </c>
      <c r="V27" s="34"/>
    </row>
    <row r="28" spans="2:22" ht="12" customHeight="1">
      <c r="B28" s="6">
        <v>3</v>
      </c>
      <c r="C28" s="76" t="s">
        <v>21</v>
      </c>
      <c r="D28" s="77" t="s">
        <v>322</v>
      </c>
      <c r="E28" s="76" t="s">
        <v>323</v>
      </c>
      <c r="F28" s="9" t="s">
        <v>24</v>
      </c>
      <c r="G28" s="73" t="s">
        <v>445</v>
      </c>
      <c r="H28" s="241"/>
      <c r="I28" s="27">
        <v>43068.423611111109</v>
      </c>
      <c r="J28" s="28">
        <v>3.5999999999999997E-2</v>
      </c>
      <c r="K28" s="29" t="s">
        <v>472</v>
      </c>
      <c r="L28" s="30"/>
      <c r="M28" s="30"/>
      <c r="N28" s="31"/>
      <c r="O28" s="29" t="s">
        <v>170</v>
      </c>
      <c r="P28" s="30"/>
      <c r="Q28" s="30"/>
      <c r="R28" s="31"/>
      <c r="S28" s="32">
        <v>38.030168000000003</v>
      </c>
      <c r="T28" s="32">
        <v>140.72597500000001</v>
      </c>
      <c r="U28" s="33" t="s">
        <v>470</v>
      </c>
      <c r="V28" s="34"/>
    </row>
    <row r="29" spans="2:22" ht="12" customHeight="1">
      <c r="B29" s="6">
        <v>3</v>
      </c>
      <c r="C29" s="76" t="s">
        <v>21</v>
      </c>
      <c r="D29" s="77" t="s">
        <v>324</v>
      </c>
      <c r="E29" s="76" t="s">
        <v>325</v>
      </c>
      <c r="F29" s="9" t="s">
        <v>25</v>
      </c>
      <c r="G29" s="73" t="s">
        <v>445</v>
      </c>
      <c r="H29" s="241"/>
      <c r="I29" s="27">
        <v>43068.465277777781</v>
      </c>
      <c r="J29" s="28">
        <v>0.06</v>
      </c>
      <c r="K29" s="29" t="s">
        <v>473</v>
      </c>
      <c r="L29" s="30"/>
      <c r="M29" s="30"/>
      <c r="N29" s="31"/>
      <c r="O29" s="38" t="s">
        <v>171</v>
      </c>
      <c r="P29" s="39"/>
      <c r="Q29" s="39"/>
      <c r="R29" s="40"/>
      <c r="S29" s="32">
        <v>38.025477000000002</v>
      </c>
      <c r="T29" s="32">
        <v>140.73547500000001</v>
      </c>
      <c r="U29" s="33" t="s">
        <v>470</v>
      </c>
      <c r="V29" s="34"/>
    </row>
    <row r="30" spans="2:22" ht="12" customHeight="1">
      <c r="B30" s="6">
        <v>3</v>
      </c>
      <c r="C30" s="76" t="s">
        <v>21</v>
      </c>
      <c r="D30" s="77" t="s">
        <v>326</v>
      </c>
      <c r="E30" s="76" t="s">
        <v>327</v>
      </c>
      <c r="F30" s="9" t="s">
        <v>26</v>
      </c>
      <c r="G30" s="73" t="s">
        <v>445</v>
      </c>
      <c r="H30" s="241"/>
      <c r="I30" s="27">
        <v>43068.409722222219</v>
      </c>
      <c r="J30" s="28">
        <v>7.8E-2</v>
      </c>
      <c r="K30" s="29" t="s">
        <v>474</v>
      </c>
      <c r="L30" s="30"/>
      <c r="M30" s="30"/>
      <c r="N30" s="31"/>
      <c r="O30" s="38" t="s">
        <v>290</v>
      </c>
      <c r="P30" s="39"/>
      <c r="Q30" s="39"/>
      <c r="R30" s="40"/>
      <c r="S30" s="32">
        <v>38.020113000000002</v>
      </c>
      <c r="T30" s="32">
        <v>140.77382399999999</v>
      </c>
      <c r="U30" s="33" t="s">
        <v>470</v>
      </c>
      <c r="V30" s="34"/>
    </row>
    <row r="31" spans="2:22" ht="12" customHeight="1">
      <c r="B31" s="6">
        <v>4</v>
      </c>
      <c r="C31" s="76" t="s">
        <v>21</v>
      </c>
      <c r="D31" s="77" t="s">
        <v>328</v>
      </c>
      <c r="E31" s="76"/>
      <c r="F31" s="16" t="s">
        <v>27</v>
      </c>
      <c r="G31" s="72" t="s">
        <v>444</v>
      </c>
      <c r="H31" s="240" t="s">
        <v>875</v>
      </c>
      <c r="I31" s="17">
        <v>40998.888888888891</v>
      </c>
      <c r="J31" s="18">
        <v>0.13300000000000001</v>
      </c>
      <c r="K31" s="19" t="s">
        <v>475</v>
      </c>
      <c r="L31" s="20"/>
      <c r="M31" s="20"/>
      <c r="N31" s="21"/>
      <c r="O31" s="41" t="s">
        <v>476</v>
      </c>
      <c r="P31" s="42"/>
      <c r="Q31" s="42"/>
      <c r="R31" s="43"/>
      <c r="S31" s="22">
        <v>37.977001000000001</v>
      </c>
      <c r="T31" s="22">
        <v>140.781834</v>
      </c>
      <c r="U31" s="23" t="s">
        <v>470</v>
      </c>
      <c r="V31" s="24"/>
    </row>
    <row r="32" spans="2:22" ht="12" customHeight="1">
      <c r="B32" s="6">
        <v>4</v>
      </c>
      <c r="C32" s="76" t="s">
        <v>28</v>
      </c>
      <c r="D32" s="77" t="s">
        <v>329</v>
      </c>
      <c r="E32" s="76"/>
      <c r="F32" s="16" t="s">
        <v>29</v>
      </c>
      <c r="G32" s="72" t="s">
        <v>444</v>
      </c>
      <c r="H32" s="240" t="s">
        <v>875</v>
      </c>
      <c r="I32" s="17">
        <v>40998.888888888891</v>
      </c>
      <c r="J32" s="18">
        <v>0.04</v>
      </c>
      <c r="K32" s="19" t="s">
        <v>477</v>
      </c>
      <c r="L32" s="20"/>
      <c r="M32" s="20"/>
      <c r="N32" s="21"/>
      <c r="O32" s="19" t="s">
        <v>478</v>
      </c>
      <c r="P32" s="20"/>
      <c r="Q32" s="20"/>
      <c r="R32" s="21"/>
      <c r="S32" s="22">
        <v>38.293995000000002</v>
      </c>
      <c r="T32" s="22">
        <v>141.004223</v>
      </c>
      <c r="U32" s="23" t="s">
        <v>448</v>
      </c>
      <c r="V32" s="24"/>
    </row>
    <row r="33" spans="2:22" ht="12" customHeight="1">
      <c r="B33" s="6">
        <v>4</v>
      </c>
      <c r="C33" s="76" t="s">
        <v>30</v>
      </c>
      <c r="D33" s="77" t="s">
        <v>330</v>
      </c>
      <c r="E33" s="76"/>
      <c r="F33" s="16" t="s">
        <v>31</v>
      </c>
      <c r="G33" s="72" t="s">
        <v>444</v>
      </c>
      <c r="H33" s="240" t="s">
        <v>875</v>
      </c>
      <c r="I33" s="17">
        <v>40998.888888888891</v>
      </c>
      <c r="J33" s="18">
        <v>7.2999999999999995E-2</v>
      </c>
      <c r="K33" s="19" t="s">
        <v>479</v>
      </c>
      <c r="L33" s="20"/>
      <c r="M33" s="20"/>
      <c r="N33" s="21"/>
      <c r="O33" s="19" t="s">
        <v>480</v>
      </c>
      <c r="P33" s="20"/>
      <c r="Q33" s="20"/>
      <c r="R33" s="21"/>
      <c r="S33" s="22">
        <v>38.104356000000003</v>
      </c>
      <c r="T33" s="22">
        <v>140.87015299999999</v>
      </c>
      <c r="U33" s="23" t="s">
        <v>481</v>
      </c>
      <c r="V33" s="24"/>
    </row>
    <row r="34" spans="2:22" ht="12" customHeight="1">
      <c r="B34" s="6">
        <v>1</v>
      </c>
      <c r="C34" s="76" t="s">
        <v>32</v>
      </c>
      <c r="D34" s="77" t="s">
        <v>331</v>
      </c>
      <c r="E34" s="76"/>
      <c r="F34" s="16" t="s">
        <v>33</v>
      </c>
      <c r="G34" s="72" t="s">
        <v>444</v>
      </c>
      <c r="H34" s="239" t="s">
        <v>873</v>
      </c>
      <c r="I34" s="17">
        <v>41275</v>
      </c>
      <c r="J34" s="18">
        <v>5.1999999999999998E-2</v>
      </c>
      <c r="K34" s="19" t="s">
        <v>429</v>
      </c>
      <c r="L34" s="20"/>
      <c r="M34" s="20"/>
      <c r="N34" s="21"/>
      <c r="O34" s="19" t="s">
        <v>197</v>
      </c>
      <c r="P34" s="20"/>
      <c r="Q34" s="20"/>
      <c r="R34" s="21"/>
      <c r="S34" s="22">
        <v>38.683777999999997</v>
      </c>
      <c r="T34" s="22">
        <v>141.19787400000001</v>
      </c>
      <c r="U34" s="23" t="s">
        <v>482</v>
      </c>
      <c r="V34" s="24"/>
    </row>
    <row r="35" spans="2:22" ht="12" customHeight="1">
      <c r="B35" s="6">
        <v>1</v>
      </c>
      <c r="C35" s="76" t="s">
        <v>34</v>
      </c>
      <c r="D35" s="77" t="s">
        <v>332</v>
      </c>
      <c r="E35" s="76"/>
      <c r="F35" s="16" t="s">
        <v>35</v>
      </c>
      <c r="G35" s="72" t="s">
        <v>444</v>
      </c>
      <c r="H35" s="239" t="s">
        <v>873</v>
      </c>
      <c r="I35" s="17">
        <v>40998.006944444445</v>
      </c>
      <c r="J35" s="18">
        <v>0.09</v>
      </c>
      <c r="K35" s="19" t="s">
        <v>483</v>
      </c>
      <c r="L35" s="20"/>
      <c r="M35" s="20"/>
      <c r="N35" s="21"/>
      <c r="O35" s="35" t="s">
        <v>196</v>
      </c>
      <c r="P35" s="36"/>
      <c r="Q35" s="36"/>
      <c r="R35" s="37"/>
      <c r="S35" s="22">
        <v>38.738536000000003</v>
      </c>
      <c r="T35" s="22">
        <v>141.01863900000001</v>
      </c>
      <c r="U35" s="23" t="s">
        <v>484</v>
      </c>
      <c r="V35" s="24"/>
    </row>
    <row r="36" spans="2:22" ht="12" customHeight="1">
      <c r="B36" s="6">
        <v>4</v>
      </c>
      <c r="C36" s="76" t="s">
        <v>36</v>
      </c>
      <c r="D36" s="77" t="s">
        <v>333</v>
      </c>
      <c r="E36" s="76"/>
      <c r="F36" s="16" t="s">
        <v>37</v>
      </c>
      <c r="G36" s="72" t="s">
        <v>444</v>
      </c>
      <c r="H36" s="240" t="s">
        <v>875</v>
      </c>
      <c r="I36" s="17">
        <v>40998.888888888891</v>
      </c>
      <c r="J36" s="18">
        <v>3.6999999999999998E-2</v>
      </c>
      <c r="K36" s="19" t="s">
        <v>485</v>
      </c>
      <c r="L36" s="20"/>
      <c r="M36" s="20"/>
      <c r="N36" s="21"/>
      <c r="O36" s="35" t="s">
        <v>180</v>
      </c>
      <c r="P36" s="36"/>
      <c r="Q36" s="36"/>
      <c r="R36" s="37"/>
      <c r="S36" s="22">
        <v>38.426209999999998</v>
      </c>
      <c r="T36" s="22">
        <v>141.210219</v>
      </c>
      <c r="U36" s="23" t="s">
        <v>486</v>
      </c>
      <c r="V36" s="24"/>
    </row>
    <row r="37" spans="2:22" ht="12" customHeight="1">
      <c r="B37" s="6">
        <v>3</v>
      </c>
      <c r="C37" s="76" t="s">
        <v>38</v>
      </c>
      <c r="D37" s="77" t="s">
        <v>334</v>
      </c>
      <c r="E37" s="76" t="s">
        <v>335</v>
      </c>
      <c r="F37" s="9" t="s">
        <v>39</v>
      </c>
      <c r="G37" s="73" t="s">
        <v>445</v>
      </c>
      <c r="H37" s="241"/>
      <c r="I37" s="27">
        <v>43087.416666666664</v>
      </c>
      <c r="J37" s="28">
        <v>0.06</v>
      </c>
      <c r="K37" s="29" t="s">
        <v>487</v>
      </c>
      <c r="L37" s="30"/>
      <c r="M37" s="30"/>
      <c r="N37" s="31"/>
      <c r="O37" s="29" t="s">
        <v>259</v>
      </c>
      <c r="P37" s="30"/>
      <c r="Q37" s="30"/>
      <c r="R37" s="31"/>
      <c r="S37" s="32">
        <v>38.708320999999998</v>
      </c>
      <c r="T37" s="32">
        <v>140.83333099999999</v>
      </c>
      <c r="U37" s="33" t="s">
        <v>488</v>
      </c>
      <c r="V37" s="34"/>
    </row>
    <row r="38" spans="2:22" ht="12" customHeight="1">
      <c r="B38" s="6">
        <v>3</v>
      </c>
      <c r="C38" s="76" t="s">
        <v>38</v>
      </c>
      <c r="D38" s="77" t="s">
        <v>336</v>
      </c>
      <c r="E38" s="76" t="s">
        <v>337</v>
      </c>
      <c r="F38" s="9" t="s">
        <v>40</v>
      </c>
      <c r="G38" s="73" t="s">
        <v>445</v>
      </c>
      <c r="H38" s="241"/>
      <c r="I38" s="27">
        <v>43181.548611111109</v>
      </c>
      <c r="J38" s="28">
        <v>4.2000000000000003E-2</v>
      </c>
      <c r="K38" s="29" t="s">
        <v>489</v>
      </c>
      <c r="L38" s="30"/>
      <c r="M38" s="30"/>
      <c r="N38" s="31"/>
      <c r="O38" s="29" t="s">
        <v>254</v>
      </c>
      <c r="P38" s="30"/>
      <c r="Q38" s="30"/>
      <c r="R38" s="31"/>
      <c r="S38" s="32">
        <v>38.492798999999998</v>
      </c>
      <c r="T38" s="32">
        <v>140.93580399999999</v>
      </c>
      <c r="U38" s="33" t="s">
        <v>490</v>
      </c>
      <c r="V38" s="34"/>
    </row>
    <row r="39" spans="2:22" ht="12" customHeight="1">
      <c r="B39" s="6">
        <v>3</v>
      </c>
      <c r="C39" s="76" t="s">
        <v>38</v>
      </c>
      <c r="D39" s="78" t="s">
        <v>338</v>
      </c>
      <c r="E39" s="79" t="s">
        <v>339</v>
      </c>
      <c r="F39" s="44" t="s">
        <v>266</v>
      </c>
      <c r="G39" s="73" t="s">
        <v>445</v>
      </c>
      <c r="H39" s="241"/>
      <c r="I39" s="27">
        <v>44176.576388888891</v>
      </c>
      <c r="J39" s="28">
        <v>0.06</v>
      </c>
      <c r="K39" s="45" t="s">
        <v>264</v>
      </c>
      <c r="L39" s="46"/>
      <c r="M39" s="46"/>
      <c r="N39" s="47"/>
      <c r="O39" s="38" t="s">
        <v>491</v>
      </c>
      <c r="P39" s="39"/>
      <c r="Q39" s="39"/>
      <c r="R39" s="40"/>
      <c r="S39" s="32">
        <v>38.517727000000001</v>
      </c>
      <c r="T39" s="32">
        <v>140.906598</v>
      </c>
      <c r="U39" s="48" t="s">
        <v>265</v>
      </c>
      <c r="V39" s="48"/>
    </row>
    <row r="40" spans="2:22" ht="12" customHeight="1">
      <c r="B40" s="6">
        <v>3</v>
      </c>
      <c r="C40" s="76" t="s">
        <v>38</v>
      </c>
      <c r="D40" s="77" t="s">
        <v>340</v>
      </c>
      <c r="E40" s="76" t="s">
        <v>341</v>
      </c>
      <c r="F40" s="9" t="s">
        <v>41</v>
      </c>
      <c r="G40" s="73" t="s">
        <v>445</v>
      </c>
      <c r="H40" s="241"/>
      <c r="I40" s="27">
        <v>43084.638888888891</v>
      </c>
      <c r="J40" s="28">
        <v>4.7E-2</v>
      </c>
      <c r="K40" s="29" t="s">
        <v>492</v>
      </c>
      <c r="L40" s="30"/>
      <c r="M40" s="30"/>
      <c r="N40" s="31"/>
      <c r="O40" s="29" t="s">
        <v>255</v>
      </c>
      <c r="P40" s="30"/>
      <c r="Q40" s="30"/>
      <c r="R40" s="31"/>
      <c r="S40" s="32">
        <v>38.598114000000002</v>
      </c>
      <c r="T40" s="32">
        <v>140.950031</v>
      </c>
      <c r="U40" s="33" t="s">
        <v>490</v>
      </c>
      <c r="V40" s="34"/>
    </row>
    <row r="41" spans="2:22" ht="12" customHeight="1">
      <c r="B41" s="6">
        <v>3</v>
      </c>
      <c r="C41" s="76" t="s">
        <v>38</v>
      </c>
      <c r="D41" s="77" t="s">
        <v>342</v>
      </c>
      <c r="E41" s="76" t="s">
        <v>343</v>
      </c>
      <c r="F41" s="9" t="s">
        <v>42</v>
      </c>
      <c r="G41" s="73" t="s">
        <v>445</v>
      </c>
      <c r="H41" s="241"/>
      <c r="I41" s="27">
        <v>43087.4375</v>
      </c>
      <c r="J41" s="28">
        <v>5.2999999999999999E-2</v>
      </c>
      <c r="K41" s="29" t="s">
        <v>493</v>
      </c>
      <c r="L41" s="30"/>
      <c r="M41" s="30"/>
      <c r="N41" s="31"/>
      <c r="O41" s="29" t="s">
        <v>256</v>
      </c>
      <c r="P41" s="30"/>
      <c r="Q41" s="30"/>
      <c r="R41" s="31"/>
      <c r="S41" s="32">
        <v>38.730474999999998</v>
      </c>
      <c r="T41" s="32">
        <v>140.793488</v>
      </c>
      <c r="U41" s="33" t="s">
        <v>490</v>
      </c>
      <c r="V41" s="34"/>
    </row>
    <row r="42" spans="2:22" ht="12" customHeight="1">
      <c r="B42" s="6">
        <v>3</v>
      </c>
      <c r="C42" s="76" t="s">
        <v>38</v>
      </c>
      <c r="D42" s="77" t="s">
        <v>344</v>
      </c>
      <c r="E42" s="76" t="s">
        <v>345</v>
      </c>
      <c r="F42" s="9" t="s">
        <v>43</v>
      </c>
      <c r="G42" s="73" t="s">
        <v>445</v>
      </c>
      <c r="H42" s="241"/>
      <c r="I42" s="27">
        <v>43181.486111111109</v>
      </c>
      <c r="J42" s="28">
        <v>4.8000000000000001E-2</v>
      </c>
      <c r="K42" s="29" t="s">
        <v>494</v>
      </c>
      <c r="L42" s="30"/>
      <c r="M42" s="30"/>
      <c r="N42" s="31"/>
      <c r="O42" s="29" t="s">
        <v>253</v>
      </c>
      <c r="P42" s="30"/>
      <c r="Q42" s="30"/>
      <c r="R42" s="31"/>
      <c r="S42" s="32">
        <v>38.517113000000002</v>
      </c>
      <c r="T42" s="32">
        <v>140.92684299999999</v>
      </c>
      <c r="U42" s="33" t="s">
        <v>490</v>
      </c>
      <c r="V42" s="34"/>
    </row>
    <row r="43" spans="2:22" ht="12" customHeight="1">
      <c r="B43" s="6">
        <v>3</v>
      </c>
      <c r="C43" s="76" t="s">
        <v>38</v>
      </c>
      <c r="D43" s="77" t="s">
        <v>346</v>
      </c>
      <c r="E43" s="76" t="s">
        <v>347</v>
      </c>
      <c r="F43" s="9" t="s">
        <v>44</v>
      </c>
      <c r="G43" s="73" t="s">
        <v>445</v>
      </c>
      <c r="H43" s="241"/>
      <c r="I43" s="27">
        <v>43087.4375</v>
      </c>
      <c r="J43" s="28">
        <v>0.06</v>
      </c>
      <c r="K43" s="29" t="s">
        <v>495</v>
      </c>
      <c r="L43" s="30"/>
      <c r="M43" s="30"/>
      <c r="N43" s="31"/>
      <c r="O43" s="29" t="s">
        <v>172</v>
      </c>
      <c r="P43" s="30"/>
      <c r="Q43" s="30"/>
      <c r="R43" s="31"/>
      <c r="S43" s="32">
        <v>38.715426999999998</v>
      </c>
      <c r="T43" s="32">
        <v>140.80669</v>
      </c>
      <c r="U43" s="33" t="s">
        <v>488</v>
      </c>
      <c r="V43" s="34"/>
    </row>
    <row r="44" spans="2:22" ht="12" customHeight="1">
      <c r="B44" s="6">
        <v>3</v>
      </c>
      <c r="C44" s="76" t="s">
        <v>38</v>
      </c>
      <c r="D44" s="77" t="s">
        <v>348</v>
      </c>
      <c r="E44" s="76" t="s">
        <v>349</v>
      </c>
      <c r="F44" s="9" t="s">
        <v>45</v>
      </c>
      <c r="G44" s="73" t="s">
        <v>445</v>
      </c>
      <c r="H44" s="241"/>
      <c r="I44" s="27">
        <v>43088.708333333336</v>
      </c>
      <c r="J44" s="28">
        <v>3.5999999999999997E-2</v>
      </c>
      <c r="K44" s="29" t="s">
        <v>496</v>
      </c>
      <c r="L44" s="30"/>
      <c r="M44" s="30"/>
      <c r="N44" s="31"/>
      <c r="O44" s="29" t="s">
        <v>174</v>
      </c>
      <c r="P44" s="30"/>
      <c r="Q44" s="30"/>
      <c r="R44" s="31"/>
      <c r="S44" s="32">
        <v>38.504460999999999</v>
      </c>
      <c r="T44" s="32">
        <v>140.92297600000001</v>
      </c>
      <c r="U44" s="33" t="s">
        <v>490</v>
      </c>
      <c r="V44" s="34"/>
    </row>
    <row r="45" spans="2:22" ht="12" customHeight="1">
      <c r="B45" s="6">
        <v>3</v>
      </c>
      <c r="C45" s="76" t="s">
        <v>38</v>
      </c>
      <c r="D45" s="77" t="s">
        <v>350</v>
      </c>
      <c r="E45" s="76" t="s">
        <v>351</v>
      </c>
      <c r="F45" s="9" t="s">
        <v>46</v>
      </c>
      <c r="G45" s="73" t="s">
        <v>445</v>
      </c>
      <c r="H45" s="241"/>
      <c r="I45" s="27">
        <v>43088.694444444445</v>
      </c>
      <c r="J45" s="28">
        <v>0.04</v>
      </c>
      <c r="K45" s="29" t="s">
        <v>497</v>
      </c>
      <c r="L45" s="30"/>
      <c r="M45" s="30"/>
      <c r="N45" s="31"/>
      <c r="O45" s="29" t="s">
        <v>175</v>
      </c>
      <c r="P45" s="30"/>
      <c r="Q45" s="30"/>
      <c r="R45" s="31"/>
      <c r="S45" s="32">
        <v>38.507638999999998</v>
      </c>
      <c r="T45" s="32">
        <v>140.920939</v>
      </c>
      <c r="U45" s="33" t="s">
        <v>490</v>
      </c>
      <c r="V45" s="34"/>
    </row>
    <row r="46" spans="2:22" ht="12" customHeight="1">
      <c r="B46" s="6">
        <v>3</v>
      </c>
      <c r="C46" s="76" t="s">
        <v>38</v>
      </c>
      <c r="D46" s="77" t="s">
        <v>352</v>
      </c>
      <c r="E46" s="76" t="s">
        <v>353</v>
      </c>
      <c r="F46" s="9" t="s">
        <v>47</v>
      </c>
      <c r="G46" s="73" t="s">
        <v>445</v>
      </c>
      <c r="H46" s="241"/>
      <c r="I46" s="27">
        <v>43181.527777777781</v>
      </c>
      <c r="J46" s="28">
        <v>5.1999999999999998E-2</v>
      </c>
      <c r="K46" s="29" t="s">
        <v>498</v>
      </c>
      <c r="L46" s="30"/>
      <c r="M46" s="30"/>
      <c r="N46" s="31"/>
      <c r="O46" s="29" t="s">
        <v>175</v>
      </c>
      <c r="P46" s="30"/>
      <c r="Q46" s="30"/>
      <c r="R46" s="31"/>
      <c r="S46" s="32">
        <v>38.506095999999999</v>
      </c>
      <c r="T46" s="32">
        <v>140.92964699999999</v>
      </c>
      <c r="U46" s="33" t="s">
        <v>490</v>
      </c>
      <c r="V46" s="34"/>
    </row>
    <row r="47" spans="2:22" ht="12" customHeight="1">
      <c r="B47" s="6">
        <v>3</v>
      </c>
      <c r="C47" s="76" t="s">
        <v>38</v>
      </c>
      <c r="D47" s="77" t="s">
        <v>354</v>
      </c>
      <c r="E47" s="76" t="s">
        <v>355</v>
      </c>
      <c r="F47" s="9" t="s">
        <v>48</v>
      </c>
      <c r="G47" s="73" t="s">
        <v>445</v>
      </c>
      <c r="H47" s="241"/>
      <c r="I47" s="27">
        <v>43084.645833333336</v>
      </c>
      <c r="J47" s="28">
        <v>4.4999999999999998E-2</v>
      </c>
      <c r="K47" s="29" t="s">
        <v>499</v>
      </c>
      <c r="L47" s="30"/>
      <c r="M47" s="30"/>
      <c r="N47" s="31"/>
      <c r="O47" s="29" t="s">
        <v>173</v>
      </c>
      <c r="P47" s="30"/>
      <c r="Q47" s="30"/>
      <c r="R47" s="31"/>
      <c r="S47" s="32">
        <v>38.597458000000003</v>
      </c>
      <c r="T47" s="32">
        <v>140.959945</v>
      </c>
      <c r="U47" s="33" t="s">
        <v>500</v>
      </c>
      <c r="V47" s="34"/>
    </row>
    <row r="48" spans="2:22" ht="12" customHeight="1">
      <c r="B48" s="6">
        <v>1</v>
      </c>
      <c r="C48" s="76" t="s">
        <v>38</v>
      </c>
      <c r="D48" s="77" t="s">
        <v>356</v>
      </c>
      <c r="E48" s="76"/>
      <c r="F48" s="16" t="s">
        <v>49</v>
      </c>
      <c r="G48" s="315" t="s">
        <v>1105</v>
      </c>
      <c r="H48" s="242" t="s">
        <v>876</v>
      </c>
      <c r="I48" s="17">
        <v>41275</v>
      </c>
      <c r="J48" s="18">
        <v>6.2E-2</v>
      </c>
      <c r="K48" s="19" t="s">
        <v>435</v>
      </c>
      <c r="L48" s="20"/>
      <c r="M48" s="20"/>
      <c r="N48" s="21"/>
      <c r="O48" s="41" t="s">
        <v>502</v>
      </c>
      <c r="P48" s="42"/>
      <c r="Q48" s="42"/>
      <c r="R48" s="43"/>
      <c r="S48" s="22">
        <v>38.565584999999999</v>
      </c>
      <c r="T48" s="22">
        <v>140.974312</v>
      </c>
      <c r="U48" s="23" t="s">
        <v>50</v>
      </c>
      <c r="V48" s="24"/>
    </row>
    <row r="49" spans="2:22" ht="12" customHeight="1">
      <c r="B49" s="6">
        <v>3</v>
      </c>
      <c r="C49" s="76" t="s">
        <v>38</v>
      </c>
      <c r="D49" s="77" t="s">
        <v>357</v>
      </c>
      <c r="E49" s="76" t="s">
        <v>358</v>
      </c>
      <c r="F49" s="9" t="s">
        <v>503</v>
      </c>
      <c r="G49" s="73" t="s">
        <v>445</v>
      </c>
      <c r="H49" s="241"/>
      <c r="I49" s="27">
        <v>43084.652777777781</v>
      </c>
      <c r="J49" s="28">
        <v>4.8000000000000001E-2</v>
      </c>
      <c r="K49" s="29" t="s">
        <v>51</v>
      </c>
      <c r="L49" s="30"/>
      <c r="M49" s="30"/>
      <c r="N49" s="31"/>
      <c r="O49" s="29" t="s">
        <v>257</v>
      </c>
      <c r="P49" s="30"/>
      <c r="Q49" s="30"/>
      <c r="R49" s="31"/>
      <c r="S49" s="32">
        <v>38.596314</v>
      </c>
      <c r="T49" s="32">
        <v>140.970584</v>
      </c>
      <c r="U49" s="33" t="s">
        <v>50</v>
      </c>
      <c r="V49" s="34"/>
    </row>
    <row r="50" spans="2:22" ht="12" customHeight="1">
      <c r="B50" s="6">
        <v>3</v>
      </c>
      <c r="C50" s="76" t="s">
        <v>38</v>
      </c>
      <c r="D50" s="77" t="s">
        <v>359</v>
      </c>
      <c r="E50" s="76" t="s">
        <v>360</v>
      </c>
      <c r="F50" s="9" t="s">
        <v>504</v>
      </c>
      <c r="G50" s="73" t="s">
        <v>445</v>
      </c>
      <c r="H50" s="241"/>
      <c r="I50" s="27">
        <v>43084.659722222219</v>
      </c>
      <c r="J50" s="28">
        <v>4.4999999999999998E-2</v>
      </c>
      <c r="K50" s="29" t="s">
        <v>52</v>
      </c>
      <c r="L50" s="30"/>
      <c r="M50" s="30"/>
      <c r="N50" s="31"/>
      <c r="O50" s="29" t="s">
        <v>258</v>
      </c>
      <c r="P50" s="30"/>
      <c r="Q50" s="30"/>
      <c r="R50" s="31"/>
      <c r="S50" s="32">
        <v>38.590282000000002</v>
      </c>
      <c r="T50" s="32">
        <v>140.96042800000001</v>
      </c>
      <c r="U50" s="33" t="s">
        <v>50</v>
      </c>
      <c r="V50" s="34"/>
    </row>
    <row r="51" spans="2:22" ht="12" customHeight="1">
      <c r="B51" s="6">
        <v>3</v>
      </c>
      <c r="C51" s="76" t="s">
        <v>38</v>
      </c>
      <c r="D51" s="77" t="s">
        <v>361</v>
      </c>
      <c r="E51" s="76" t="s">
        <v>362</v>
      </c>
      <c r="F51" s="9" t="s">
        <v>505</v>
      </c>
      <c r="G51" s="73" t="s">
        <v>445</v>
      </c>
      <c r="H51" s="241"/>
      <c r="I51" s="27">
        <v>43087.423611111109</v>
      </c>
      <c r="J51" s="28">
        <v>0.04</v>
      </c>
      <c r="K51" s="29" t="s">
        <v>506</v>
      </c>
      <c r="L51" s="30"/>
      <c r="M51" s="30"/>
      <c r="N51" s="31"/>
      <c r="O51" s="38" t="s">
        <v>507</v>
      </c>
      <c r="P51" s="39"/>
      <c r="Q51" s="39"/>
      <c r="R51" s="40"/>
      <c r="S51" s="32">
        <v>38.709434999999999</v>
      </c>
      <c r="T51" s="32">
        <v>140.81714500000001</v>
      </c>
      <c r="U51" s="33" t="s">
        <v>50</v>
      </c>
      <c r="V51" s="34"/>
    </row>
    <row r="52" spans="2:22" ht="12" customHeight="1">
      <c r="B52" s="6">
        <v>5</v>
      </c>
      <c r="C52" s="76" t="s">
        <v>53</v>
      </c>
      <c r="D52" s="77" t="s">
        <v>363</v>
      </c>
      <c r="E52" s="76"/>
      <c r="F52" s="16" t="s">
        <v>54</v>
      </c>
      <c r="G52" s="72" t="s">
        <v>444</v>
      </c>
      <c r="H52" s="240" t="s">
        <v>875</v>
      </c>
      <c r="I52" s="17">
        <v>41001.8125</v>
      </c>
      <c r="J52" s="18">
        <v>5.7000000000000002E-2</v>
      </c>
      <c r="K52" s="19" t="s">
        <v>508</v>
      </c>
      <c r="L52" s="20"/>
      <c r="M52" s="20"/>
      <c r="N52" s="21"/>
      <c r="O52" s="41" t="s">
        <v>181</v>
      </c>
      <c r="P52" s="42"/>
      <c r="Q52" s="42"/>
      <c r="R52" s="43"/>
      <c r="S52" s="22">
        <v>38.097638000000003</v>
      </c>
      <c r="T52" s="22">
        <v>140.65870100000001</v>
      </c>
      <c r="U52" s="23" t="s">
        <v>509</v>
      </c>
      <c r="V52" s="24"/>
    </row>
    <row r="53" spans="2:22" ht="12" customHeight="1">
      <c r="B53" s="6">
        <v>5</v>
      </c>
      <c r="C53" s="76" t="s">
        <v>55</v>
      </c>
      <c r="D53" s="77" t="s">
        <v>364</v>
      </c>
      <c r="E53" s="76"/>
      <c r="F53" s="16" t="s">
        <v>510</v>
      </c>
      <c r="G53" s="72" t="s">
        <v>444</v>
      </c>
      <c r="H53" s="240" t="s">
        <v>875</v>
      </c>
      <c r="I53" s="17">
        <v>40998.888888888891</v>
      </c>
      <c r="J53" s="18">
        <v>0.22</v>
      </c>
      <c r="K53" s="19" t="s">
        <v>57</v>
      </c>
      <c r="L53" s="20"/>
      <c r="M53" s="20"/>
      <c r="N53" s="21"/>
      <c r="O53" s="19" t="s">
        <v>289</v>
      </c>
      <c r="P53" s="20"/>
      <c r="Q53" s="20"/>
      <c r="R53" s="21"/>
      <c r="S53" s="22">
        <v>37.982962999999998</v>
      </c>
      <c r="T53" s="22">
        <v>140.46603400000001</v>
      </c>
      <c r="U53" s="23" t="s">
        <v>56</v>
      </c>
      <c r="V53" s="24"/>
    </row>
    <row r="54" spans="2:22" ht="12" customHeight="1">
      <c r="B54" s="6">
        <v>5</v>
      </c>
      <c r="C54" s="76" t="s">
        <v>55</v>
      </c>
      <c r="D54" s="77" t="s">
        <v>365</v>
      </c>
      <c r="E54" s="76"/>
      <c r="F54" s="16" t="s">
        <v>58</v>
      </c>
      <c r="G54" s="72" t="s">
        <v>444</v>
      </c>
      <c r="H54" s="240" t="s">
        <v>875</v>
      </c>
      <c r="I54" s="17">
        <v>40998.888888888891</v>
      </c>
      <c r="J54" s="18">
        <v>7.8E-2</v>
      </c>
      <c r="K54" s="19" t="s">
        <v>511</v>
      </c>
      <c r="L54" s="20"/>
      <c r="M54" s="20"/>
      <c r="N54" s="21"/>
      <c r="O54" s="41" t="s">
        <v>182</v>
      </c>
      <c r="P54" s="42"/>
      <c r="Q54" s="42"/>
      <c r="R54" s="43"/>
      <c r="S54" s="22">
        <v>37.993009000000001</v>
      </c>
      <c r="T54" s="22">
        <v>140.441588</v>
      </c>
      <c r="U54" s="23" t="s">
        <v>512</v>
      </c>
      <c r="V54" s="24"/>
    </row>
    <row r="55" spans="2:22" ht="12" customHeight="1">
      <c r="B55" s="6">
        <v>3</v>
      </c>
      <c r="C55" s="76" t="s">
        <v>59</v>
      </c>
      <c r="D55" s="77" t="s">
        <v>366</v>
      </c>
      <c r="E55" s="76" t="s">
        <v>367</v>
      </c>
      <c r="F55" s="9" t="s">
        <v>513</v>
      </c>
      <c r="G55" s="73" t="s">
        <v>445</v>
      </c>
      <c r="H55" s="241"/>
      <c r="I55" s="27">
        <v>43068.493055555555</v>
      </c>
      <c r="J55" s="28">
        <v>0.06</v>
      </c>
      <c r="K55" s="29" t="s">
        <v>514</v>
      </c>
      <c r="L55" s="30"/>
      <c r="M55" s="30"/>
      <c r="N55" s="31"/>
      <c r="O55" s="29" t="s">
        <v>515</v>
      </c>
      <c r="P55" s="30"/>
      <c r="Q55" s="30"/>
      <c r="R55" s="31"/>
      <c r="S55" s="32">
        <v>38.044893000000002</v>
      </c>
      <c r="T55" s="32">
        <v>140.70669699999999</v>
      </c>
      <c r="U55" s="33" t="s">
        <v>516</v>
      </c>
      <c r="V55" s="34"/>
    </row>
    <row r="56" spans="2:22" ht="12" customHeight="1">
      <c r="B56" s="6">
        <v>3</v>
      </c>
      <c r="C56" s="76" t="s">
        <v>59</v>
      </c>
      <c r="D56" s="77" t="s">
        <v>368</v>
      </c>
      <c r="E56" s="76" t="s">
        <v>369</v>
      </c>
      <c r="F56" s="9" t="s">
        <v>517</v>
      </c>
      <c r="G56" s="73" t="s">
        <v>445</v>
      </c>
      <c r="H56" s="241"/>
      <c r="I56" s="27">
        <v>43068.479166666664</v>
      </c>
      <c r="J56" s="28">
        <v>7.4999999999999997E-2</v>
      </c>
      <c r="K56" s="29" t="s">
        <v>61</v>
      </c>
      <c r="L56" s="30"/>
      <c r="M56" s="30"/>
      <c r="N56" s="31"/>
      <c r="O56" s="29" t="s">
        <v>518</v>
      </c>
      <c r="P56" s="30"/>
      <c r="Q56" s="30"/>
      <c r="R56" s="31"/>
      <c r="S56" s="32">
        <v>38.035749000000003</v>
      </c>
      <c r="T56" s="32">
        <v>140.71376900000001</v>
      </c>
      <c r="U56" s="33" t="s">
        <v>60</v>
      </c>
      <c r="V56" s="34"/>
    </row>
    <row r="57" spans="2:22" ht="12" customHeight="1">
      <c r="B57" s="6">
        <v>1</v>
      </c>
      <c r="C57" s="76" t="s">
        <v>59</v>
      </c>
      <c r="D57" s="77" t="s">
        <v>370</v>
      </c>
      <c r="E57" s="76"/>
      <c r="F57" s="16" t="s">
        <v>519</v>
      </c>
      <c r="G57" s="72" t="s">
        <v>444</v>
      </c>
      <c r="H57" s="239" t="s">
        <v>873</v>
      </c>
      <c r="I57" s="17">
        <v>40998.006944444445</v>
      </c>
      <c r="J57" s="18">
        <v>8.3000000000000004E-2</v>
      </c>
      <c r="K57" s="19" t="s">
        <v>520</v>
      </c>
      <c r="L57" s="20"/>
      <c r="M57" s="20"/>
      <c r="N57" s="21"/>
      <c r="O57" s="41" t="s">
        <v>292</v>
      </c>
      <c r="P57" s="42"/>
      <c r="Q57" s="42"/>
      <c r="R57" s="43"/>
      <c r="S57" s="22">
        <v>38.047122000000002</v>
      </c>
      <c r="T57" s="22">
        <v>140.728871</v>
      </c>
      <c r="U57" s="23" t="s">
        <v>60</v>
      </c>
      <c r="V57" s="24"/>
    </row>
    <row r="58" spans="2:22" ht="12" customHeight="1">
      <c r="B58" s="6">
        <v>3</v>
      </c>
      <c r="C58" s="76" t="s">
        <v>59</v>
      </c>
      <c r="D58" s="77" t="s">
        <v>371</v>
      </c>
      <c r="E58" s="76" t="s">
        <v>372</v>
      </c>
      <c r="F58" s="9" t="s">
        <v>521</v>
      </c>
      <c r="G58" s="73" t="s">
        <v>445</v>
      </c>
      <c r="H58" s="241"/>
      <c r="I58" s="27">
        <v>43068.486111111109</v>
      </c>
      <c r="J58" s="28">
        <v>4.7E-2</v>
      </c>
      <c r="K58" s="29" t="s">
        <v>522</v>
      </c>
      <c r="L58" s="30"/>
      <c r="M58" s="30"/>
      <c r="N58" s="31"/>
      <c r="O58" s="29" t="s">
        <v>523</v>
      </c>
      <c r="P58" s="30"/>
      <c r="Q58" s="30"/>
      <c r="R58" s="31"/>
      <c r="S58" s="32">
        <v>38.053831000000002</v>
      </c>
      <c r="T58" s="32">
        <v>140.73697000000001</v>
      </c>
      <c r="U58" s="33" t="s">
        <v>516</v>
      </c>
      <c r="V58" s="34"/>
    </row>
    <row r="59" spans="2:22" ht="12" customHeight="1">
      <c r="B59" s="6">
        <v>3</v>
      </c>
      <c r="C59" s="76" t="s">
        <v>59</v>
      </c>
      <c r="D59" s="77" t="s">
        <v>373</v>
      </c>
      <c r="E59" s="76" t="s">
        <v>374</v>
      </c>
      <c r="F59" s="9" t="s">
        <v>524</v>
      </c>
      <c r="G59" s="73" t="s">
        <v>445</v>
      </c>
      <c r="H59" s="241"/>
      <c r="I59" s="27">
        <v>43068.486111111109</v>
      </c>
      <c r="J59" s="28">
        <v>0.06</v>
      </c>
      <c r="K59" s="29" t="s">
        <v>525</v>
      </c>
      <c r="L59" s="30"/>
      <c r="M59" s="30"/>
      <c r="N59" s="31"/>
      <c r="O59" s="29" t="s">
        <v>526</v>
      </c>
      <c r="P59" s="30"/>
      <c r="Q59" s="30"/>
      <c r="R59" s="31"/>
      <c r="S59" s="32">
        <v>38.032536</v>
      </c>
      <c r="T59" s="32">
        <v>140.73749000000001</v>
      </c>
      <c r="U59" s="33" t="s">
        <v>516</v>
      </c>
      <c r="V59" s="34"/>
    </row>
    <row r="60" spans="2:22" ht="12" customHeight="1">
      <c r="B60" s="6">
        <v>5</v>
      </c>
      <c r="C60" s="76" t="s">
        <v>62</v>
      </c>
      <c r="D60" s="77" t="s">
        <v>375</v>
      </c>
      <c r="E60" s="76"/>
      <c r="F60" s="16" t="s">
        <v>527</v>
      </c>
      <c r="G60" s="72" t="s">
        <v>444</v>
      </c>
      <c r="H60" s="240" t="s">
        <v>875</v>
      </c>
      <c r="I60" s="17">
        <v>40998.888888888891</v>
      </c>
      <c r="J60" s="18">
        <v>3.2000000000000001E-2</v>
      </c>
      <c r="K60" s="19" t="s">
        <v>528</v>
      </c>
      <c r="L60" s="20"/>
      <c r="M60" s="20"/>
      <c r="N60" s="21"/>
      <c r="O60" s="41" t="s">
        <v>183</v>
      </c>
      <c r="P60" s="42"/>
      <c r="Q60" s="42"/>
      <c r="R60" s="43"/>
      <c r="S60" s="22">
        <v>38.118546000000002</v>
      </c>
      <c r="T60" s="22">
        <v>140.722386</v>
      </c>
      <c r="U60" s="23" t="s">
        <v>516</v>
      </c>
      <c r="V60" s="24"/>
    </row>
    <row r="61" spans="2:22" ht="12" customHeight="1">
      <c r="B61" s="6">
        <v>5</v>
      </c>
      <c r="C61" s="76" t="s">
        <v>63</v>
      </c>
      <c r="D61" s="77" t="s">
        <v>376</v>
      </c>
      <c r="E61" s="76"/>
      <c r="F61" s="16" t="s">
        <v>529</v>
      </c>
      <c r="G61" s="72" t="s">
        <v>444</v>
      </c>
      <c r="H61" s="240" t="s">
        <v>875</v>
      </c>
      <c r="I61" s="17">
        <v>40998.888888888891</v>
      </c>
      <c r="J61" s="18">
        <v>8.6999999999999994E-2</v>
      </c>
      <c r="K61" s="19" t="s">
        <v>64</v>
      </c>
      <c r="L61" s="20"/>
      <c r="M61" s="20"/>
      <c r="N61" s="21"/>
      <c r="O61" s="41" t="s">
        <v>184</v>
      </c>
      <c r="P61" s="42"/>
      <c r="Q61" s="42"/>
      <c r="R61" s="43"/>
      <c r="S61" s="22">
        <v>38.056564999999999</v>
      </c>
      <c r="T61" s="22">
        <v>140.76592400000001</v>
      </c>
      <c r="U61" s="23" t="s">
        <v>60</v>
      </c>
      <c r="V61" s="24"/>
    </row>
    <row r="62" spans="2:22" ht="12" customHeight="1">
      <c r="B62" s="6">
        <v>5</v>
      </c>
      <c r="C62" s="76" t="s">
        <v>65</v>
      </c>
      <c r="D62" s="77" t="s">
        <v>377</v>
      </c>
      <c r="E62" s="76"/>
      <c r="F62" s="16" t="s">
        <v>530</v>
      </c>
      <c r="G62" s="72" t="s">
        <v>444</v>
      </c>
      <c r="H62" s="240" t="s">
        <v>875</v>
      </c>
      <c r="I62" s="17">
        <v>40998.888888888891</v>
      </c>
      <c r="J62" s="18">
        <v>3.7999999999999999E-2</v>
      </c>
      <c r="K62" s="19" t="s">
        <v>67</v>
      </c>
      <c r="L62" s="20"/>
      <c r="M62" s="20"/>
      <c r="N62" s="21"/>
      <c r="O62" s="41" t="s">
        <v>185</v>
      </c>
      <c r="P62" s="42"/>
      <c r="Q62" s="42"/>
      <c r="R62" s="43"/>
      <c r="S62" s="22">
        <v>38.177869000000001</v>
      </c>
      <c r="T62" s="22">
        <v>140.643473</v>
      </c>
      <c r="U62" s="23" t="s">
        <v>66</v>
      </c>
      <c r="V62" s="24"/>
    </row>
    <row r="63" spans="2:22" ht="12" customHeight="1">
      <c r="B63" s="6">
        <v>5</v>
      </c>
      <c r="C63" s="76" t="s">
        <v>68</v>
      </c>
      <c r="D63" s="77" t="s">
        <v>378</v>
      </c>
      <c r="E63" s="76"/>
      <c r="F63" s="16" t="s">
        <v>531</v>
      </c>
      <c r="G63" s="72" t="s">
        <v>444</v>
      </c>
      <c r="H63" s="240" t="s">
        <v>875</v>
      </c>
      <c r="I63" s="17">
        <v>40998.888888888891</v>
      </c>
      <c r="J63" s="18">
        <v>0.36499999999999999</v>
      </c>
      <c r="K63" s="19" t="s">
        <v>70</v>
      </c>
      <c r="L63" s="20"/>
      <c r="M63" s="20"/>
      <c r="N63" s="21"/>
      <c r="O63" s="41" t="s">
        <v>532</v>
      </c>
      <c r="P63" s="42"/>
      <c r="Q63" s="42"/>
      <c r="R63" s="43"/>
      <c r="S63" s="22">
        <v>37.914501999999999</v>
      </c>
      <c r="T63" s="22">
        <v>140.64841300000001</v>
      </c>
      <c r="U63" s="23" t="s">
        <v>69</v>
      </c>
      <c r="V63" s="24"/>
    </row>
    <row r="64" spans="2:22" ht="12" customHeight="1">
      <c r="B64" s="6">
        <v>5</v>
      </c>
      <c r="C64" s="76" t="s">
        <v>68</v>
      </c>
      <c r="D64" s="77" t="s">
        <v>379</v>
      </c>
      <c r="E64" s="76"/>
      <c r="F64" s="16" t="s">
        <v>533</v>
      </c>
      <c r="G64" s="72" t="s">
        <v>444</v>
      </c>
      <c r="H64" s="240" t="s">
        <v>875</v>
      </c>
      <c r="I64" s="17">
        <v>41275</v>
      </c>
      <c r="J64" s="18">
        <v>0.182</v>
      </c>
      <c r="K64" s="19" t="s">
        <v>72</v>
      </c>
      <c r="L64" s="20"/>
      <c r="M64" s="20"/>
      <c r="N64" s="21"/>
      <c r="O64" s="19" t="s">
        <v>534</v>
      </c>
      <c r="P64" s="20"/>
      <c r="Q64" s="20"/>
      <c r="R64" s="21"/>
      <c r="S64" s="22">
        <v>37.827002999999998</v>
      </c>
      <c r="T64" s="22">
        <v>140.729198</v>
      </c>
      <c r="U64" s="23" t="s">
        <v>71</v>
      </c>
      <c r="V64" s="24"/>
    </row>
    <row r="65" spans="2:22" ht="12" customHeight="1">
      <c r="B65" s="6">
        <v>5</v>
      </c>
      <c r="C65" s="76" t="s">
        <v>73</v>
      </c>
      <c r="D65" s="77" t="s">
        <v>380</v>
      </c>
      <c r="E65" s="76"/>
      <c r="F65" s="16" t="s">
        <v>535</v>
      </c>
      <c r="G65" s="72" t="s">
        <v>444</v>
      </c>
      <c r="H65" s="240" t="s">
        <v>875</v>
      </c>
      <c r="I65" s="17">
        <v>40998.888888888891</v>
      </c>
      <c r="J65" s="18">
        <v>0.106</v>
      </c>
      <c r="K65" s="19" t="s">
        <v>75</v>
      </c>
      <c r="L65" s="20"/>
      <c r="M65" s="20"/>
      <c r="N65" s="21"/>
      <c r="O65" s="41" t="s">
        <v>244</v>
      </c>
      <c r="P65" s="42"/>
      <c r="Q65" s="42"/>
      <c r="R65" s="43"/>
      <c r="S65" s="22">
        <v>38.042071</v>
      </c>
      <c r="T65" s="22">
        <v>140.846003</v>
      </c>
      <c r="U65" s="23" t="s">
        <v>74</v>
      </c>
      <c r="V65" s="24"/>
    </row>
    <row r="66" spans="2:22" ht="12" customHeight="1">
      <c r="B66" s="6">
        <v>5</v>
      </c>
      <c r="C66" s="76" t="s">
        <v>76</v>
      </c>
      <c r="D66" s="77" t="s">
        <v>381</v>
      </c>
      <c r="E66" s="76"/>
      <c r="F66" s="16" t="s">
        <v>77</v>
      </c>
      <c r="G66" s="72" t="s">
        <v>444</v>
      </c>
      <c r="H66" s="240" t="s">
        <v>875</v>
      </c>
      <c r="I66" s="17">
        <v>41275</v>
      </c>
      <c r="J66" s="18">
        <v>0.13800000000000001</v>
      </c>
      <c r="K66" s="19" t="s">
        <v>78</v>
      </c>
      <c r="L66" s="20"/>
      <c r="M66" s="20"/>
      <c r="N66" s="21"/>
      <c r="O66" s="41" t="s">
        <v>186</v>
      </c>
      <c r="P66" s="42"/>
      <c r="Q66" s="42"/>
      <c r="R66" s="43"/>
      <c r="S66" s="22">
        <v>37.96143</v>
      </c>
      <c r="T66" s="22">
        <v>140.87799999999999</v>
      </c>
      <c r="U66" s="23" t="s">
        <v>74</v>
      </c>
      <c r="V66" s="24"/>
    </row>
    <row r="67" spans="2:22" ht="12" customHeight="1">
      <c r="B67" s="6">
        <v>5</v>
      </c>
      <c r="C67" s="76" t="s">
        <v>79</v>
      </c>
      <c r="D67" s="77" t="s">
        <v>382</v>
      </c>
      <c r="E67" s="76"/>
      <c r="F67" s="16" t="s">
        <v>536</v>
      </c>
      <c r="G67" s="72" t="s">
        <v>444</v>
      </c>
      <c r="H67" s="240" t="s">
        <v>875</v>
      </c>
      <c r="I67" s="17">
        <v>40998.888888888891</v>
      </c>
      <c r="J67" s="18">
        <v>4.2999999999999997E-2</v>
      </c>
      <c r="K67" s="19" t="s">
        <v>81</v>
      </c>
      <c r="L67" s="20"/>
      <c r="M67" s="20"/>
      <c r="N67" s="21"/>
      <c r="O67" s="41" t="s">
        <v>187</v>
      </c>
      <c r="P67" s="42"/>
      <c r="Q67" s="42"/>
      <c r="R67" s="43"/>
      <c r="S67" s="22">
        <v>38.380203000000002</v>
      </c>
      <c r="T67" s="22">
        <v>141.06728799999999</v>
      </c>
      <c r="U67" s="23" t="s">
        <v>80</v>
      </c>
      <c r="V67" s="24"/>
    </row>
    <row r="68" spans="2:22" ht="12" customHeight="1">
      <c r="B68" s="6">
        <v>5</v>
      </c>
      <c r="C68" s="76" t="s">
        <v>82</v>
      </c>
      <c r="D68" s="77" t="s">
        <v>383</v>
      </c>
      <c r="E68" s="76"/>
      <c r="F68" s="16" t="s">
        <v>537</v>
      </c>
      <c r="G68" s="72" t="s">
        <v>444</v>
      </c>
      <c r="H68" s="240" t="s">
        <v>875</v>
      </c>
      <c r="I68" s="17">
        <v>40998.888888888891</v>
      </c>
      <c r="J68" s="18">
        <v>4.2999999999999997E-2</v>
      </c>
      <c r="K68" s="19" t="s">
        <v>84</v>
      </c>
      <c r="L68" s="20"/>
      <c r="M68" s="20"/>
      <c r="N68" s="21"/>
      <c r="O68" s="41" t="s">
        <v>188</v>
      </c>
      <c r="P68" s="42"/>
      <c r="Q68" s="42"/>
      <c r="R68" s="43"/>
      <c r="S68" s="22">
        <v>38.304099000000001</v>
      </c>
      <c r="T68" s="22">
        <v>141.05902399999999</v>
      </c>
      <c r="U68" s="23" t="s">
        <v>83</v>
      </c>
      <c r="V68" s="24"/>
    </row>
    <row r="69" spans="2:22" ht="12" customHeight="1">
      <c r="B69" s="6">
        <v>5</v>
      </c>
      <c r="C69" s="76" t="s">
        <v>85</v>
      </c>
      <c r="D69" s="77" t="s">
        <v>384</v>
      </c>
      <c r="E69" s="76"/>
      <c r="F69" s="16" t="s">
        <v>538</v>
      </c>
      <c r="G69" s="72" t="s">
        <v>444</v>
      </c>
      <c r="H69" s="240" t="s">
        <v>875</v>
      </c>
      <c r="I69" s="17">
        <v>40998.888888888891</v>
      </c>
      <c r="J69" s="18">
        <v>4.7E-2</v>
      </c>
      <c r="K69" s="19" t="s">
        <v>86</v>
      </c>
      <c r="L69" s="20"/>
      <c r="M69" s="20"/>
      <c r="N69" s="21"/>
      <c r="O69" s="41" t="s">
        <v>189</v>
      </c>
      <c r="P69" s="42"/>
      <c r="Q69" s="42"/>
      <c r="R69" s="43"/>
      <c r="S69" s="22">
        <v>38.330286999999998</v>
      </c>
      <c r="T69" s="22">
        <v>140.975538</v>
      </c>
      <c r="U69" s="23" t="s">
        <v>83</v>
      </c>
      <c r="V69" s="24"/>
    </row>
    <row r="70" spans="2:22" ht="12" customHeight="1">
      <c r="B70" s="6">
        <v>3</v>
      </c>
      <c r="C70" s="76" t="s">
        <v>87</v>
      </c>
      <c r="D70" s="77" t="s">
        <v>385</v>
      </c>
      <c r="E70" s="76" t="s">
        <v>386</v>
      </c>
      <c r="F70" s="9" t="s">
        <v>539</v>
      </c>
      <c r="G70" s="73" t="s">
        <v>445</v>
      </c>
      <c r="H70" s="241"/>
      <c r="I70" s="27">
        <v>43068</v>
      </c>
      <c r="J70" s="28">
        <v>3.5999999999999997E-2</v>
      </c>
      <c r="K70" s="29" t="s">
        <v>540</v>
      </c>
      <c r="L70" s="30"/>
      <c r="M70" s="30"/>
      <c r="N70" s="31"/>
      <c r="O70" s="29" t="s">
        <v>541</v>
      </c>
      <c r="P70" s="30"/>
      <c r="Q70" s="30"/>
      <c r="R70" s="31"/>
      <c r="S70" s="32">
        <v>38.454697000000003</v>
      </c>
      <c r="T70" s="32">
        <v>140.797157</v>
      </c>
      <c r="U70" s="33" t="s">
        <v>542</v>
      </c>
      <c r="V70" s="34"/>
    </row>
    <row r="71" spans="2:22" ht="12" customHeight="1">
      <c r="B71" s="6">
        <v>3</v>
      </c>
      <c r="C71" s="76" t="s">
        <v>87</v>
      </c>
      <c r="D71" s="77" t="s">
        <v>387</v>
      </c>
      <c r="E71" s="76" t="s">
        <v>388</v>
      </c>
      <c r="F71" s="9" t="s">
        <v>543</v>
      </c>
      <c r="G71" s="73" t="s">
        <v>445</v>
      </c>
      <c r="H71" s="241"/>
      <c r="I71" s="27">
        <v>43068</v>
      </c>
      <c r="J71" s="28">
        <v>4.8000000000000001E-2</v>
      </c>
      <c r="K71" s="29" t="s">
        <v>89</v>
      </c>
      <c r="L71" s="30"/>
      <c r="M71" s="30"/>
      <c r="N71" s="31"/>
      <c r="O71" s="29" t="s">
        <v>544</v>
      </c>
      <c r="P71" s="30"/>
      <c r="Q71" s="30"/>
      <c r="R71" s="31"/>
      <c r="S71" s="32">
        <v>38.442732999999997</v>
      </c>
      <c r="T71" s="32">
        <v>140.797224</v>
      </c>
      <c r="U71" s="33" t="s">
        <v>88</v>
      </c>
      <c r="V71" s="34"/>
    </row>
    <row r="72" spans="2:22" ht="12" customHeight="1">
      <c r="B72" s="6">
        <v>3</v>
      </c>
      <c r="C72" s="76" t="s">
        <v>87</v>
      </c>
      <c r="D72" s="77" t="s">
        <v>389</v>
      </c>
      <c r="E72" s="76" t="s">
        <v>390</v>
      </c>
      <c r="F72" s="9" t="s">
        <v>545</v>
      </c>
      <c r="G72" s="73" t="s">
        <v>445</v>
      </c>
      <c r="H72" s="241"/>
      <c r="I72" s="27">
        <v>43074.861111111109</v>
      </c>
      <c r="J72" s="28">
        <v>5.2999999999999999E-2</v>
      </c>
      <c r="K72" s="29" t="s">
        <v>90</v>
      </c>
      <c r="L72" s="30"/>
      <c r="M72" s="30"/>
      <c r="N72" s="31"/>
      <c r="O72" s="29" t="s">
        <v>546</v>
      </c>
      <c r="P72" s="30"/>
      <c r="Q72" s="30"/>
      <c r="R72" s="31"/>
      <c r="S72" s="32">
        <v>38.450347999999998</v>
      </c>
      <c r="T72" s="32">
        <v>140.82244</v>
      </c>
      <c r="U72" s="33" t="s">
        <v>88</v>
      </c>
      <c r="V72" s="34"/>
    </row>
    <row r="73" spans="2:22" ht="12" customHeight="1">
      <c r="B73" s="6">
        <v>5</v>
      </c>
      <c r="C73" s="76" t="s">
        <v>87</v>
      </c>
      <c r="D73" s="77" t="s">
        <v>391</v>
      </c>
      <c r="E73" s="76"/>
      <c r="F73" s="16" t="s">
        <v>91</v>
      </c>
      <c r="G73" s="72" t="s">
        <v>444</v>
      </c>
      <c r="H73" s="240" t="s">
        <v>875</v>
      </c>
      <c r="I73" s="17">
        <v>41275</v>
      </c>
      <c r="J73" s="18">
        <v>5.5E-2</v>
      </c>
      <c r="K73" s="19" t="s">
        <v>92</v>
      </c>
      <c r="L73" s="20"/>
      <c r="M73" s="20"/>
      <c r="N73" s="21"/>
      <c r="O73" s="35" t="s">
        <v>190</v>
      </c>
      <c r="P73" s="36"/>
      <c r="Q73" s="36"/>
      <c r="R73" s="37"/>
      <c r="S73" s="22">
        <v>38.437455</v>
      </c>
      <c r="T73" s="22">
        <v>140.887058</v>
      </c>
      <c r="U73" s="23" t="s">
        <v>88</v>
      </c>
      <c r="V73" s="24"/>
    </row>
    <row r="74" spans="2:22" ht="12" customHeight="1">
      <c r="B74" s="6">
        <v>5</v>
      </c>
      <c r="C74" s="76" t="s">
        <v>93</v>
      </c>
      <c r="D74" s="77" t="s">
        <v>392</v>
      </c>
      <c r="E74" s="76"/>
      <c r="F74" s="16" t="s">
        <v>547</v>
      </c>
      <c r="G74" s="72" t="s">
        <v>444</v>
      </c>
      <c r="H74" s="240" t="s">
        <v>875</v>
      </c>
      <c r="I74" s="17">
        <v>40998.888888888891</v>
      </c>
      <c r="J74" s="18">
        <v>4.7E-2</v>
      </c>
      <c r="K74" s="19" t="s">
        <v>94</v>
      </c>
      <c r="L74" s="20"/>
      <c r="M74" s="20"/>
      <c r="N74" s="21"/>
      <c r="O74" s="35" t="s">
        <v>191</v>
      </c>
      <c r="P74" s="36"/>
      <c r="Q74" s="36"/>
      <c r="R74" s="37"/>
      <c r="S74" s="22">
        <v>38.424269000000002</v>
      </c>
      <c r="T74" s="22">
        <v>141.004527</v>
      </c>
      <c r="U74" s="23" t="s">
        <v>88</v>
      </c>
      <c r="V74" s="24"/>
    </row>
    <row r="75" spans="2:22" ht="12" customHeight="1">
      <c r="B75" s="6">
        <v>5</v>
      </c>
      <c r="C75" s="76" t="s">
        <v>93</v>
      </c>
      <c r="D75" s="77" t="s">
        <v>393</v>
      </c>
      <c r="E75" s="76"/>
      <c r="F75" s="16" t="s">
        <v>548</v>
      </c>
      <c r="G75" s="72" t="s">
        <v>444</v>
      </c>
      <c r="H75" s="240" t="s">
        <v>875</v>
      </c>
      <c r="I75" s="17">
        <v>40998.888888888891</v>
      </c>
      <c r="J75" s="18">
        <v>4.1000000000000002E-2</v>
      </c>
      <c r="K75" s="19" t="s">
        <v>95</v>
      </c>
      <c r="L75" s="20"/>
      <c r="M75" s="20"/>
      <c r="N75" s="21"/>
      <c r="O75" s="35" t="s">
        <v>192</v>
      </c>
      <c r="P75" s="36"/>
      <c r="Q75" s="36"/>
      <c r="R75" s="37"/>
      <c r="S75" s="22">
        <v>38.467315999999997</v>
      </c>
      <c r="T75" s="22">
        <v>140.87983800000001</v>
      </c>
      <c r="U75" s="23" t="s">
        <v>88</v>
      </c>
      <c r="V75" s="24"/>
    </row>
    <row r="76" spans="2:22" ht="12" customHeight="1">
      <c r="B76" s="6">
        <v>4</v>
      </c>
      <c r="C76" s="76" t="s">
        <v>96</v>
      </c>
      <c r="D76" s="77" t="s">
        <v>394</v>
      </c>
      <c r="E76" s="76"/>
      <c r="F76" s="16" t="s">
        <v>97</v>
      </c>
      <c r="G76" s="72" t="s">
        <v>444</v>
      </c>
      <c r="H76" s="240" t="s">
        <v>875</v>
      </c>
      <c r="I76" s="17">
        <v>40998.888888888891</v>
      </c>
      <c r="J76" s="18">
        <v>5.7000000000000002E-2</v>
      </c>
      <c r="K76" s="19" t="s">
        <v>97</v>
      </c>
      <c r="L76" s="20"/>
      <c r="M76" s="20"/>
      <c r="N76" s="21"/>
      <c r="O76" s="35" t="s">
        <v>195</v>
      </c>
      <c r="P76" s="36"/>
      <c r="Q76" s="36"/>
      <c r="R76" s="37"/>
      <c r="S76" s="22">
        <v>38.399914000000003</v>
      </c>
      <c r="T76" s="22">
        <v>140.895432</v>
      </c>
      <c r="U76" s="23" t="s">
        <v>88</v>
      </c>
      <c r="V76" s="24"/>
    </row>
    <row r="77" spans="2:22" ht="12" customHeight="1">
      <c r="B77" s="6">
        <v>5</v>
      </c>
      <c r="C77" s="76" t="s">
        <v>98</v>
      </c>
      <c r="D77" s="77" t="s">
        <v>395</v>
      </c>
      <c r="E77" s="76"/>
      <c r="F77" s="16" t="s">
        <v>549</v>
      </c>
      <c r="G77" s="72" t="s">
        <v>444</v>
      </c>
      <c r="H77" s="240" t="s">
        <v>875</v>
      </c>
      <c r="I77" s="17">
        <v>40998.888888888891</v>
      </c>
      <c r="J77" s="18">
        <v>0.04</v>
      </c>
      <c r="K77" s="19" t="s">
        <v>100</v>
      </c>
      <c r="L77" s="20"/>
      <c r="M77" s="20"/>
      <c r="N77" s="21"/>
      <c r="O77" s="35" t="s">
        <v>193</v>
      </c>
      <c r="P77" s="36"/>
      <c r="Q77" s="36"/>
      <c r="R77" s="37"/>
      <c r="S77" s="22">
        <v>38.548887000000001</v>
      </c>
      <c r="T77" s="22">
        <v>140.849853</v>
      </c>
      <c r="U77" s="23" t="s">
        <v>99</v>
      </c>
      <c r="V77" s="24"/>
    </row>
    <row r="78" spans="2:22" ht="12" customHeight="1">
      <c r="B78" s="6">
        <v>5</v>
      </c>
      <c r="C78" s="76" t="s">
        <v>101</v>
      </c>
      <c r="D78" s="77" t="s">
        <v>396</v>
      </c>
      <c r="E78" s="76"/>
      <c r="F78" s="16" t="s">
        <v>550</v>
      </c>
      <c r="G78" s="72" t="s">
        <v>444</v>
      </c>
      <c r="H78" s="313" t="s">
        <v>1100</v>
      </c>
      <c r="I78" s="17">
        <v>40998.888888888891</v>
      </c>
      <c r="J78" s="18">
        <v>7.8E-2</v>
      </c>
      <c r="K78" s="19" t="s">
        <v>102</v>
      </c>
      <c r="L78" s="20"/>
      <c r="M78" s="20"/>
      <c r="N78" s="21"/>
      <c r="O78" s="35" t="s">
        <v>245</v>
      </c>
      <c r="P78" s="36"/>
      <c r="Q78" s="36"/>
      <c r="R78" s="37"/>
      <c r="S78" s="22">
        <v>38.579808999999997</v>
      </c>
      <c r="T78" s="22">
        <v>140.782545</v>
      </c>
      <c r="U78" s="23" t="s">
        <v>99</v>
      </c>
      <c r="V78" s="24"/>
    </row>
    <row r="79" spans="2:22" ht="12" customHeight="1">
      <c r="B79" s="6">
        <v>3</v>
      </c>
      <c r="C79" s="76" t="s">
        <v>103</v>
      </c>
      <c r="D79" s="77" t="s">
        <v>397</v>
      </c>
      <c r="E79" s="76" t="s">
        <v>398</v>
      </c>
      <c r="F79" s="9" t="s">
        <v>551</v>
      </c>
      <c r="G79" s="73" t="s">
        <v>445</v>
      </c>
      <c r="H79" s="241"/>
      <c r="I79" s="27">
        <v>43077.416666666664</v>
      </c>
      <c r="J79" s="28">
        <v>4.4999999999999998E-2</v>
      </c>
      <c r="K79" s="29" t="s">
        <v>105</v>
      </c>
      <c r="L79" s="30"/>
      <c r="M79" s="30"/>
      <c r="N79" s="31"/>
      <c r="O79" s="29" t="s">
        <v>552</v>
      </c>
      <c r="P79" s="30"/>
      <c r="Q79" s="30"/>
      <c r="R79" s="31"/>
      <c r="S79" s="32">
        <v>38.563119999999998</v>
      </c>
      <c r="T79" s="32">
        <v>141.11530300000001</v>
      </c>
      <c r="U79" s="33" t="s">
        <v>104</v>
      </c>
      <c r="V79" s="34"/>
    </row>
    <row r="80" spans="2:22" ht="12" customHeight="1">
      <c r="B80" s="6">
        <v>3</v>
      </c>
      <c r="C80" s="76" t="s">
        <v>103</v>
      </c>
      <c r="D80" s="77" t="s">
        <v>399</v>
      </c>
      <c r="E80" s="76" t="s">
        <v>400</v>
      </c>
      <c r="F80" s="9" t="s">
        <v>553</v>
      </c>
      <c r="G80" s="73" t="s">
        <v>445</v>
      </c>
      <c r="H80" s="241"/>
      <c r="I80" s="27">
        <v>43077.423611111109</v>
      </c>
      <c r="J80" s="28">
        <v>0.04</v>
      </c>
      <c r="K80" s="29" t="s">
        <v>106</v>
      </c>
      <c r="L80" s="30"/>
      <c r="M80" s="30"/>
      <c r="N80" s="31"/>
      <c r="O80" s="29" t="s">
        <v>554</v>
      </c>
      <c r="P80" s="30"/>
      <c r="Q80" s="30"/>
      <c r="R80" s="31"/>
      <c r="S80" s="32">
        <v>38.522593000000001</v>
      </c>
      <c r="T80" s="32">
        <v>141.15001899999999</v>
      </c>
      <c r="U80" s="33" t="s">
        <v>104</v>
      </c>
      <c r="V80" s="34"/>
    </row>
    <row r="81" spans="2:22" ht="12" customHeight="1">
      <c r="B81" s="6">
        <v>3</v>
      </c>
      <c r="C81" s="76" t="s">
        <v>103</v>
      </c>
      <c r="D81" s="77" t="s">
        <v>401</v>
      </c>
      <c r="E81" s="76" t="s">
        <v>402</v>
      </c>
      <c r="F81" s="9" t="s">
        <v>555</v>
      </c>
      <c r="G81" s="73" t="s">
        <v>445</v>
      </c>
      <c r="H81" s="241"/>
      <c r="I81" s="27">
        <v>43088.694444444445</v>
      </c>
      <c r="J81" s="28">
        <v>0.06</v>
      </c>
      <c r="K81" s="29" t="s">
        <v>556</v>
      </c>
      <c r="L81" s="30"/>
      <c r="M81" s="30"/>
      <c r="N81" s="31"/>
      <c r="O81" s="29" t="s">
        <v>557</v>
      </c>
      <c r="P81" s="30"/>
      <c r="Q81" s="30"/>
      <c r="R81" s="31"/>
      <c r="S81" s="32">
        <v>38.543337999999999</v>
      </c>
      <c r="T81" s="32">
        <v>141.097184</v>
      </c>
      <c r="U81" s="33" t="s">
        <v>558</v>
      </c>
      <c r="V81" s="34"/>
    </row>
    <row r="82" spans="2:22" ht="12" customHeight="1">
      <c r="B82" s="6">
        <v>5</v>
      </c>
      <c r="C82" s="76" t="s">
        <v>103</v>
      </c>
      <c r="D82" s="77" t="s">
        <v>403</v>
      </c>
      <c r="E82" s="76"/>
      <c r="F82" s="16" t="s">
        <v>559</v>
      </c>
      <c r="G82" s="72" t="s">
        <v>444</v>
      </c>
      <c r="H82" s="240" t="s">
        <v>877</v>
      </c>
      <c r="I82" s="17">
        <v>40998.888888888891</v>
      </c>
      <c r="J82" s="18">
        <v>4.7E-2</v>
      </c>
      <c r="K82" s="19" t="s">
        <v>107</v>
      </c>
      <c r="L82" s="20"/>
      <c r="M82" s="20"/>
      <c r="N82" s="21"/>
      <c r="O82" s="35" t="s">
        <v>246</v>
      </c>
      <c r="P82" s="36"/>
      <c r="Q82" s="36"/>
      <c r="R82" s="37"/>
      <c r="S82" s="22">
        <v>38.532170999999998</v>
      </c>
      <c r="T82" s="22">
        <v>141.12786</v>
      </c>
      <c r="U82" s="23" t="s">
        <v>104</v>
      </c>
      <c r="V82" s="24"/>
    </row>
    <row r="83" spans="2:22" ht="12" customHeight="1">
      <c r="B83" s="6">
        <v>3</v>
      </c>
      <c r="C83" s="76" t="s">
        <v>103</v>
      </c>
      <c r="D83" s="77" t="s">
        <v>404</v>
      </c>
      <c r="E83" s="76" t="s">
        <v>405</v>
      </c>
      <c r="F83" s="9" t="s">
        <v>560</v>
      </c>
      <c r="G83" s="73" t="s">
        <v>445</v>
      </c>
      <c r="H83" s="241"/>
      <c r="I83" s="27">
        <v>43077.430555555555</v>
      </c>
      <c r="J83" s="28">
        <v>4.8000000000000001E-2</v>
      </c>
      <c r="K83" s="29" t="s">
        <v>108</v>
      </c>
      <c r="L83" s="30"/>
      <c r="M83" s="30"/>
      <c r="N83" s="31"/>
      <c r="O83" s="49" t="s">
        <v>194</v>
      </c>
      <c r="P83" s="50"/>
      <c r="Q83" s="50"/>
      <c r="R83" s="51"/>
      <c r="S83" s="32">
        <v>38.539143000000003</v>
      </c>
      <c r="T83" s="32">
        <v>141.127501</v>
      </c>
      <c r="U83" s="33" t="s">
        <v>104</v>
      </c>
      <c r="V83" s="34"/>
    </row>
    <row r="84" spans="2:22" ht="12" customHeight="1">
      <c r="B84" s="6">
        <v>3</v>
      </c>
      <c r="C84" s="76" t="s">
        <v>109</v>
      </c>
      <c r="D84" s="77" t="s">
        <v>406</v>
      </c>
      <c r="E84" s="76" t="s">
        <v>407</v>
      </c>
      <c r="F84" s="9" t="s">
        <v>561</v>
      </c>
      <c r="G84" s="73" t="s">
        <v>445</v>
      </c>
      <c r="H84" s="241"/>
      <c r="I84" s="27">
        <v>43077.402777777781</v>
      </c>
      <c r="J84" s="28">
        <v>5.0999999999999997E-2</v>
      </c>
      <c r="K84" s="29" t="s">
        <v>562</v>
      </c>
      <c r="L84" s="30"/>
      <c r="M84" s="30"/>
      <c r="N84" s="31"/>
      <c r="O84" s="29" t="s">
        <v>563</v>
      </c>
      <c r="P84" s="30"/>
      <c r="Q84" s="30"/>
      <c r="R84" s="31"/>
      <c r="S84" s="32">
        <v>38.559122000000002</v>
      </c>
      <c r="T84" s="32">
        <v>141.08384799999999</v>
      </c>
      <c r="U84" s="33" t="s">
        <v>564</v>
      </c>
      <c r="V84" s="34"/>
    </row>
    <row r="85" spans="2:22" ht="12" customHeight="1">
      <c r="B85" s="6">
        <v>3</v>
      </c>
      <c r="C85" s="76" t="s">
        <v>109</v>
      </c>
      <c r="D85" s="77" t="s">
        <v>408</v>
      </c>
      <c r="E85" s="76" t="s">
        <v>409</v>
      </c>
      <c r="F85" s="9" t="s">
        <v>110</v>
      </c>
      <c r="G85" s="73" t="s">
        <v>445</v>
      </c>
      <c r="H85" s="241"/>
      <c r="I85" s="27">
        <v>43077.416666666664</v>
      </c>
      <c r="J85" s="28">
        <v>4.2000000000000003E-2</v>
      </c>
      <c r="K85" s="29" t="s">
        <v>565</v>
      </c>
      <c r="L85" s="30"/>
      <c r="M85" s="30"/>
      <c r="N85" s="31"/>
      <c r="O85" s="29" t="s">
        <v>566</v>
      </c>
      <c r="P85" s="30"/>
      <c r="Q85" s="30"/>
      <c r="R85" s="31"/>
      <c r="S85" s="32">
        <v>38.519598000000002</v>
      </c>
      <c r="T85" s="32">
        <v>141.10521499999999</v>
      </c>
      <c r="U85" s="33" t="s">
        <v>564</v>
      </c>
      <c r="V85" s="34"/>
    </row>
    <row r="86" spans="2:22" ht="12" customHeight="1">
      <c r="B86" s="6">
        <v>5</v>
      </c>
      <c r="C86" s="76" t="s">
        <v>109</v>
      </c>
      <c r="D86" s="77" t="s">
        <v>410</v>
      </c>
      <c r="E86" s="76"/>
      <c r="F86" s="16" t="s">
        <v>567</v>
      </c>
      <c r="G86" s="72" t="s">
        <v>444</v>
      </c>
      <c r="H86" s="240" t="s">
        <v>875</v>
      </c>
      <c r="I86" s="17">
        <v>40998.888888888891</v>
      </c>
      <c r="J86" s="18">
        <v>0.06</v>
      </c>
      <c r="K86" s="19" t="s">
        <v>111</v>
      </c>
      <c r="L86" s="20"/>
      <c r="M86" s="20"/>
      <c r="N86" s="21"/>
      <c r="O86" s="35" t="s">
        <v>568</v>
      </c>
      <c r="P86" s="36"/>
      <c r="Q86" s="36"/>
      <c r="R86" s="37"/>
      <c r="S86" s="22">
        <v>38.544415000000001</v>
      </c>
      <c r="T86" s="22">
        <v>141.05664999999999</v>
      </c>
      <c r="U86" s="23" t="s">
        <v>104</v>
      </c>
      <c r="V86" s="24"/>
    </row>
    <row r="87" spans="2:22" ht="12" customHeight="1">
      <c r="B87" s="6">
        <v>3</v>
      </c>
      <c r="C87" s="76" t="s">
        <v>109</v>
      </c>
      <c r="D87" s="77" t="s">
        <v>411</v>
      </c>
      <c r="E87" s="76" t="s">
        <v>412</v>
      </c>
      <c r="F87" s="9" t="s">
        <v>112</v>
      </c>
      <c r="G87" s="73" t="s">
        <v>445</v>
      </c>
      <c r="H87" s="241"/>
      <c r="I87" s="27">
        <v>43087.416666666664</v>
      </c>
      <c r="J87" s="28">
        <v>4.8000000000000001E-2</v>
      </c>
      <c r="K87" s="29" t="s">
        <v>113</v>
      </c>
      <c r="L87" s="30"/>
      <c r="M87" s="30"/>
      <c r="N87" s="31"/>
      <c r="O87" s="49" t="s">
        <v>569</v>
      </c>
      <c r="P87" s="50"/>
      <c r="Q87" s="50"/>
      <c r="R87" s="51"/>
      <c r="S87" s="32">
        <v>38.535500999999996</v>
      </c>
      <c r="T87" s="32">
        <v>141.07301699999999</v>
      </c>
      <c r="U87" s="33" t="s">
        <v>104</v>
      </c>
      <c r="V87" s="34"/>
    </row>
    <row r="88" spans="2:22" ht="15" customHeight="1">
      <c r="B88" s="6">
        <v>1</v>
      </c>
      <c r="C88" s="76" t="s">
        <v>114</v>
      </c>
      <c r="D88" s="77" t="s">
        <v>413</v>
      </c>
      <c r="E88" s="76"/>
      <c r="F88" s="16" t="s">
        <v>570</v>
      </c>
      <c r="G88" s="72" t="s">
        <v>444</v>
      </c>
      <c r="H88" s="313" t="s">
        <v>1101</v>
      </c>
      <c r="I88" s="17">
        <v>41151.576388888891</v>
      </c>
      <c r="J88" s="18">
        <v>1.6E-2</v>
      </c>
      <c r="K88" s="19" t="s">
        <v>571</v>
      </c>
      <c r="L88" s="20"/>
      <c r="M88" s="20"/>
      <c r="N88" s="21"/>
      <c r="O88" s="19" t="s">
        <v>177</v>
      </c>
      <c r="P88" s="20"/>
      <c r="Q88" s="20"/>
      <c r="R88" s="21"/>
      <c r="S88" s="22">
        <v>38.446666999999998</v>
      </c>
      <c r="T88" s="26">
        <v>141.44638900000001</v>
      </c>
      <c r="U88" s="23" t="s">
        <v>115</v>
      </c>
      <c r="V88" s="24"/>
    </row>
    <row r="89" spans="2:22" ht="12" customHeight="1">
      <c r="B89" s="6">
        <v>1</v>
      </c>
      <c r="C89" s="76" t="s">
        <v>114</v>
      </c>
      <c r="D89" s="77" t="s">
        <v>414</v>
      </c>
      <c r="E89" s="76"/>
      <c r="F89" s="16" t="s">
        <v>572</v>
      </c>
      <c r="G89" s="72" t="s">
        <v>444</v>
      </c>
      <c r="H89" s="313" t="s">
        <v>1101</v>
      </c>
      <c r="I89" s="17">
        <v>41151.576388888891</v>
      </c>
      <c r="J89" s="18">
        <v>3.5999999999999997E-2</v>
      </c>
      <c r="K89" s="19" t="s">
        <v>573</v>
      </c>
      <c r="L89" s="20"/>
      <c r="M89" s="20"/>
      <c r="N89" s="21"/>
      <c r="O89" s="19" t="s">
        <v>178</v>
      </c>
      <c r="P89" s="20"/>
      <c r="Q89" s="20"/>
      <c r="R89" s="21"/>
      <c r="S89" s="22">
        <v>38.406666999999999</v>
      </c>
      <c r="T89" s="26">
        <v>141.49861100000001</v>
      </c>
      <c r="U89" s="23" t="s">
        <v>115</v>
      </c>
      <c r="V89" s="24"/>
    </row>
    <row r="90" spans="2:22" ht="12" customHeight="1">
      <c r="B90" s="6">
        <v>5</v>
      </c>
      <c r="C90" s="76" t="s">
        <v>116</v>
      </c>
      <c r="D90" s="77" t="s">
        <v>415</v>
      </c>
      <c r="E90" s="76"/>
      <c r="F90" s="16" t="s">
        <v>574</v>
      </c>
      <c r="G90" s="72" t="s">
        <v>444</v>
      </c>
      <c r="H90" s="240" t="s">
        <v>877</v>
      </c>
      <c r="I90" s="17">
        <v>41275</v>
      </c>
      <c r="J90" s="18">
        <v>5.1999999999999998E-2</v>
      </c>
      <c r="K90" s="19" t="s">
        <v>575</v>
      </c>
      <c r="L90" s="20"/>
      <c r="M90" s="20"/>
      <c r="N90" s="21"/>
      <c r="O90" s="19" t="s">
        <v>576</v>
      </c>
      <c r="P90" s="20"/>
      <c r="Q90" s="20"/>
      <c r="R90" s="21"/>
      <c r="S90" s="22">
        <v>38.721187</v>
      </c>
      <c r="T90" s="22">
        <v>141.53530799999999</v>
      </c>
      <c r="U90" s="23" t="s">
        <v>117</v>
      </c>
      <c r="V90" s="24"/>
    </row>
    <row r="91" spans="2:22" ht="12" customHeight="1">
      <c r="B91" s="52"/>
      <c r="C91" s="53" t="s">
        <v>419</v>
      </c>
      <c r="D91" s="53"/>
      <c r="E91" s="54"/>
      <c r="F91" s="55"/>
      <c r="I91" s="52"/>
      <c r="J91" s="56"/>
      <c r="K91" s="52"/>
      <c r="L91" s="52"/>
      <c r="M91" s="52"/>
      <c r="N91" s="52"/>
      <c r="O91" s="52"/>
      <c r="P91" s="52"/>
      <c r="Q91" s="52"/>
      <c r="R91" s="52"/>
      <c r="U91" s="52"/>
      <c r="V91" s="52"/>
    </row>
    <row r="92" spans="2:22" ht="12" customHeight="1">
      <c r="B92" s="52"/>
      <c r="C92" s="57" t="s">
        <v>165</v>
      </c>
      <c r="D92" s="53"/>
      <c r="E92" s="54"/>
      <c r="F92" s="55"/>
      <c r="I92" s="52"/>
      <c r="J92" s="56"/>
      <c r="K92" s="52"/>
      <c r="L92" s="52"/>
      <c r="M92" s="52"/>
      <c r="N92" s="52"/>
      <c r="O92" s="52"/>
      <c r="P92" s="52"/>
      <c r="Q92" s="52"/>
      <c r="R92" s="52"/>
      <c r="U92" s="52"/>
      <c r="V92" s="52"/>
    </row>
    <row r="93" spans="2:22" ht="12" customHeight="1">
      <c r="B93" s="55"/>
      <c r="C93" s="57" t="s">
        <v>166</v>
      </c>
      <c r="D93" s="53"/>
      <c r="E93" s="54"/>
      <c r="F93" s="55"/>
      <c r="I93" s="55"/>
      <c r="J93" s="58"/>
      <c r="K93" s="55"/>
      <c r="L93" s="55"/>
      <c r="M93" s="55"/>
      <c r="N93" s="55"/>
      <c r="O93" s="55"/>
      <c r="P93" s="55"/>
      <c r="Q93" s="55"/>
      <c r="R93" s="99"/>
      <c r="U93" s="55"/>
      <c r="V93" s="55"/>
    </row>
    <row r="94" spans="2:22" ht="12" customHeight="1">
      <c r="C94" s="57" t="s">
        <v>167</v>
      </c>
      <c r="D94" s="13"/>
      <c r="E94" s="13"/>
      <c r="K94" s="10"/>
    </row>
    <row r="95" spans="2:22" ht="12" customHeight="1">
      <c r="K95" s="10"/>
      <c r="U95" s="115" t="s">
        <v>438</v>
      </c>
    </row>
    <row r="96" spans="2:22" ht="12" customHeight="1">
      <c r="B96" s="117" t="s">
        <v>577</v>
      </c>
      <c r="C96" s="118"/>
      <c r="D96" s="118"/>
      <c r="E96" s="118"/>
      <c r="F96" s="117"/>
      <c r="I96" s="117"/>
      <c r="J96" s="98"/>
      <c r="K96" s="119"/>
      <c r="L96" s="119"/>
      <c r="M96" s="119"/>
      <c r="N96" s="119"/>
      <c r="O96" s="15" t="s">
        <v>440</v>
      </c>
      <c r="U96" s="11">
        <f>AVERAGE(U98:U133)</f>
        <v>6.1000000000000026E-2</v>
      </c>
    </row>
    <row r="97" spans="2:22" ht="12" customHeight="1">
      <c r="B97" s="74" t="s">
        <v>269</v>
      </c>
      <c r="C97" s="74" t="s">
        <v>2</v>
      </c>
      <c r="D97" s="106" t="s">
        <v>268</v>
      </c>
      <c r="E97" s="105" t="s">
        <v>267</v>
      </c>
      <c r="F97" s="74" t="s">
        <v>3</v>
      </c>
      <c r="G97" s="247" t="s">
        <v>417</v>
      </c>
      <c r="H97" s="100" t="s">
        <v>1057</v>
      </c>
      <c r="I97" s="74" t="s">
        <v>432</v>
      </c>
      <c r="J97" s="107"/>
      <c r="K97" s="75" t="s">
        <v>249</v>
      </c>
      <c r="L97" s="81"/>
      <c r="M97" s="81"/>
      <c r="N97" s="81"/>
      <c r="O97" s="80" t="s">
        <v>270</v>
      </c>
      <c r="P97" s="81"/>
      <c r="Q97" s="81"/>
      <c r="R97" s="81"/>
      <c r="S97" s="82" t="s">
        <v>242</v>
      </c>
      <c r="T97" s="82" t="s">
        <v>243</v>
      </c>
      <c r="U97" s="109" t="s">
        <v>578</v>
      </c>
      <c r="V97" s="110"/>
    </row>
    <row r="98" spans="2:22" ht="12" customHeight="1">
      <c r="B98" s="81">
        <v>3</v>
      </c>
      <c r="C98" s="81">
        <v>208</v>
      </c>
      <c r="D98" s="79" t="s">
        <v>327</v>
      </c>
      <c r="E98" s="79" t="s">
        <v>326</v>
      </c>
      <c r="F98" s="9" t="s">
        <v>26</v>
      </c>
      <c r="G98" s="73" t="s">
        <v>445</v>
      </c>
      <c r="H98" s="73"/>
      <c r="I98" s="27">
        <v>43068.409722222219</v>
      </c>
      <c r="J98" s="97">
        <v>6.6000000000000003E-2</v>
      </c>
      <c r="K98" s="60" t="s">
        <v>200</v>
      </c>
      <c r="L98" s="60"/>
      <c r="M98" s="60"/>
      <c r="N98" s="60"/>
      <c r="O98" s="60" t="s">
        <v>199</v>
      </c>
      <c r="P98" s="60"/>
      <c r="Q98" s="60"/>
      <c r="R98" s="60"/>
      <c r="S98" s="61">
        <v>38.020113000000002</v>
      </c>
      <c r="T98" s="61">
        <v>140.77382399999999</v>
      </c>
      <c r="U98" s="97">
        <v>6.6000000000000003E-2</v>
      </c>
    </row>
    <row r="99" spans="2:22" ht="12" customHeight="1">
      <c r="B99" s="81">
        <v>3</v>
      </c>
      <c r="C99" s="81">
        <v>208</v>
      </c>
      <c r="D99" s="79" t="s">
        <v>321</v>
      </c>
      <c r="E99" s="79" t="s">
        <v>320</v>
      </c>
      <c r="F99" s="9" t="s">
        <v>23</v>
      </c>
      <c r="G99" s="73" t="s">
        <v>445</v>
      </c>
      <c r="H99" s="73"/>
      <c r="I99" s="27">
        <v>43068.409722222219</v>
      </c>
      <c r="J99" s="97">
        <v>7.1999999999999995E-2</v>
      </c>
      <c r="K99" s="60" t="s">
        <v>201</v>
      </c>
      <c r="L99" s="60"/>
      <c r="M99" s="60"/>
      <c r="N99" s="60"/>
      <c r="O99" s="60" t="s">
        <v>199</v>
      </c>
      <c r="P99" s="60"/>
      <c r="Q99" s="60"/>
      <c r="R99" s="60"/>
      <c r="S99" s="61">
        <v>37.999417000000001</v>
      </c>
      <c r="T99" s="61">
        <v>140.72703100000001</v>
      </c>
      <c r="U99" s="97">
        <v>7.1999999999999995E-2</v>
      </c>
    </row>
    <row r="100" spans="2:22" ht="12" customHeight="1">
      <c r="B100" s="81">
        <v>3</v>
      </c>
      <c r="C100" s="81">
        <v>208</v>
      </c>
      <c r="D100" s="79" t="s">
        <v>323</v>
      </c>
      <c r="E100" s="79" t="s">
        <v>322</v>
      </c>
      <c r="F100" s="9" t="s">
        <v>24</v>
      </c>
      <c r="G100" s="73" t="s">
        <v>445</v>
      </c>
      <c r="H100" s="73"/>
      <c r="I100" s="27">
        <v>43068.423611111109</v>
      </c>
      <c r="J100" s="97">
        <v>0.06</v>
      </c>
      <c r="K100" s="60" t="s">
        <v>202</v>
      </c>
      <c r="L100" s="60"/>
      <c r="M100" s="60"/>
      <c r="N100" s="60"/>
      <c r="O100" s="60" t="s">
        <v>199</v>
      </c>
      <c r="P100" s="60"/>
      <c r="Q100" s="60"/>
      <c r="R100" s="60"/>
      <c r="S100" s="61">
        <v>38.030168000000003</v>
      </c>
      <c r="T100" s="61">
        <v>140.72597500000001</v>
      </c>
      <c r="U100" s="97">
        <v>0.06</v>
      </c>
    </row>
    <row r="101" spans="2:22" ht="12" customHeight="1">
      <c r="B101" s="81">
        <v>3</v>
      </c>
      <c r="C101" s="81">
        <v>208</v>
      </c>
      <c r="D101" s="79" t="s">
        <v>325</v>
      </c>
      <c r="E101" s="79" t="s">
        <v>324</v>
      </c>
      <c r="F101" s="9" t="s">
        <v>25</v>
      </c>
      <c r="G101" s="73" t="s">
        <v>445</v>
      </c>
      <c r="H101" s="73"/>
      <c r="I101" s="27">
        <v>43068.465277777781</v>
      </c>
      <c r="J101" s="97">
        <v>7.1999999999999995E-2</v>
      </c>
      <c r="K101" s="60" t="s">
        <v>203</v>
      </c>
      <c r="L101" s="60"/>
      <c r="M101" s="60"/>
      <c r="N101" s="60"/>
      <c r="O101" s="60" t="s">
        <v>199</v>
      </c>
      <c r="P101" s="60"/>
      <c r="Q101" s="60"/>
      <c r="R101" s="60"/>
      <c r="S101" s="61">
        <v>38.025477000000002</v>
      </c>
      <c r="T101" s="61">
        <v>140.73547500000001</v>
      </c>
      <c r="U101" s="97">
        <v>7.1999999999999995E-2</v>
      </c>
    </row>
    <row r="102" spans="2:22" ht="12" customHeight="1">
      <c r="B102" s="81">
        <v>3</v>
      </c>
      <c r="C102" s="81">
        <v>206</v>
      </c>
      <c r="D102" s="79" t="s">
        <v>314</v>
      </c>
      <c r="E102" s="79" t="s">
        <v>313</v>
      </c>
      <c r="F102" s="9" t="s">
        <v>16</v>
      </c>
      <c r="G102" s="73" t="s">
        <v>445</v>
      </c>
      <c r="H102" s="73"/>
      <c r="I102" s="27">
        <v>43068.472222222219</v>
      </c>
      <c r="J102" s="97">
        <v>8.4000000000000005E-2</v>
      </c>
      <c r="K102" s="60" t="s">
        <v>205</v>
      </c>
      <c r="L102" s="60"/>
      <c r="M102" s="60"/>
      <c r="N102" s="60"/>
      <c r="O102" s="60" t="s">
        <v>204</v>
      </c>
      <c r="P102" s="60"/>
      <c r="Q102" s="60"/>
      <c r="R102" s="60"/>
      <c r="S102" s="61">
        <v>38.004992000000001</v>
      </c>
      <c r="T102" s="61">
        <v>140.654841</v>
      </c>
      <c r="U102" s="97">
        <v>8.4000000000000005E-2</v>
      </c>
    </row>
    <row r="103" spans="2:22" ht="12" customHeight="1">
      <c r="B103" s="81">
        <v>3</v>
      </c>
      <c r="C103" s="81">
        <v>206</v>
      </c>
      <c r="D103" s="79" t="s">
        <v>316</v>
      </c>
      <c r="E103" s="79" t="s">
        <v>315</v>
      </c>
      <c r="F103" s="9" t="s">
        <v>17</v>
      </c>
      <c r="G103" s="73" t="s">
        <v>445</v>
      </c>
      <c r="H103" s="73"/>
      <c r="I103" s="27">
        <v>43068.479166666664</v>
      </c>
      <c r="J103" s="97">
        <v>5.3999999999999999E-2</v>
      </c>
      <c r="K103" s="60" t="s">
        <v>206</v>
      </c>
      <c r="L103" s="60"/>
      <c r="M103" s="60"/>
      <c r="N103" s="60"/>
      <c r="O103" s="60" t="s">
        <v>204</v>
      </c>
      <c r="P103" s="60"/>
      <c r="Q103" s="60"/>
      <c r="R103" s="60"/>
      <c r="S103" s="61">
        <v>38.009469000000003</v>
      </c>
      <c r="T103" s="61">
        <v>140.65564499999999</v>
      </c>
      <c r="U103" s="97">
        <v>5.3999999999999999E-2</v>
      </c>
    </row>
    <row r="104" spans="2:22" ht="12" customHeight="1">
      <c r="B104" s="81">
        <v>3</v>
      </c>
      <c r="C104" s="81">
        <v>321</v>
      </c>
      <c r="D104" s="79" t="s">
        <v>369</v>
      </c>
      <c r="E104" s="79" t="s">
        <v>368</v>
      </c>
      <c r="F104" s="9" t="s">
        <v>517</v>
      </c>
      <c r="G104" s="73" t="s">
        <v>445</v>
      </c>
      <c r="H104" s="73"/>
      <c r="I104" s="27">
        <v>43068.479166666664</v>
      </c>
      <c r="J104" s="97">
        <v>0.06</v>
      </c>
      <c r="K104" s="60" t="s">
        <v>208</v>
      </c>
      <c r="L104" s="60"/>
      <c r="M104" s="60"/>
      <c r="N104" s="60"/>
      <c r="O104" s="60" t="s">
        <v>207</v>
      </c>
      <c r="P104" s="60"/>
      <c r="Q104" s="60"/>
      <c r="R104" s="60"/>
      <c r="S104" s="61">
        <v>38.035749000000003</v>
      </c>
      <c r="T104" s="61">
        <v>140.71376900000001</v>
      </c>
      <c r="U104" s="97">
        <v>0.06</v>
      </c>
    </row>
    <row r="105" spans="2:22" ht="12" customHeight="1">
      <c r="B105" s="81">
        <v>3</v>
      </c>
      <c r="C105" s="81">
        <v>322</v>
      </c>
      <c r="D105" s="79" t="s">
        <v>372</v>
      </c>
      <c r="E105" s="79" t="s">
        <v>371</v>
      </c>
      <c r="F105" s="9" t="s">
        <v>521</v>
      </c>
      <c r="G105" s="73" t="s">
        <v>445</v>
      </c>
      <c r="H105" s="73"/>
      <c r="I105" s="27">
        <v>43068.486111111109</v>
      </c>
      <c r="J105" s="97">
        <v>7.1999999999999995E-2</v>
      </c>
      <c r="K105" s="60" t="s">
        <v>209</v>
      </c>
      <c r="L105" s="60"/>
      <c r="M105" s="60"/>
      <c r="N105" s="60"/>
      <c r="O105" s="60" t="s">
        <v>207</v>
      </c>
      <c r="P105" s="60"/>
      <c r="Q105" s="60"/>
      <c r="R105" s="60"/>
      <c r="S105" s="61">
        <v>38.053831000000002</v>
      </c>
      <c r="T105" s="61">
        <v>140.73697000000001</v>
      </c>
      <c r="U105" s="97">
        <v>7.1999999999999995E-2</v>
      </c>
    </row>
    <row r="106" spans="2:22" ht="12" customHeight="1">
      <c r="B106" s="81">
        <v>3</v>
      </c>
      <c r="C106" s="81">
        <v>323</v>
      </c>
      <c r="D106" s="79" t="s">
        <v>374</v>
      </c>
      <c r="E106" s="79" t="s">
        <v>373</v>
      </c>
      <c r="F106" s="9" t="s">
        <v>524</v>
      </c>
      <c r="G106" s="73" t="s">
        <v>445</v>
      </c>
      <c r="H106" s="73"/>
      <c r="I106" s="27">
        <v>43068.486111111109</v>
      </c>
      <c r="J106" s="97">
        <v>7.8E-2</v>
      </c>
      <c r="K106" s="60" t="s">
        <v>210</v>
      </c>
      <c r="L106" s="60"/>
      <c r="M106" s="60"/>
      <c r="N106" s="60"/>
      <c r="O106" s="60" t="s">
        <v>207</v>
      </c>
      <c r="P106" s="60"/>
      <c r="Q106" s="60"/>
      <c r="R106" s="60"/>
      <c r="S106" s="61">
        <v>38.032536</v>
      </c>
      <c r="T106" s="61">
        <v>140.73749000000001</v>
      </c>
      <c r="U106" s="97">
        <v>7.8E-2</v>
      </c>
    </row>
    <row r="107" spans="2:22" ht="12" customHeight="1">
      <c r="B107" s="81">
        <v>3</v>
      </c>
      <c r="C107" s="81">
        <v>324</v>
      </c>
      <c r="D107" s="79" t="s">
        <v>367</v>
      </c>
      <c r="E107" s="79" t="s">
        <v>366</v>
      </c>
      <c r="F107" s="9" t="s">
        <v>513</v>
      </c>
      <c r="G107" s="73" t="s">
        <v>445</v>
      </c>
      <c r="H107" s="73"/>
      <c r="I107" s="27">
        <v>43068.493055555555</v>
      </c>
      <c r="J107" s="97">
        <v>0.06</v>
      </c>
      <c r="K107" s="60" t="s">
        <v>211</v>
      </c>
      <c r="L107" s="60"/>
      <c r="M107" s="60"/>
      <c r="N107" s="60"/>
      <c r="O107" s="60" t="s">
        <v>207</v>
      </c>
      <c r="P107" s="60"/>
      <c r="Q107" s="60"/>
      <c r="R107" s="60"/>
      <c r="S107" s="61">
        <v>38.044893000000002</v>
      </c>
      <c r="T107" s="61">
        <v>140.70669699999999</v>
      </c>
      <c r="U107" s="97">
        <v>0.06</v>
      </c>
    </row>
    <row r="108" spans="2:22" ht="12" customHeight="1">
      <c r="B108" s="81">
        <v>3</v>
      </c>
      <c r="C108" s="81">
        <v>421</v>
      </c>
      <c r="D108" s="79" t="s">
        <v>386</v>
      </c>
      <c r="E108" s="79" t="s">
        <v>385</v>
      </c>
      <c r="F108" s="9" t="s">
        <v>539</v>
      </c>
      <c r="G108" s="73" t="s">
        <v>445</v>
      </c>
      <c r="H108" s="73"/>
      <c r="I108" s="27">
        <v>43068</v>
      </c>
      <c r="J108" s="97">
        <v>0.06</v>
      </c>
      <c r="K108" s="60" t="s">
        <v>213</v>
      </c>
      <c r="L108" s="60"/>
      <c r="M108" s="60"/>
      <c r="N108" s="60"/>
      <c r="O108" s="60" t="s">
        <v>212</v>
      </c>
      <c r="P108" s="60"/>
      <c r="Q108" s="60"/>
      <c r="R108" s="60"/>
      <c r="S108" s="61">
        <v>38.454697000000003</v>
      </c>
      <c r="T108" s="61">
        <v>140.797157</v>
      </c>
      <c r="U108" s="97">
        <v>0.06</v>
      </c>
    </row>
    <row r="109" spans="2:22" ht="12" customHeight="1">
      <c r="B109" s="81">
        <v>3</v>
      </c>
      <c r="C109" s="81">
        <v>421</v>
      </c>
      <c r="D109" s="79" t="s">
        <v>388</v>
      </c>
      <c r="E109" s="79" t="s">
        <v>387</v>
      </c>
      <c r="F109" s="9" t="s">
        <v>543</v>
      </c>
      <c r="G109" s="73" t="s">
        <v>445</v>
      </c>
      <c r="H109" s="73"/>
      <c r="I109" s="27">
        <v>43068</v>
      </c>
      <c r="J109" s="97">
        <v>4.8000000000000001E-2</v>
      </c>
      <c r="K109" s="60" t="s">
        <v>214</v>
      </c>
      <c r="L109" s="60"/>
      <c r="M109" s="60"/>
      <c r="N109" s="60"/>
      <c r="O109" s="60" t="s">
        <v>212</v>
      </c>
      <c r="P109" s="60"/>
      <c r="Q109" s="60"/>
      <c r="R109" s="60"/>
      <c r="S109" s="61">
        <v>38.442732999999997</v>
      </c>
      <c r="T109" s="61">
        <v>140.797224</v>
      </c>
      <c r="U109" s="97">
        <v>4.8000000000000001E-2</v>
      </c>
    </row>
    <row r="110" spans="2:22" ht="12" customHeight="1">
      <c r="B110" s="81">
        <v>3</v>
      </c>
      <c r="C110" s="81">
        <v>421</v>
      </c>
      <c r="D110" s="79" t="s">
        <v>390</v>
      </c>
      <c r="E110" s="79" t="s">
        <v>389</v>
      </c>
      <c r="F110" s="9" t="s">
        <v>545</v>
      </c>
      <c r="G110" s="73" t="s">
        <v>445</v>
      </c>
      <c r="H110" s="73"/>
      <c r="I110" s="27">
        <v>43074.861111111109</v>
      </c>
      <c r="J110" s="97">
        <v>4.2000000000000003E-2</v>
      </c>
      <c r="K110" s="60" t="s">
        <v>215</v>
      </c>
      <c r="L110" s="60"/>
      <c r="M110" s="60"/>
      <c r="N110" s="60"/>
      <c r="O110" s="60" t="s">
        <v>212</v>
      </c>
      <c r="P110" s="60"/>
      <c r="Q110" s="60"/>
      <c r="R110" s="60"/>
      <c r="S110" s="61">
        <v>38.450347999999998</v>
      </c>
      <c r="T110" s="61">
        <v>140.82244</v>
      </c>
      <c r="U110" s="97">
        <v>4.2000000000000003E-2</v>
      </c>
    </row>
    <row r="111" spans="2:22" ht="12" customHeight="1">
      <c r="B111" s="81">
        <v>3</v>
      </c>
      <c r="C111" s="81">
        <v>202</v>
      </c>
      <c r="D111" s="79" t="s">
        <v>309</v>
      </c>
      <c r="E111" s="79" t="s">
        <v>308</v>
      </c>
      <c r="F111" s="9" t="s">
        <v>9</v>
      </c>
      <c r="G111" s="73" t="s">
        <v>445</v>
      </c>
      <c r="H111" s="73"/>
      <c r="I111" s="27">
        <v>43068.5</v>
      </c>
      <c r="J111" s="97">
        <v>5.3999999999999999E-2</v>
      </c>
      <c r="K111" s="60" t="s">
        <v>217</v>
      </c>
      <c r="L111" s="60"/>
      <c r="M111" s="60"/>
      <c r="N111" s="60"/>
      <c r="O111" s="60" t="s">
        <v>216</v>
      </c>
      <c r="P111" s="60"/>
      <c r="Q111" s="60"/>
      <c r="R111" s="60"/>
      <c r="S111" s="61">
        <v>38.415886999999998</v>
      </c>
      <c r="T111" s="61">
        <v>141.25183799999999</v>
      </c>
      <c r="U111" s="97">
        <v>5.3999999999999999E-2</v>
      </c>
    </row>
    <row r="112" spans="2:22" ht="12" customHeight="1">
      <c r="B112" s="81">
        <v>3</v>
      </c>
      <c r="C112" s="81">
        <v>202</v>
      </c>
      <c r="D112" s="79" t="s">
        <v>307</v>
      </c>
      <c r="E112" s="79" t="s">
        <v>306</v>
      </c>
      <c r="F112" s="9" t="s">
        <v>8</v>
      </c>
      <c r="G112" s="73" t="s">
        <v>445</v>
      </c>
      <c r="H112" s="73"/>
      <c r="I112" s="27">
        <v>43068.506944444445</v>
      </c>
      <c r="J112" s="97">
        <v>4.8000000000000001E-2</v>
      </c>
      <c r="K112" s="60" t="s">
        <v>218</v>
      </c>
      <c r="L112" s="60"/>
      <c r="M112" s="60"/>
      <c r="N112" s="60"/>
      <c r="O112" s="60" t="s">
        <v>216</v>
      </c>
      <c r="P112" s="60"/>
      <c r="Q112" s="60"/>
      <c r="R112" s="60"/>
      <c r="S112" s="61">
        <v>38.424795000000003</v>
      </c>
      <c r="T112" s="61">
        <v>141.26285799999999</v>
      </c>
      <c r="U112" s="97">
        <v>4.8000000000000001E-2</v>
      </c>
    </row>
    <row r="113" spans="2:21" ht="12" customHeight="1">
      <c r="B113" s="81">
        <v>3</v>
      </c>
      <c r="C113" s="81">
        <v>505</v>
      </c>
      <c r="D113" s="79" t="s">
        <v>407</v>
      </c>
      <c r="E113" s="79" t="s">
        <v>406</v>
      </c>
      <c r="F113" s="9" t="s">
        <v>561</v>
      </c>
      <c r="G113" s="73" t="s">
        <v>445</v>
      </c>
      <c r="H113" s="73"/>
      <c r="I113" s="27">
        <v>43077.402777777781</v>
      </c>
      <c r="J113" s="97">
        <v>5.3999999999999999E-2</v>
      </c>
      <c r="K113" s="60" t="s">
        <v>220</v>
      </c>
      <c r="L113" s="60"/>
      <c r="M113" s="60"/>
      <c r="N113" s="60"/>
      <c r="O113" s="60" t="s">
        <v>219</v>
      </c>
      <c r="P113" s="60"/>
      <c r="Q113" s="60"/>
      <c r="R113" s="60"/>
      <c r="S113" s="61">
        <v>38.559122000000002</v>
      </c>
      <c r="T113" s="61">
        <v>141.08384799999999</v>
      </c>
      <c r="U113" s="97">
        <v>5.3999999999999999E-2</v>
      </c>
    </row>
    <row r="114" spans="2:21" ht="12" customHeight="1">
      <c r="B114" s="81">
        <v>3</v>
      </c>
      <c r="C114" s="81">
        <v>505</v>
      </c>
      <c r="D114" s="79" t="s">
        <v>409</v>
      </c>
      <c r="E114" s="79" t="s">
        <v>408</v>
      </c>
      <c r="F114" s="9" t="s">
        <v>110</v>
      </c>
      <c r="G114" s="73" t="s">
        <v>445</v>
      </c>
      <c r="H114" s="73"/>
      <c r="I114" s="27">
        <v>43077.416666666664</v>
      </c>
      <c r="J114" s="97">
        <v>5.3999999999999999E-2</v>
      </c>
      <c r="K114" s="60" t="s">
        <v>221</v>
      </c>
      <c r="L114" s="60"/>
      <c r="M114" s="60"/>
      <c r="N114" s="60"/>
      <c r="O114" s="60" t="s">
        <v>219</v>
      </c>
      <c r="P114" s="60"/>
      <c r="Q114" s="60"/>
      <c r="R114" s="60"/>
      <c r="S114" s="61">
        <v>38.519598000000002</v>
      </c>
      <c r="T114" s="61">
        <v>141.10521499999999</v>
      </c>
      <c r="U114" s="97">
        <v>5.3999999999999999E-2</v>
      </c>
    </row>
    <row r="115" spans="2:21" ht="12" customHeight="1">
      <c r="B115" s="81">
        <v>3</v>
      </c>
      <c r="C115" s="81">
        <v>505</v>
      </c>
      <c r="D115" s="79" t="s">
        <v>412</v>
      </c>
      <c r="E115" s="79" t="s">
        <v>411</v>
      </c>
      <c r="F115" s="9" t="s">
        <v>112</v>
      </c>
      <c r="G115" s="73" t="s">
        <v>445</v>
      </c>
      <c r="H115" s="73"/>
      <c r="I115" s="27">
        <v>43087.416666666664</v>
      </c>
      <c r="J115" s="97">
        <v>7.1999999999999995E-2</v>
      </c>
      <c r="K115" s="60" t="s">
        <v>222</v>
      </c>
      <c r="L115" s="60"/>
      <c r="M115" s="60"/>
      <c r="N115" s="60"/>
      <c r="O115" s="60" t="s">
        <v>219</v>
      </c>
      <c r="P115" s="60"/>
      <c r="Q115" s="60"/>
      <c r="R115" s="60"/>
      <c r="S115" s="61">
        <v>38.535500999999996</v>
      </c>
      <c r="T115" s="61">
        <v>141.07301699999999</v>
      </c>
      <c r="U115" s="97">
        <v>7.1999999999999995E-2</v>
      </c>
    </row>
    <row r="116" spans="2:21" ht="12" customHeight="1">
      <c r="B116" s="81">
        <v>3</v>
      </c>
      <c r="C116" s="81">
        <v>501</v>
      </c>
      <c r="D116" s="79" t="s">
        <v>402</v>
      </c>
      <c r="E116" s="79" t="s">
        <v>401</v>
      </c>
      <c r="F116" s="9" t="s">
        <v>555</v>
      </c>
      <c r="G116" s="73" t="s">
        <v>445</v>
      </c>
      <c r="H116" s="73"/>
      <c r="I116" s="27">
        <v>43088.694444444445</v>
      </c>
      <c r="J116" s="97">
        <v>0.06</v>
      </c>
      <c r="K116" s="60" t="s">
        <v>224</v>
      </c>
      <c r="L116" s="60"/>
      <c r="M116" s="60"/>
      <c r="N116" s="60"/>
      <c r="O116" s="60" t="s">
        <v>223</v>
      </c>
      <c r="P116" s="60"/>
      <c r="Q116" s="60"/>
      <c r="R116" s="60"/>
      <c r="S116" s="61">
        <v>38.543337999999999</v>
      </c>
      <c r="T116" s="61">
        <v>141.097184</v>
      </c>
      <c r="U116" s="97">
        <v>0.06</v>
      </c>
    </row>
    <row r="117" spans="2:21" ht="12" customHeight="1">
      <c r="B117" s="81">
        <v>3</v>
      </c>
      <c r="C117" s="81">
        <v>501</v>
      </c>
      <c r="D117" s="79" t="s">
        <v>398</v>
      </c>
      <c r="E117" s="79" t="s">
        <v>397</v>
      </c>
      <c r="F117" s="9" t="s">
        <v>551</v>
      </c>
      <c r="G117" s="73" t="s">
        <v>445</v>
      </c>
      <c r="H117" s="73"/>
      <c r="I117" s="27">
        <v>43077.416666666664</v>
      </c>
      <c r="J117" s="97">
        <v>4.8000000000000001E-2</v>
      </c>
      <c r="K117" s="60" t="s">
        <v>225</v>
      </c>
      <c r="L117" s="60"/>
      <c r="M117" s="60"/>
      <c r="N117" s="60"/>
      <c r="O117" s="60" t="s">
        <v>223</v>
      </c>
      <c r="P117" s="60"/>
      <c r="Q117" s="60"/>
      <c r="R117" s="60"/>
      <c r="S117" s="61">
        <v>38.563119999999998</v>
      </c>
      <c r="T117" s="61">
        <v>141.11530300000001</v>
      </c>
      <c r="U117" s="97">
        <v>4.8000000000000001E-2</v>
      </c>
    </row>
    <row r="118" spans="2:21" ht="12" customHeight="1">
      <c r="B118" s="81">
        <v>3</v>
      </c>
      <c r="C118" s="81">
        <v>501</v>
      </c>
      <c r="D118" s="79" t="s">
        <v>400</v>
      </c>
      <c r="E118" s="79" t="s">
        <v>399</v>
      </c>
      <c r="F118" s="9" t="s">
        <v>553</v>
      </c>
      <c r="G118" s="73" t="s">
        <v>445</v>
      </c>
      <c r="H118" s="73"/>
      <c r="I118" s="27">
        <v>43077.423611111109</v>
      </c>
      <c r="J118" s="97">
        <v>0.06</v>
      </c>
      <c r="K118" s="60" t="s">
        <v>226</v>
      </c>
      <c r="L118" s="60"/>
      <c r="M118" s="60"/>
      <c r="N118" s="60"/>
      <c r="O118" s="60" t="s">
        <v>223</v>
      </c>
      <c r="P118" s="60"/>
      <c r="Q118" s="60"/>
      <c r="R118" s="60"/>
      <c r="S118" s="61">
        <v>38.522593000000001</v>
      </c>
      <c r="T118" s="61">
        <v>141.15001899999999</v>
      </c>
      <c r="U118" s="97">
        <v>0.06</v>
      </c>
    </row>
    <row r="119" spans="2:21" ht="12" customHeight="1">
      <c r="B119" s="81">
        <v>3</v>
      </c>
      <c r="C119" s="81">
        <v>501</v>
      </c>
      <c r="D119" s="79" t="s">
        <v>405</v>
      </c>
      <c r="E119" s="79" t="s">
        <v>404</v>
      </c>
      <c r="F119" s="9" t="s">
        <v>560</v>
      </c>
      <c r="G119" s="73" t="s">
        <v>445</v>
      </c>
      <c r="H119" s="73"/>
      <c r="I119" s="27">
        <v>43077.430555555555</v>
      </c>
      <c r="J119" s="97">
        <v>7.1999999999999995E-2</v>
      </c>
      <c r="K119" s="60" t="s">
        <v>108</v>
      </c>
      <c r="L119" s="60"/>
      <c r="M119" s="60"/>
      <c r="N119" s="60"/>
      <c r="O119" s="60" t="s">
        <v>223</v>
      </c>
      <c r="P119" s="60"/>
      <c r="Q119" s="60"/>
      <c r="R119" s="60"/>
      <c r="S119" s="61">
        <v>38.539143000000003</v>
      </c>
      <c r="T119" s="61">
        <v>141.127501</v>
      </c>
      <c r="U119" s="97">
        <v>7.1999999999999995E-2</v>
      </c>
    </row>
    <row r="120" spans="2:21" ht="12" customHeight="1">
      <c r="B120" s="81">
        <v>3</v>
      </c>
      <c r="C120" s="81">
        <v>215</v>
      </c>
      <c r="D120" s="79" t="s">
        <v>353</v>
      </c>
      <c r="E120" s="79" t="s">
        <v>352</v>
      </c>
      <c r="F120" s="9" t="s">
        <v>47</v>
      </c>
      <c r="G120" s="73" t="s">
        <v>445</v>
      </c>
      <c r="H120" s="73"/>
      <c r="I120" s="27">
        <v>43181.527777777781</v>
      </c>
      <c r="J120" s="97">
        <v>7.1999999999999995E-2</v>
      </c>
      <c r="K120" s="60" t="s">
        <v>228</v>
      </c>
      <c r="L120" s="60"/>
      <c r="M120" s="60"/>
      <c r="N120" s="60"/>
      <c r="O120" s="60" t="s">
        <v>227</v>
      </c>
      <c r="P120" s="60"/>
      <c r="Q120" s="60"/>
      <c r="R120" s="60"/>
      <c r="S120" s="61">
        <v>38.506095999999999</v>
      </c>
      <c r="T120" s="61">
        <v>140.92964699999999</v>
      </c>
      <c r="U120" s="97">
        <v>7.1999999999999995E-2</v>
      </c>
    </row>
    <row r="121" spans="2:21" ht="12" customHeight="1">
      <c r="B121" s="81">
        <v>3</v>
      </c>
      <c r="C121" s="81">
        <v>215</v>
      </c>
      <c r="D121" s="79" t="s">
        <v>337</v>
      </c>
      <c r="E121" s="79" t="s">
        <v>336</v>
      </c>
      <c r="F121" s="9" t="s">
        <v>40</v>
      </c>
      <c r="G121" s="73" t="s">
        <v>445</v>
      </c>
      <c r="H121" s="73"/>
      <c r="I121" s="27">
        <v>43181.548611111109</v>
      </c>
      <c r="J121" s="97">
        <v>5.3999999999999999E-2</v>
      </c>
      <c r="K121" s="60" t="s">
        <v>229</v>
      </c>
      <c r="L121" s="60"/>
      <c r="M121" s="60"/>
      <c r="N121" s="60"/>
      <c r="O121" s="60" t="s">
        <v>227</v>
      </c>
      <c r="P121" s="60"/>
      <c r="Q121" s="60"/>
      <c r="R121" s="60"/>
      <c r="S121" s="61">
        <v>38.492798999999998</v>
      </c>
      <c r="T121" s="61">
        <v>140.93580399999999</v>
      </c>
      <c r="U121" s="97">
        <v>5.3999999999999999E-2</v>
      </c>
    </row>
    <row r="122" spans="2:21" ht="12" customHeight="1">
      <c r="B122" s="81">
        <v>3</v>
      </c>
      <c r="C122" s="81">
        <v>215</v>
      </c>
      <c r="D122" s="79" t="s">
        <v>345</v>
      </c>
      <c r="E122" s="79" t="s">
        <v>344</v>
      </c>
      <c r="F122" s="9" t="s">
        <v>43</v>
      </c>
      <c r="G122" s="73" t="s">
        <v>445</v>
      </c>
      <c r="H122" s="73"/>
      <c r="I122" s="27">
        <v>43181.486111111109</v>
      </c>
      <c r="J122" s="97">
        <v>6.6000000000000003E-2</v>
      </c>
      <c r="K122" s="60" t="s">
        <v>230</v>
      </c>
      <c r="L122" s="60"/>
      <c r="M122" s="60"/>
      <c r="N122" s="60"/>
      <c r="O122" s="60" t="s">
        <v>227</v>
      </c>
      <c r="P122" s="60"/>
      <c r="Q122" s="60"/>
      <c r="R122" s="60"/>
      <c r="S122" s="61">
        <v>38.517113000000002</v>
      </c>
      <c r="T122" s="61">
        <v>140.92684299999999</v>
      </c>
      <c r="U122" s="97">
        <v>6.6000000000000003E-2</v>
      </c>
    </row>
    <row r="123" spans="2:21" ht="12" customHeight="1">
      <c r="B123" s="81">
        <v>3</v>
      </c>
      <c r="C123" s="81">
        <v>215</v>
      </c>
      <c r="D123" s="79" t="s">
        <v>360</v>
      </c>
      <c r="E123" s="79" t="s">
        <v>359</v>
      </c>
      <c r="F123" s="9" t="s">
        <v>504</v>
      </c>
      <c r="G123" s="73" t="s">
        <v>445</v>
      </c>
      <c r="H123" s="73"/>
      <c r="I123" s="27">
        <v>43084.659722222219</v>
      </c>
      <c r="J123" s="97">
        <v>5.3999999999999999E-2</v>
      </c>
      <c r="K123" s="60" t="s">
        <v>231</v>
      </c>
      <c r="L123" s="60"/>
      <c r="M123" s="60"/>
      <c r="N123" s="60"/>
      <c r="O123" s="60" t="s">
        <v>227</v>
      </c>
      <c r="P123" s="60"/>
      <c r="Q123" s="60"/>
      <c r="R123" s="60"/>
      <c r="S123" s="61">
        <v>38.590282000000002</v>
      </c>
      <c r="T123" s="61">
        <v>140.96042800000001</v>
      </c>
      <c r="U123" s="97">
        <v>5.3999999999999999E-2</v>
      </c>
    </row>
    <row r="124" spans="2:21" ht="12" customHeight="1">
      <c r="B124" s="81">
        <v>3</v>
      </c>
      <c r="C124" s="81">
        <v>215</v>
      </c>
      <c r="D124" s="79" t="s">
        <v>358</v>
      </c>
      <c r="E124" s="79" t="s">
        <v>357</v>
      </c>
      <c r="F124" s="9" t="s">
        <v>503</v>
      </c>
      <c r="G124" s="73" t="s">
        <v>445</v>
      </c>
      <c r="H124" s="73"/>
      <c r="I124" s="27">
        <v>43084.652777777781</v>
      </c>
      <c r="J124" s="97">
        <v>0.06</v>
      </c>
      <c r="K124" s="60" t="s">
        <v>232</v>
      </c>
      <c r="L124" s="60"/>
      <c r="M124" s="60"/>
      <c r="N124" s="60"/>
      <c r="O124" s="60" t="s">
        <v>227</v>
      </c>
      <c r="P124" s="60"/>
      <c r="Q124" s="60"/>
      <c r="R124" s="60"/>
      <c r="S124" s="61">
        <v>38.596314</v>
      </c>
      <c r="T124" s="61">
        <v>140.970584</v>
      </c>
      <c r="U124" s="97">
        <v>0.06</v>
      </c>
    </row>
    <row r="125" spans="2:21" ht="12" customHeight="1">
      <c r="B125" s="81">
        <v>3</v>
      </c>
      <c r="C125" s="81">
        <v>215</v>
      </c>
      <c r="D125" s="79" t="s">
        <v>341</v>
      </c>
      <c r="E125" s="79" t="s">
        <v>340</v>
      </c>
      <c r="F125" s="9" t="s">
        <v>41</v>
      </c>
      <c r="G125" s="73" t="s">
        <v>445</v>
      </c>
      <c r="H125" s="73"/>
      <c r="I125" s="27">
        <v>43084.638888888891</v>
      </c>
      <c r="J125" s="97">
        <v>5.3999999999999999E-2</v>
      </c>
      <c r="K125" s="60" t="s">
        <v>233</v>
      </c>
      <c r="L125" s="60"/>
      <c r="M125" s="60"/>
      <c r="N125" s="60"/>
      <c r="O125" s="60" t="s">
        <v>227</v>
      </c>
      <c r="P125" s="60"/>
      <c r="Q125" s="60"/>
      <c r="R125" s="60"/>
      <c r="S125" s="61">
        <v>38.598114000000002</v>
      </c>
      <c r="T125" s="61">
        <v>140.950031</v>
      </c>
      <c r="U125" s="97">
        <v>5.3999999999999999E-2</v>
      </c>
    </row>
    <row r="126" spans="2:21" ht="12" customHeight="1">
      <c r="B126" s="81">
        <v>3</v>
      </c>
      <c r="C126" s="81">
        <v>215</v>
      </c>
      <c r="D126" s="79" t="s">
        <v>335</v>
      </c>
      <c r="E126" s="79" t="s">
        <v>334</v>
      </c>
      <c r="F126" s="9" t="s">
        <v>39</v>
      </c>
      <c r="G126" s="73" t="s">
        <v>445</v>
      </c>
      <c r="H126" s="73"/>
      <c r="I126" s="27">
        <v>43087.416666666664</v>
      </c>
      <c r="J126" s="97">
        <v>7.1999999999999995E-2</v>
      </c>
      <c r="K126" s="60" t="s">
        <v>234</v>
      </c>
      <c r="L126" s="60"/>
      <c r="M126" s="60"/>
      <c r="N126" s="60"/>
      <c r="O126" s="60" t="s">
        <v>227</v>
      </c>
      <c r="P126" s="60"/>
      <c r="Q126" s="60"/>
      <c r="R126" s="60"/>
      <c r="S126" s="61">
        <v>38.708320999999998</v>
      </c>
      <c r="T126" s="61">
        <v>140.83333099999999</v>
      </c>
      <c r="U126" s="97">
        <v>7.1999999999999995E-2</v>
      </c>
    </row>
    <row r="127" spans="2:21" ht="12" customHeight="1">
      <c r="B127" s="81">
        <v>3</v>
      </c>
      <c r="C127" s="81">
        <v>215</v>
      </c>
      <c r="D127" s="79" t="s">
        <v>362</v>
      </c>
      <c r="E127" s="79" t="s">
        <v>361</v>
      </c>
      <c r="F127" s="9" t="s">
        <v>505</v>
      </c>
      <c r="G127" s="73" t="s">
        <v>445</v>
      </c>
      <c r="H127" s="73"/>
      <c r="I127" s="27">
        <v>43087.423611111109</v>
      </c>
      <c r="J127" s="97">
        <v>5.3999999999999999E-2</v>
      </c>
      <c r="K127" s="60" t="s">
        <v>235</v>
      </c>
      <c r="L127" s="60"/>
      <c r="M127" s="60"/>
      <c r="N127" s="60"/>
      <c r="O127" s="60" t="s">
        <v>227</v>
      </c>
      <c r="P127" s="60"/>
      <c r="Q127" s="60"/>
      <c r="R127" s="60"/>
      <c r="S127" s="61">
        <v>38.709434999999999</v>
      </c>
      <c r="T127" s="61">
        <v>140.81714500000001</v>
      </c>
      <c r="U127" s="97">
        <v>5.3999999999999999E-2</v>
      </c>
    </row>
    <row r="128" spans="2:21" ht="12" customHeight="1">
      <c r="B128" s="81">
        <v>3</v>
      </c>
      <c r="C128" s="81">
        <v>215</v>
      </c>
      <c r="D128" s="79" t="s">
        <v>343</v>
      </c>
      <c r="E128" s="79" t="s">
        <v>342</v>
      </c>
      <c r="F128" s="9" t="s">
        <v>42</v>
      </c>
      <c r="G128" s="73" t="s">
        <v>445</v>
      </c>
      <c r="H128" s="73"/>
      <c r="I128" s="27">
        <v>43087.4375</v>
      </c>
      <c r="J128" s="97">
        <v>5.3999999999999999E-2</v>
      </c>
      <c r="K128" s="60" t="s">
        <v>236</v>
      </c>
      <c r="L128" s="60"/>
      <c r="M128" s="60"/>
      <c r="N128" s="60"/>
      <c r="O128" s="60" t="s">
        <v>227</v>
      </c>
      <c r="P128" s="60"/>
      <c r="Q128" s="60"/>
      <c r="R128" s="60"/>
      <c r="S128" s="61">
        <v>38.730474999999998</v>
      </c>
      <c r="T128" s="61">
        <v>140.793488</v>
      </c>
      <c r="U128" s="97">
        <v>5.3999999999999999E-2</v>
      </c>
    </row>
    <row r="129" spans="2:22" ht="12" customHeight="1">
      <c r="B129" s="81">
        <v>3</v>
      </c>
      <c r="C129" s="81">
        <v>215</v>
      </c>
      <c r="D129" s="79" t="s">
        <v>351</v>
      </c>
      <c r="E129" s="79" t="s">
        <v>350</v>
      </c>
      <c r="F129" s="9" t="s">
        <v>46</v>
      </c>
      <c r="G129" s="73" t="s">
        <v>445</v>
      </c>
      <c r="H129" s="73"/>
      <c r="I129" s="27">
        <v>43088.694444444445</v>
      </c>
      <c r="J129" s="97">
        <v>0.06</v>
      </c>
      <c r="K129" s="60" t="s">
        <v>237</v>
      </c>
      <c r="L129" s="60"/>
      <c r="M129" s="60"/>
      <c r="N129" s="60"/>
      <c r="O129" s="60" t="s">
        <v>227</v>
      </c>
      <c r="P129" s="60"/>
      <c r="Q129" s="60"/>
      <c r="R129" s="60"/>
      <c r="S129" s="61">
        <v>38.507638999999998</v>
      </c>
      <c r="T129" s="61">
        <v>140.920939</v>
      </c>
      <c r="U129" s="97">
        <v>0.06</v>
      </c>
    </row>
    <row r="130" spans="2:22" ht="12" customHeight="1">
      <c r="B130" s="81">
        <v>3</v>
      </c>
      <c r="C130" s="81">
        <v>215</v>
      </c>
      <c r="D130" s="79" t="s">
        <v>349</v>
      </c>
      <c r="E130" s="79" t="s">
        <v>348</v>
      </c>
      <c r="F130" s="9" t="s">
        <v>45</v>
      </c>
      <c r="G130" s="73" t="s">
        <v>445</v>
      </c>
      <c r="H130" s="73"/>
      <c r="I130" s="27">
        <v>43088.708333333336</v>
      </c>
      <c r="J130" s="97">
        <v>0.06</v>
      </c>
      <c r="K130" s="60" t="s">
        <v>238</v>
      </c>
      <c r="L130" s="60"/>
      <c r="M130" s="60"/>
      <c r="N130" s="60"/>
      <c r="O130" s="60" t="s">
        <v>227</v>
      </c>
      <c r="P130" s="60"/>
      <c r="Q130" s="60"/>
      <c r="R130" s="60"/>
      <c r="S130" s="61">
        <v>38.504460999999999</v>
      </c>
      <c r="T130" s="61">
        <v>140.92297600000001</v>
      </c>
      <c r="U130" s="97">
        <v>0.06</v>
      </c>
    </row>
    <row r="131" spans="2:22" ht="12" customHeight="1">
      <c r="B131" s="81">
        <v>3</v>
      </c>
      <c r="C131" s="81">
        <v>215</v>
      </c>
      <c r="D131" s="79" t="s">
        <v>347</v>
      </c>
      <c r="E131" s="79" t="s">
        <v>346</v>
      </c>
      <c r="F131" s="9" t="s">
        <v>44</v>
      </c>
      <c r="G131" s="73" t="s">
        <v>445</v>
      </c>
      <c r="H131" s="73"/>
      <c r="I131" s="27">
        <v>43087.4375</v>
      </c>
      <c r="J131" s="97">
        <v>7.1999999999999995E-2</v>
      </c>
      <c r="K131" s="60" t="s">
        <v>239</v>
      </c>
      <c r="L131" s="60"/>
      <c r="M131" s="60"/>
      <c r="N131" s="60"/>
      <c r="O131" s="60" t="s">
        <v>227</v>
      </c>
      <c r="P131" s="60"/>
      <c r="Q131" s="60"/>
      <c r="R131" s="60"/>
      <c r="S131" s="61">
        <v>38.715426999999998</v>
      </c>
      <c r="T131" s="61">
        <v>140.80669</v>
      </c>
      <c r="U131" s="97">
        <v>7.1999999999999995E-2</v>
      </c>
    </row>
    <row r="132" spans="2:22" ht="12" customHeight="1">
      <c r="B132" s="81">
        <v>3</v>
      </c>
      <c r="C132" s="81">
        <v>215</v>
      </c>
      <c r="D132" s="79" t="s">
        <v>355</v>
      </c>
      <c r="E132" s="79" t="s">
        <v>354</v>
      </c>
      <c r="F132" s="9" t="s">
        <v>48</v>
      </c>
      <c r="G132" s="73" t="s">
        <v>445</v>
      </c>
      <c r="H132" s="73"/>
      <c r="I132" s="27">
        <v>43084.645833333336</v>
      </c>
      <c r="J132" s="97">
        <v>0.06</v>
      </c>
      <c r="K132" s="60" t="s">
        <v>240</v>
      </c>
      <c r="L132" s="60"/>
      <c r="M132" s="60"/>
      <c r="N132" s="60"/>
      <c r="O132" s="60" t="s">
        <v>227</v>
      </c>
      <c r="P132" s="60"/>
      <c r="Q132" s="60"/>
      <c r="R132" s="60"/>
      <c r="S132" s="61">
        <v>38.597458000000003</v>
      </c>
      <c r="T132" s="61">
        <v>140.959945</v>
      </c>
      <c r="U132" s="97">
        <v>0.06</v>
      </c>
    </row>
    <row r="133" spans="2:22" ht="12" customHeight="1">
      <c r="B133" s="81">
        <v>3</v>
      </c>
      <c r="C133" s="81">
        <v>215</v>
      </c>
      <c r="D133" s="79" t="s">
        <v>339</v>
      </c>
      <c r="E133" s="79" t="s">
        <v>416</v>
      </c>
      <c r="F133" s="44" t="s">
        <v>266</v>
      </c>
      <c r="G133" s="73" t="s">
        <v>445</v>
      </c>
      <c r="H133" s="73"/>
      <c r="I133" s="27">
        <v>44176.576388888891</v>
      </c>
      <c r="J133" s="97">
        <v>5.3999999999999999E-2</v>
      </c>
      <c r="K133" s="60" t="s">
        <v>241</v>
      </c>
      <c r="L133" s="60"/>
      <c r="M133" s="60"/>
      <c r="N133" s="60"/>
      <c r="O133" s="60" t="s">
        <v>227</v>
      </c>
      <c r="P133" s="60"/>
      <c r="Q133" s="60"/>
      <c r="R133" s="60"/>
      <c r="S133" s="61">
        <v>38.517727000000001</v>
      </c>
      <c r="T133" s="61">
        <v>140.906598</v>
      </c>
      <c r="U133" s="97">
        <v>5.3999999999999999E-2</v>
      </c>
    </row>
    <row r="134" spans="2:22" ht="12" customHeight="1">
      <c r="B134" s="63"/>
      <c r="J134" s="10"/>
      <c r="R134" s="11"/>
      <c r="S134" s="99" t="s">
        <v>295</v>
      </c>
    </row>
    <row r="135" spans="2:22" ht="12" customHeight="1">
      <c r="B135" s="119" t="s">
        <v>164</v>
      </c>
      <c r="C135" s="120"/>
      <c r="D135" s="120"/>
      <c r="E135" s="120"/>
      <c r="F135" s="120"/>
      <c r="G135" s="120"/>
      <c r="H135" s="120"/>
      <c r="I135" s="121"/>
      <c r="J135" s="121"/>
      <c r="K135" s="121"/>
      <c r="L135" s="121"/>
      <c r="M135" s="121"/>
      <c r="S135" s="11"/>
      <c r="V135" s="120"/>
    </row>
    <row r="136" spans="2:22" ht="12" customHeight="1">
      <c r="D136" s="64" t="s">
        <v>0</v>
      </c>
      <c r="I136" s="64"/>
      <c r="J136" s="64"/>
      <c r="K136" s="64"/>
      <c r="L136" s="64"/>
      <c r="M136" s="64"/>
      <c r="N136" s="64"/>
      <c r="O136" s="64" t="s">
        <v>441</v>
      </c>
      <c r="P136" s="65"/>
      <c r="Q136" s="66"/>
      <c r="R136" s="66"/>
      <c r="S136" s="11"/>
      <c r="V136" s="64"/>
    </row>
    <row r="137" spans="2:22" ht="12" customHeight="1">
      <c r="B137" s="93" t="s">
        <v>1</v>
      </c>
      <c r="C137" s="74" t="s">
        <v>2</v>
      </c>
      <c r="D137" s="90" t="s">
        <v>1019</v>
      </c>
      <c r="E137" s="94" t="s">
        <v>121</v>
      </c>
      <c r="F137" s="95" t="s">
        <v>433</v>
      </c>
      <c r="G137" s="96" t="s">
        <v>434</v>
      </c>
      <c r="H137" s="96"/>
      <c r="I137" s="91" t="s">
        <v>122</v>
      </c>
      <c r="J137" s="91"/>
      <c r="K137" s="91"/>
      <c r="L137" s="91"/>
      <c r="M137" s="91" t="s">
        <v>123</v>
      </c>
      <c r="N137" s="91"/>
      <c r="O137" s="80" t="s">
        <v>270</v>
      </c>
      <c r="P137" s="91"/>
      <c r="Q137" s="91"/>
      <c r="R137" s="91"/>
      <c r="S137" s="92" t="s">
        <v>124</v>
      </c>
      <c r="T137" s="92" t="s">
        <v>125</v>
      </c>
      <c r="U137" s="93" t="s">
        <v>437</v>
      </c>
    </row>
    <row r="138" spans="2:22" ht="12" customHeight="1">
      <c r="B138" s="86">
        <v>1</v>
      </c>
      <c r="C138" s="114">
        <v>581</v>
      </c>
      <c r="D138" s="312" t="s">
        <v>579</v>
      </c>
      <c r="E138" s="114">
        <v>1</v>
      </c>
      <c r="F138" s="83" t="s">
        <v>126</v>
      </c>
      <c r="G138" s="84" t="s">
        <v>580</v>
      </c>
      <c r="H138" s="84"/>
      <c r="I138" s="84" t="s">
        <v>127</v>
      </c>
      <c r="J138" s="84"/>
      <c r="K138" s="84"/>
      <c r="L138" s="84"/>
      <c r="M138" s="84" t="s">
        <v>127</v>
      </c>
      <c r="N138" s="84"/>
      <c r="O138" s="84"/>
      <c r="P138" s="84" t="s">
        <v>1058</v>
      </c>
      <c r="Q138" s="84"/>
      <c r="R138" s="84"/>
      <c r="S138" s="113">
        <v>38.446666999999998</v>
      </c>
      <c r="T138" s="85">
        <v>141.44638900000001</v>
      </c>
      <c r="U138" s="86"/>
    </row>
    <row r="139" spans="2:22" ht="12" customHeight="1">
      <c r="B139" s="86">
        <v>1</v>
      </c>
      <c r="C139" s="114">
        <v>581</v>
      </c>
      <c r="D139" s="114" t="s">
        <v>420</v>
      </c>
      <c r="E139" s="114">
        <v>2</v>
      </c>
      <c r="F139" s="83" t="s">
        <v>128</v>
      </c>
      <c r="G139" s="84" t="s">
        <v>129</v>
      </c>
      <c r="H139" s="84"/>
      <c r="I139" s="84"/>
      <c r="J139" s="84"/>
      <c r="K139" s="84"/>
      <c r="L139" s="84"/>
      <c r="M139" s="84"/>
      <c r="N139" s="84"/>
      <c r="O139" s="84"/>
      <c r="P139" s="84" t="s">
        <v>1058</v>
      </c>
      <c r="Q139" s="84"/>
      <c r="R139" s="84"/>
      <c r="S139" s="113"/>
      <c r="T139" s="87"/>
      <c r="U139" s="88" t="s">
        <v>263</v>
      </c>
    </row>
    <row r="140" spans="2:22" ht="12" customHeight="1">
      <c r="B140" s="86">
        <v>1</v>
      </c>
      <c r="C140" s="114">
        <v>581</v>
      </c>
      <c r="D140" s="312" t="s">
        <v>421</v>
      </c>
      <c r="E140" s="114">
        <v>3</v>
      </c>
      <c r="F140" s="83" t="s">
        <v>130</v>
      </c>
      <c r="G140" s="84" t="s">
        <v>580</v>
      </c>
      <c r="H140" s="84"/>
      <c r="I140" s="84" t="s">
        <v>127</v>
      </c>
      <c r="J140" s="84"/>
      <c r="K140" s="84"/>
      <c r="L140" s="84"/>
      <c r="M140" s="84" t="s">
        <v>127</v>
      </c>
      <c r="N140" s="84"/>
      <c r="O140" s="84"/>
      <c r="P140" s="84" t="s">
        <v>1058</v>
      </c>
      <c r="Q140" s="84"/>
      <c r="R140" s="84"/>
      <c r="S140" s="113">
        <v>38.406666999999999</v>
      </c>
      <c r="T140" s="85">
        <v>141.49861100000001</v>
      </c>
      <c r="U140" s="86"/>
    </row>
    <row r="141" spans="2:22" ht="12" customHeight="1">
      <c r="B141" s="86">
        <v>1</v>
      </c>
      <c r="C141" s="114">
        <v>202</v>
      </c>
      <c r="D141" s="312" t="s">
        <v>422</v>
      </c>
      <c r="E141" s="114">
        <v>4</v>
      </c>
      <c r="F141" s="83" t="s">
        <v>131</v>
      </c>
      <c r="G141" s="84" t="s">
        <v>580</v>
      </c>
      <c r="H141" s="84"/>
      <c r="I141" s="84" t="s">
        <v>127</v>
      </c>
      <c r="J141" s="84"/>
      <c r="K141" s="84"/>
      <c r="L141" s="84"/>
      <c r="M141" s="84" t="s">
        <v>127</v>
      </c>
      <c r="N141" s="84"/>
      <c r="O141" s="84"/>
      <c r="P141" s="84" t="s">
        <v>1070</v>
      </c>
      <c r="Q141" s="84"/>
      <c r="R141" s="84"/>
      <c r="S141" s="113">
        <v>38.390555999999997</v>
      </c>
      <c r="T141" s="85">
        <v>141.52277799999999</v>
      </c>
      <c r="U141" s="86"/>
    </row>
    <row r="142" spans="2:22" ht="12" customHeight="1">
      <c r="B142" s="86">
        <v>1</v>
      </c>
      <c r="C142" s="114">
        <v>202</v>
      </c>
      <c r="D142" s="312" t="s">
        <v>423</v>
      </c>
      <c r="E142" s="114">
        <v>5</v>
      </c>
      <c r="F142" s="83" t="s">
        <v>132</v>
      </c>
      <c r="G142" s="84" t="s">
        <v>129</v>
      </c>
      <c r="H142" s="84"/>
      <c r="I142" s="84"/>
      <c r="J142" s="84"/>
      <c r="K142" s="84"/>
      <c r="L142" s="84"/>
      <c r="M142" s="84"/>
      <c r="N142" s="84"/>
      <c r="O142" s="84"/>
      <c r="P142" s="84" t="s">
        <v>1071</v>
      </c>
      <c r="Q142" s="84"/>
      <c r="R142" s="84"/>
      <c r="S142" s="89"/>
      <c r="T142" s="87"/>
      <c r="U142" s="88" t="s">
        <v>263</v>
      </c>
    </row>
    <row r="143" spans="2:22" ht="12" customHeight="1">
      <c r="B143" s="86">
        <v>1</v>
      </c>
      <c r="C143" s="114">
        <v>202</v>
      </c>
      <c r="D143" s="312" t="s">
        <v>424</v>
      </c>
      <c r="E143" s="114">
        <v>6</v>
      </c>
      <c r="F143" s="83" t="s">
        <v>133</v>
      </c>
      <c r="G143" s="84" t="s">
        <v>129</v>
      </c>
      <c r="H143" s="84"/>
      <c r="I143" s="84"/>
      <c r="J143" s="84"/>
      <c r="K143" s="84"/>
      <c r="L143" s="84"/>
      <c r="M143" s="84"/>
      <c r="N143" s="84"/>
      <c r="O143" s="84"/>
      <c r="P143" s="84" t="s">
        <v>1072</v>
      </c>
      <c r="Q143" s="84"/>
      <c r="R143" s="84"/>
      <c r="S143" s="87"/>
      <c r="T143" s="87"/>
      <c r="U143" s="88" t="s">
        <v>263</v>
      </c>
    </row>
    <row r="144" spans="2:22" ht="12" customHeight="1">
      <c r="B144" s="86">
        <v>1</v>
      </c>
      <c r="C144" s="114">
        <v>202</v>
      </c>
      <c r="D144" s="114" t="s">
        <v>425</v>
      </c>
      <c r="E144" s="114">
        <v>7</v>
      </c>
      <c r="F144" s="83" t="s">
        <v>134</v>
      </c>
      <c r="G144" s="84" t="s">
        <v>129</v>
      </c>
      <c r="H144" s="84"/>
      <c r="I144" s="84"/>
      <c r="J144" s="84"/>
      <c r="K144" s="84"/>
      <c r="L144" s="84"/>
      <c r="M144" s="84"/>
      <c r="N144" s="84"/>
      <c r="O144" s="84"/>
      <c r="P144" s="84" t="s">
        <v>1073</v>
      </c>
      <c r="Q144" s="84"/>
      <c r="R144" s="84"/>
      <c r="S144" s="89"/>
      <c r="T144" s="87"/>
      <c r="U144" s="88" t="s">
        <v>263</v>
      </c>
    </row>
    <row r="145" spans="2:21" ht="12" customHeight="1">
      <c r="B145" s="6">
        <v>1</v>
      </c>
      <c r="C145" s="5">
        <v>202</v>
      </c>
      <c r="D145" s="312" t="s">
        <v>1085</v>
      </c>
      <c r="E145" s="5">
        <v>51</v>
      </c>
      <c r="F145" s="23" t="s">
        <v>135</v>
      </c>
      <c r="G145" s="68" t="s">
        <v>581</v>
      </c>
      <c r="H145" s="68"/>
      <c r="I145" s="68" t="s">
        <v>127</v>
      </c>
      <c r="J145" s="68"/>
      <c r="K145" s="68"/>
      <c r="L145" s="68"/>
      <c r="M145" s="68" t="s">
        <v>127</v>
      </c>
      <c r="N145" s="68"/>
      <c r="O145" s="68"/>
      <c r="P145" s="68" t="s">
        <v>1063</v>
      </c>
      <c r="Q145" s="68"/>
      <c r="R145" s="68"/>
      <c r="S145" s="61">
        <v>38.446389000000003</v>
      </c>
      <c r="T145" s="4">
        <v>141.33611099999999</v>
      </c>
      <c r="U145" s="7"/>
    </row>
    <row r="146" spans="2:21" ht="12" customHeight="1">
      <c r="B146" s="6">
        <v>1</v>
      </c>
      <c r="C146" s="5">
        <v>202</v>
      </c>
      <c r="D146" s="5" t="s">
        <v>1086</v>
      </c>
      <c r="E146" s="5">
        <v>52</v>
      </c>
      <c r="F146" s="23" t="s">
        <v>136</v>
      </c>
      <c r="G146" s="68" t="s">
        <v>581</v>
      </c>
      <c r="H146" s="68"/>
      <c r="I146" s="68" t="s">
        <v>127</v>
      </c>
      <c r="J146" s="68"/>
      <c r="K146" s="68"/>
      <c r="L146" s="68"/>
      <c r="M146" s="68" t="s">
        <v>127</v>
      </c>
      <c r="N146" s="68"/>
      <c r="O146" s="68"/>
      <c r="P146" s="68" t="s">
        <v>1064</v>
      </c>
      <c r="Q146" s="68"/>
      <c r="R146" s="68"/>
      <c r="S146" s="61">
        <v>38.513055999999999</v>
      </c>
      <c r="T146" s="4">
        <v>141.535833</v>
      </c>
      <c r="U146" s="7"/>
    </row>
    <row r="147" spans="2:21" ht="12" customHeight="1">
      <c r="B147" s="6">
        <v>1</v>
      </c>
      <c r="C147" s="5">
        <v>202</v>
      </c>
      <c r="D147" s="5" t="s">
        <v>1087</v>
      </c>
      <c r="E147" s="5">
        <v>53</v>
      </c>
      <c r="F147" s="23" t="s">
        <v>137</v>
      </c>
      <c r="G147" s="68" t="s">
        <v>581</v>
      </c>
      <c r="H147" s="68"/>
      <c r="I147" s="68" t="s">
        <v>127</v>
      </c>
      <c r="J147" s="68"/>
      <c r="K147" s="68"/>
      <c r="L147" s="68"/>
      <c r="M147" s="68" t="s">
        <v>127</v>
      </c>
      <c r="N147" s="68"/>
      <c r="O147" s="68"/>
      <c r="P147" s="68" t="s">
        <v>1065</v>
      </c>
      <c r="Q147" s="68"/>
      <c r="R147" s="68"/>
      <c r="S147" s="61">
        <v>38.455556000000001</v>
      </c>
      <c r="T147" s="4">
        <v>141.24333300000001</v>
      </c>
      <c r="U147" s="7"/>
    </row>
    <row r="148" spans="2:21" ht="12" customHeight="1">
      <c r="B148" s="6">
        <v>1</v>
      </c>
      <c r="C148" s="5">
        <v>202</v>
      </c>
      <c r="D148" s="5" t="s">
        <v>1088</v>
      </c>
      <c r="E148" s="5">
        <v>54</v>
      </c>
      <c r="F148" s="23" t="s">
        <v>138</v>
      </c>
      <c r="G148" s="68" t="s">
        <v>581</v>
      </c>
      <c r="H148" s="68"/>
      <c r="I148" s="68" t="s">
        <v>127</v>
      </c>
      <c r="J148" s="68"/>
      <c r="K148" s="68"/>
      <c r="L148" s="68"/>
      <c r="M148" s="68" t="s">
        <v>127</v>
      </c>
      <c r="N148" s="68"/>
      <c r="O148" s="68"/>
      <c r="P148" s="68" t="s">
        <v>1066</v>
      </c>
      <c r="Q148" s="68"/>
      <c r="R148" s="68"/>
      <c r="S148" s="61">
        <v>38.516111000000002</v>
      </c>
      <c r="T148" s="4">
        <v>141.31555599999999</v>
      </c>
      <c r="U148" s="7"/>
    </row>
    <row r="149" spans="2:21" ht="12" customHeight="1">
      <c r="B149" s="6">
        <v>1</v>
      </c>
      <c r="C149" s="5">
        <v>202</v>
      </c>
      <c r="D149" s="5" t="s">
        <v>1089</v>
      </c>
      <c r="E149" s="5">
        <v>55</v>
      </c>
      <c r="F149" s="23" t="s">
        <v>139</v>
      </c>
      <c r="G149" s="68" t="s">
        <v>581</v>
      </c>
      <c r="H149" s="68"/>
      <c r="I149" s="68" t="s">
        <v>127</v>
      </c>
      <c r="J149" s="68"/>
      <c r="K149" s="68"/>
      <c r="L149" s="68"/>
      <c r="M149" s="68" t="s">
        <v>127</v>
      </c>
      <c r="N149" s="68"/>
      <c r="O149" s="68"/>
      <c r="P149" s="68" t="s">
        <v>1067</v>
      </c>
      <c r="Q149" s="68"/>
      <c r="R149" s="68"/>
      <c r="S149" s="61">
        <v>38.567222000000001</v>
      </c>
      <c r="T149" s="4">
        <v>141.42833300000001</v>
      </c>
      <c r="U149" s="7"/>
    </row>
    <row r="150" spans="2:21" ht="12" customHeight="1">
      <c r="B150" s="6">
        <v>1</v>
      </c>
      <c r="C150" s="5">
        <v>214</v>
      </c>
      <c r="D150" s="5" t="s">
        <v>1090</v>
      </c>
      <c r="E150" s="5">
        <v>56</v>
      </c>
      <c r="F150" s="23" t="s">
        <v>140</v>
      </c>
      <c r="G150" s="68" t="s">
        <v>581</v>
      </c>
      <c r="H150" s="68"/>
      <c r="I150" s="68" t="s">
        <v>127</v>
      </c>
      <c r="J150" s="68"/>
      <c r="K150" s="68"/>
      <c r="L150" s="68"/>
      <c r="M150" s="68" t="s">
        <v>127</v>
      </c>
      <c r="N150" s="68"/>
      <c r="O150" s="68"/>
      <c r="P150" s="68" t="s">
        <v>1059</v>
      </c>
      <c r="Q150" s="68"/>
      <c r="R150" s="68"/>
      <c r="S150" s="61">
        <v>38.401111</v>
      </c>
      <c r="T150" s="4">
        <v>141.164444</v>
      </c>
      <c r="U150" s="7"/>
    </row>
    <row r="151" spans="2:21" ht="12" customHeight="1">
      <c r="B151" s="6">
        <v>1</v>
      </c>
      <c r="C151" s="5">
        <v>505</v>
      </c>
      <c r="D151" s="5" t="s">
        <v>1091</v>
      </c>
      <c r="E151" s="5">
        <v>57</v>
      </c>
      <c r="F151" s="23" t="s">
        <v>141</v>
      </c>
      <c r="G151" s="68" t="s">
        <v>581</v>
      </c>
      <c r="H151" s="68"/>
      <c r="I151" s="68" t="s">
        <v>127</v>
      </c>
      <c r="J151" s="68"/>
      <c r="K151" s="68"/>
      <c r="L151" s="68"/>
      <c r="M151" s="68" t="s">
        <v>127</v>
      </c>
      <c r="N151" s="68"/>
      <c r="O151" s="68"/>
      <c r="P151" s="68" t="s">
        <v>1069</v>
      </c>
      <c r="Q151" s="68"/>
      <c r="R151" s="68"/>
      <c r="S151" s="61">
        <v>38.454999999999998</v>
      </c>
      <c r="T151" s="4">
        <v>141.16388900000001</v>
      </c>
      <c r="U151" s="7"/>
    </row>
    <row r="152" spans="2:21" ht="12" customHeight="1">
      <c r="B152" s="6">
        <v>1</v>
      </c>
      <c r="C152" s="5">
        <v>501</v>
      </c>
      <c r="D152" s="5" t="s">
        <v>1092</v>
      </c>
      <c r="E152" s="5">
        <v>58</v>
      </c>
      <c r="F152" s="23" t="s">
        <v>142</v>
      </c>
      <c r="G152" s="68" t="s">
        <v>581</v>
      </c>
      <c r="H152" s="68"/>
      <c r="I152" s="68" t="s">
        <v>127</v>
      </c>
      <c r="J152" s="68"/>
      <c r="K152" s="68"/>
      <c r="L152" s="68"/>
      <c r="M152" s="68" t="s">
        <v>127</v>
      </c>
      <c r="N152" s="68"/>
      <c r="O152" s="68"/>
      <c r="P152" s="68" t="s">
        <v>1068</v>
      </c>
      <c r="Q152" s="68"/>
      <c r="R152" s="68"/>
      <c r="S152" s="61">
        <v>38.554721999999998</v>
      </c>
      <c r="T152" s="4">
        <v>141.223333</v>
      </c>
      <c r="U152" s="7"/>
    </row>
    <row r="153" spans="2:21" ht="12" customHeight="1">
      <c r="B153" s="6">
        <v>1</v>
      </c>
      <c r="C153" s="5">
        <v>212</v>
      </c>
      <c r="D153" s="5" t="s">
        <v>1093</v>
      </c>
      <c r="E153" s="5">
        <v>59</v>
      </c>
      <c r="F153" s="23" t="s">
        <v>143</v>
      </c>
      <c r="G153" s="68" t="s">
        <v>581</v>
      </c>
      <c r="H153" s="68"/>
      <c r="I153" s="68" t="s">
        <v>127</v>
      </c>
      <c r="J153" s="68"/>
      <c r="K153" s="68"/>
      <c r="L153" s="68"/>
      <c r="M153" s="68" t="s">
        <v>127</v>
      </c>
      <c r="N153" s="68"/>
      <c r="O153" s="68"/>
      <c r="P153" s="68" t="s">
        <v>1060</v>
      </c>
      <c r="Q153" s="68"/>
      <c r="R153" s="68"/>
      <c r="S153" s="61">
        <v>38.609721999999998</v>
      </c>
      <c r="T153" s="4">
        <v>141.30027799999999</v>
      </c>
      <c r="U153" s="7"/>
    </row>
    <row r="154" spans="2:21" ht="12" customHeight="1">
      <c r="B154" s="6">
        <v>1</v>
      </c>
      <c r="C154" s="5">
        <v>606</v>
      </c>
      <c r="D154" s="5" t="s">
        <v>1094</v>
      </c>
      <c r="E154" s="5">
        <v>60</v>
      </c>
      <c r="F154" s="23" t="s">
        <v>144</v>
      </c>
      <c r="G154" s="68" t="s">
        <v>581</v>
      </c>
      <c r="H154" s="68"/>
      <c r="I154" s="68" t="s">
        <v>127</v>
      </c>
      <c r="J154" s="68"/>
      <c r="K154" s="68"/>
      <c r="L154" s="68"/>
      <c r="M154" s="68" t="s">
        <v>127</v>
      </c>
      <c r="N154" s="68"/>
      <c r="O154" s="68"/>
      <c r="P154" s="68" t="s">
        <v>1061</v>
      </c>
      <c r="Q154" s="68"/>
      <c r="R154" s="68"/>
      <c r="S154" s="61">
        <v>38.642221999999997</v>
      </c>
      <c r="T154" s="4">
        <v>141.47722200000001</v>
      </c>
      <c r="U154" s="7"/>
    </row>
    <row r="155" spans="2:21" ht="12" customHeight="1">
      <c r="B155" s="6">
        <v>1</v>
      </c>
      <c r="C155" s="5">
        <v>581</v>
      </c>
      <c r="D155" s="5" t="s">
        <v>1095</v>
      </c>
      <c r="E155" s="5">
        <v>61</v>
      </c>
      <c r="F155" s="23" t="s">
        <v>145</v>
      </c>
      <c r="G155" s="68" t="s">
        <v>582</v>
      </c>
      <c r="H155" s="68"/>
      <c r="I155" s="68" t="s">
        <v>146</v>
      </c>
      <c r="J155" s="68"/>
      <c r="K155" s="68"/>
      <c r="L155" s="68"/>
      <c r="M155" s="68" t="s">
        <v>147</v>
      </c>
      <c r="N155" s="68"/>
      <c r="O155" s="68"/>
      <c r="P155" s="68" t="s">
        <v>1062</v>
      </c>
      <c r="Q155" s="68"/>
      <c r="R155" s="68"/>
      <c r="S155" s="61">
        <v>38.448611</v>
      </c>
      <c r="T155" s="4">
        <v>141.48916700000001</v>
      </c>
      <c r="U155" s="7"/>
    </row>
    <row r="156" spans="2:21" ht="12" customHeight="1">
      <c r="B156" s="6">
        <v>1</v>
      </c>
      <c r="C156" s="5">
        <v>202</v>
      </c>
      <c r="D156" s="5" t="s">
        <v>1096</v>
      </c>
      <c r="E156" s="5">
        <v>62</v>
      </c>
      <c r="F156" s="23" t="s">
        <v>148</v>
      </c>
      <c r="G156" s="68" t="s">
        <v>582</v>
      </c>
      <c r="H156" s="68"/>
      <c r="I156" s="68" t="s">
        <v>149</v>
      </c>
      <c r="J156" s="68"/>
      <c r="K156" s="68"/>
      <c r="L156" s="68"/>
      <c r="M156" s="68" t="s">
        <v>149</v>
      </c>
      <c r="N156" s="68"/>
      <c r="O156" s="68"/>
      <c r="P156" s="68" t="s">
        <v>1074</v>
      </c>
      <c r="Q156" s="68"/>
      <c r="R156" s="68"/>
      <c r="S156" s="61">
        <v>38.400832999999999</v>
      </c>
      <c r="T156" s="4">
        <v>141.37055599999999</v>
      </c>
      <c r="U156" s="7"/>
    </row>
    <row r="157" spans="2:21" ht="12" customHeight="1">
      <c r="B157" s="6">
        <v>1</v>
      </c>
      <c r="C157" s="5">
        <v>581</v>
      </c>
      <c r="D157" s="5" t="s">
        <v>1097</v>
      </c>
      <c r="E157" s="5">
        <v>63</v>
      </c>
      <c r="F157" s="23" t="s">
        <v>150</v>
      </c>
      <c r="G157" s="68" t="s">
        <v>582</v>
      </c>
      <c r="H157" s="68"/>
      <c r="I157" s="68" t="s">
        <v>151</v>
      </c>
      <c r="J157" s="68"/>
      <c r="K157" s="68"/>
      <c r="L157" s="68"/>
      <c r="M157" s="68" t="s">
        <v>152</v>
      </c>
      <c r="N157" s="68"/>
      <c r="O157" s="68"/>
      <c r="P157" s="68" t="s">
        <v>1062</v>
      </c>
      <c r="Q157" s="68"/>
      <c r="R157" s="68"/>
      <c r="S157" s="61">
        <v>38.391944000000002</v>
      </c>
      <c r="T157" s="4">
        <v>141.49888899999999</v>
      </c>
      <c r="U157" s="7"/>
    </row>
    <row r="158" spans="2:21" ht="12" customHeight="1">
      <c r="B158" s="6">
        <v>1</v>
      </c>
      <c r="C158" s="5">
        <v>202</v>
      </c>
      <c r="D158" s="5" t="s">
        <v>1098</v>
      </c>
      <c r="E158" s="5">
        <v>64</v>
      </c>
      <c r="F158" s="23" t="s">
        <v>153</v>
      </c>
      <c r="G158" s="68" t="s">
        <v>582</v>
      </c>
      <c r="H158" s="68"/>
      <c r="I158" s="68" t="s">
        <v>131</v>
      </c>
      <c r="J158" s="68"/>
      <c r="K158" s="68"/>
      <c r="L158" s="68"/>
      <c r="M158" s="68" t="s">
        <v>131</v>
      </c>
      <c r="N158" s="68"/>
      <c r="O158" s="68"/>
      <c r="P158" s="84" t="s">
        <v>1075</v>
      </c>
      <c r="Q158" s="68"/>
      <c r="R158" s="68"/>
      <c r="S158" s="61">
        <v>38.334443999999998</v>
      </c>
      <c r="T158" s="4">
        <v>141.475278</v>
      </c>
      <c r="U158" s="7"/>
    </row>
    <row r="159" spans="2:21" ht="12" customHeight="1">
      <c r="B159" s="6">
        <v>1</v>
      </c>
      <c r="C159" s="5">
        <v>202</v>
      </c>
      <c r="D159" s="5" t="s">
        <v>1099</v>
      </c>
      <c r="E159" s="5">
        <v>65</v>
      </c>
      <c r="F159" s="23" t="s">
        <v>154</v>
      </c>
      <c r="G159" s="68" t="s">
        <v>582</v>
      </c>
      <c r="H159" s="68"/>
      <c r="I159" s="68" t="s">
        <v>131</v>
      </c>
      <c r="J159" s="68"/>
      <c r="K159" s="68"/>
      <c r="L159" s="68"/>
      <c r="M159" s="68" t="s">
        <v>131</v>
      </c>
      <c r="N159" s="68"/>
      <c r="O159" s="68"/>
      <c r="P159" s="84" t="s">
        <v>1076</v>
      </c>
      <c r="Q159" s="68"/>
      <c r="R159" s="68"/>
      <c r="S159" s="61">
        <v>38.302222</v>
      </c>
      <c r="T159" s="4">
        <v>141.50833299999999</v>
      </c>
      <c r="U159" s="7"/>
    </row>
    <row r="160" spans="2:21" ht="12" customHeight="1">
      <c r="B160" s="86">
        <v>2</v>
      </c>
      <c r="C160" s="114">
        <v>581</v>
      </c>
      <c r="D160" s="312" t="s">
        <v>583</v>
      </c>
      <c r="E160" s="114">
        <v>11</v>
      </c>
      <c r="F160" s="83" t="s">
        <v>155</v>
      </c>
      <c r="G160" s="84" t="s">
        <v>580</v>
      </c>
      <c r="H160" s="84"/>
      <c r="I160" s="84" t="s">
        <v>127</v>
      </c>
      <c r="J160" s="84"/>
      <c r="K160" s="84"/>
      <c r="L160" s="84"/>
      <c r="M160" s="84" t="s">
        <v>152</v>
      </c>
      <c r="N160" s="84"/>
      <c r="O160" s="84"/>
      <c r="P160" s="84" t="s">
        <v>1062</v>
      </c>
      <c r="Q160" s="84"/>
      <c r="R160" s="84"/>
      <c r="S160" s="113">
        <v>38.685555999999998</v>
      </c>
      <c r="T160" s="85">
        <v>141.82333299999999</v>
      </c>
      <c r="U160" s="86"/>
    </row>
    <row r="161" spans="2:21" ht="12" customHeight="1">
      <c r="B161" s="86">
        <v>2</v>
      </c>
      <c r="C161" s="114">
        <v>581</v>
      </c>
      <c r="D161" s="114" t="s">
        <v>426</v>
      </c>
      <c r="E161" s="114">
        <v>12</v>
      </c>
      <c r="F161" s="83" t="s">
        <v>146</v>
      </c>
      <c r="G161" s="84" t="s">
        <v>580</v>
      </c>
      <c r="H161" s="84"/>
      <c r="I161" s="84" t="s">
        <v>127</v>
      </c>
      <c r="J161" s="84"/>
      <c r="K161" s="84"/>
      <c r="L161" s="84"/>
      <c r="M161" s="84" t="s">
        <v>127</v>
      </c>
      <c r="N161" s="84"/>
      <c r="O161" s="84"/>
      <c r="P161" s="84" t="s">
        <v>1062</v>
      </c>
      <c r="Q161" s="84"/>
      <c r="R161" s="84"/>
      <c r="S161" s="113">
        <v>38.743056000000003</v>
      </c>
      <c r="T161" s="85">
        <v>141.887778</v>
      </c>
      <c r="U161" s="88" t="s">
        <v>263</v>
      </c>
    </row>
    <row r="162" spans="2:21" ht="12" customHeight="1">
      <c r="B162" s="86">
        <v>2</v>
      </c>
      <c r="C162" s="114">
        <v>581</v>
      </c>
      <c r="D162" s="312" t="s">
        <v>427</v>
      </c>
      <c r="E162" s="114">
        <v>13</v>
      </c>
      <c r="F162" s="83" t="s">
        <v>156</v>
      </c>
      <c r="G162" s="84" t="s">
        <v>580</v>
      </c>
      <c r="H162" s="84"/>
      <c r="I162" s="84" t="s">
        <v>127</v>
      </c>
      <c r="J162" s="84"/>
      <c r="K162" s="84"/>
      <c r="L162" s="84"/>
      <c r="M162" s="84" t="s">
        <v>127</v>
      </c>
      <c r="N162" s="84"/>
      <c r="O162" s="84"/>
      <c r="P162" s="84" t="s">
        <v>1062</v>
      </c>
      <c r="Q162" s="84"/>
      <c r="R162" s="84"/>
      <c r="S162" s="113">
        <v>38.676110999999999</v>
      </c>
      <c r="T162" s="85">
        <v>141.99555599999999</v>
      </c>
      <c r="U162" s="86"/>
    </row>
    <row r="163" spans="2:21" ht="12" customHeight="1">
      <c r="B163" s="86">
        <v>2</v>
      </c>
      <c r="C163" s="114">
        <v>202</v>
      </c>
      <c r="D163" s="312" t="s">
        <v>428</v>
      </c>
      <c r="E163" s="114">
        <v>14</v>
      </c>
      <c r="F163" s="83" t="s">
        <v>157</v>
      </c>
      <c r="G163" s="84" t="s">
        <v>580</v>
      </c>
      <c r="H163" s="84"/>
      <c r="I163" s="84" t="s">
        <v>127</v>
      </c>
      <c r="J163" s="84"/>
      <c r="K163" s="84"/>
      <c r="L163" s="84"/>
      <c r="M163" s="84" t="s">
        <v>158</v>
      </c>
      <c r="N163" s="84"/>
      <c r="O163" s="84"/>
      <c r="P163" s="84" t="s">
        <v>1070</v>
      </c>
      <c r="Q163" s="84"/>
      <c r="R163" s="84"/>
      <c r="S163" s="113">
        <v>38.653055999999999</v>
      </c>
      <c r="T163" s="85">
        <v>141.869167</v>
      </c>
      <c r="U163" s="86"/>
    </row>
    <row r="164" spans="2:21" ht="12" customHeight="1">
      <c r="B164" s="6">
        <v>2</v>
      </c>
      <c r="C164" s="5">
        <v>581</v>
      </c>
      <c r="D164" s="6" t="s">
        <v>1014</v>
      </c>
      <c r="E164" s="5">
        <v>15</v>
      </c>
      <c r="F164" s="23" t="s">
        <v>159</v>
      </c>
      <c r="G164" s="68" t="s">
        <v>584</v>
      </c>
      <c r="H164" s="68"/>
      <c r="I164" s="68" t="s">
        <v>250</v>
      </c>
      <c r="J164" s="68"/>
      <c r="K164" s="68"/>
      <c r="L164" s="68"/>
      <c r="M164" s="68" t="s">
        <v>152</v>
      </c>
      <c r="N164" s="68"/>
      <c r="O164" s="68"/>
      <c r="P164" s="68" t="s">
        <v>1062</v>
      </c>
      <c r="Q164" s="68"/>
      <c r="R164" s="68"/>
      <c r="S164" s="69"/>
      <c r="T164" s="59"/>
      <c r="U164" s="7"/>
    </row>
    <row r="165" spans="2:21" ht="12" customHeight="1">
      <c r="B165" s="6">
        <v>2</v>
      </c>
      <c r="C165" s="5">
        <v>581</v>
      </c>
      <c r="D165" s="6" t="s">
        <v>1004</v>
      </c>
      <c r="E165" s="5">
        <v>16</v>
      </c>
      <c r="F165" s="23" t="s">
        <v>160</v>
      </c>
      <c r="G165" s="68" t="s">
        <v>161</v>
      </c>
      <c r="H165" s="68"/>
      <c r="I165" s="62" t="s">
        <v>585</v>
      </c>
      <c r="J165" s="62"/>
      <c r="K165" s="62"/>
      <c r="L165" s="62"/>
      <c r="M165" s="62" t="s">
        <v>585</v>
      </c>
      <c r="N165" s="62"/>
      <c r="O165" s="62"/>
      <c r="P165" s="68" t="s">
        <v>1062</v>
      </c>
      <c r="Q165" s="62"/>
      <c r="R165" s="62"/>
      <c r="S165" s="69"/>
      <c r="T165" s="59"/>
      <c r="U165" s="7"/>
    </row>
    <row r="166" spans="2:21" ht="12" customHeight="1">
      <c r="B166" s="6">
        <v>2</v>
      </c>
      <c r="C166" s="5">
        <v>581</v>
      </c>
      <c r="D166" s="6" t="s">
        <v>1005</v>
      </c>
      <c r="E166" s="5">
        <v>17</v>
      </c>
      <c r="F166" s="23" t="s">
        <v>160</v>
      </c>
      <c r="G166" s="68" t="s">
        <v>161</v>
      </c>
      <c r="H166" s="68"/>
      <c r="I166" s="62" t="s">
        <v>585</v>
      </c>
      <c r="J166" s="62"/>
      <c r="K166" s="62"/>
      <c r="L166" s="62"/>
      <c r="M166" s="62" t="s">
        <v>585</v>
      </c>
      <c r="N166" s="62"/>
      <c r="O166" s="62"/>
      <c r="P166" s="68" t="s">
        <v>1062</v>
      </c>
      <c r="Q166" s="62"/>
      <c r="R166" s="62"/>
      <c r="S166" s="69"/>
      <c r="T166" s="59"/>
      <c r="U166" s="7"/>
    </row>
    <row r="167" spans="2:21" ht="12" customHeight="1">
      <c r="B167" s="6">
        <v>2</v>
      </c>
      <c r="C167" s="5">
        <v>581</v>
      </c>
      <c r="D167" s="6" t="s">
        <v>1006</v>
      </c>
      <c r="E167" s="5">
        <v>18</v>
      </c>
      <c r="F167" s="23" t="s">
        <v>160</v>
      </c>
      <c r="G167" s="68" t="s">
        <v>161</v>
      </c>
      <c r="H167" s="68"/>
      <c r="I167" s="62" t="s">
        <v>585</v>
      </c>
      <c r="J167" s="62"/>
      <c r="K167" s="62"/>
      <c r="L167" s="62"/>
      <c r="M167" s="62" t="s">
        <v>585</v>
      </c>
      <c r="N167" s="62"/>
      <c r="O167" s="62"/>
      <c r="P167" s="68" t="s">
        <v>1062</v>
      </c>
      <c r="Q167" s="62"/>
      <c r="R167" s="62"/>
      <c r="S167" s="69"/>
      <c r="T167" s="23"/>
      <c r="U167" s="7"/>
    </row>
    <row r="168" spans="2:21" ht="12" customHeight="1">
      <c r="B168" s="6">
        <v>2</v>
      </c>
      <c r="C168" s="5">
        <v>581</v>
      </c>
      <c r="D168" s="6" t="s">
        <v>1007</v>
      </c>
      <c r="E168" s="5">
        <v>19</v>
      </c>
      <c r="F168" s="23" t="s">
        <v>160</v>
      </c>
      <c r="G168" s="68" t="s">
        <v>251</v>
      </c>
      <c r="H168" s="68"/>
      <c r="I168" s="62" t="s">
        <v>585</v>
      </c>
      <c r="J168" s="62"/>
      <c r="K168" s="62"/>
      <c r="L168" s="62"/>
      <c r="M168" s="62" t="s">
        <v>585</v>
      </c>
      <c r="N168" s="62"/>
      <c r="O168" s="62"/>
      <c r="P168" s="68" t="s">
        <v>1062</v>
      </c>
      <c r="Q168" s="62"/>
      <c r="R168" s="62"/>
      <c r="S168" s="59"/>
      <c r="T168" s="59"/>
      <c r="U168" s="7"/>
    </row>
    <row r="169" spans="2:21" ht="12" customHeight="1">
      <c r="B169" s="6">
        <v>2</v>
      </c>
      <c r="C169" s="5">
        <v>581</v>
      </c>
      <c r="D169" s="6" t="s">
        <v>1008</v>
      </c>
      <c r="E169" s="5">
        <v>20</v>
      </c>
      <c r="F169" s="23" t="s">
        <v>163</v>
      </c>
      <c r="G169" s="68" t="s">
        <v>586</v>
      </c>
      <c r="H169" s="68"/>
      <c r="I169" s="62" t="s">
        <v>585</v>
      </c>
      <c r="J169" s="62"/>
      <c r="K169" s="62"/>
      <c r="L169" s="62"/>
      <c r="M169" s="62" t="s">
        <v>585</v>
      </c>
      <c r="N169" s="62"/>
      <c r="O169" s="62"/>
      <c r="P169" s="68" t="s">
        <v>1062</v>
      </c>
      <c r="Q169" s="62"/>
      <c r="R169" s="62"/>
      <c r="S169" s="59"/>
      <c r="T169" s="59"/>
      <c r="U169" s="7"/>
    </row>
    <row r="170" spans="2:21" ht="12" customHeight="1">
      <c r="B170" s="6">
        <v>2</v>
      </c>
      <c r="C170" s="5">
        <v>581</v>
      </c>
      <c r="D170" s="6" t="s">
        <v>1009</v>
      </c>
      <c r="E170" s="5">
        <v>21</v>
      </c>
      <c r="F170" s="23" t="s">
        <v>1078</v>
      </c>
      <c r="G170" s="68" t="s">
        <v>582</v>
      </c>
      <c r="H170" s="68"/>
      <c r="I170" s="62" t="s">
        <v>585</v>
      </c>
      <c r="J170" s="62"/>
      <c r="K170" s="62"/>
      <c r="L170" s="62"/>
      <c r="M170" s="62" t="s">
        <v>585</v>
      </c>
      <c r="N170" s="62"/>
      <c r="O170" s="62"/>
      <c r="P170" s="68" t="s">
        <v>1084</v>
      </c>
      <c r="Q170" s="62"/>
      <c r="R170" s="62"/>
      <c r="S170" s="59"/>
      <c r="T170" s="59"/>
      <c r="U170" s="7"/>
    </row>
    <row r="171" spans="2:21" ht="12" customHeight="1">
      <c r="B171" s="6">
        <v>2</v>
      </c>
      <c r="C171" s="5">
        <v>581</v>
      </c>
      <c r="D171" s="6" t="s">
        <v>1010</v>
      </c>
      <c r="E171" s="5">
        <v>22</v>
      </c>
      <c r="F171" s="23" t="s">
        <v>1079</v>
      </c>
      <c r="G171" s="68" t="s">
        <v>582</v>
      </c>
      <c r="H171" s="68"/>
      <c r="I171" s="62" t="s">
        <v>585</v>
      </c>
      <c r="J171" s="62"/>
      <c r="K171" s="62"/>
      <c r="L171" s="62"/>
      <c r="M171" s="62" t="s">
        <v>585</v>
      </c>
      <c r="N171" s="62"/>
      <c r="O171" s="62"/>
      <c r="P171" s="68" t="s">
        <v>1084</v>
      </c>
      <c r="Q171" s="62"/>
      <c r="R171" s="62"/>
      <c r="S171" s="59"/>
      <c r="T171" s="59"/>
      <c r="U171" s="7"/>
    </row>
    <row r="172" spans="2:21" ht="12" customHeight="1">
      <c r="B172" s="6">
        <v>2</v>
      </c>
      <c r="C172" s="5">
        <v>581</v>
      </c>
      <c r="D172" s="6" t="s">
        <v>1011</v>
      </c>
      <c r="E172" s="5">
        <v>23</v>
      </c>
      <c r="F172" s="23" t="s">
        <v>1080</v>
      </c>
      <c r="G172" s="68" t="s">
        <v>582</v>
      </c>
      <c r="H172" s="68"/>
      <c r="I172" s="62" t="s">
        <v>585</v>
      </c>
      <c r="J172" s="62"/>
      <c r="K172" s="62"/>
      <c r="L172" s="62"/>
      <c r="M172" s="62" t="s">
        <v>585</v>
      </c>
      <c r="N172" s="62"/>
      <c r="O172" s="62"/>
      <c r="P172" s="68" t="s">
        <v>1062</v>
      </c>
      <c r="Q172" s="62"/>
      <c r="R172" s="62"/>
      <c r="S172" s="59"/>
      <c r="T172" s="59"/>
      <c r="U172" s="7"/>
    </row>
    <row r="173" spans="2:21" ht="12" customHeight="1">
      <c r="B173" s="6">
        <v>2</v>
      </c>
      <c r="C173" s="5">
        <v>581</v>
      </c>
      <c r="D173" s="6" t="s">
        <v>1012</v>
      </c>
      <c r="E173" s="5">
        <v>24</v>
      </c>
      <c r="F173" s="23" t="s">
        <v>1081</v>
      </c>
      <c r="G173" s="68" t="s">
        <v>582</v>
      </c>
      <c r="H173" s="68"/>
      <c r="I173" s="62" t="s">
        <v>585</v>
      </c>
      <c r="J173" s="62"/>
      <c r="K173" s="62"/>
      <c r="L173" s="62"/>
      <c r="M173" s="62" t="s">
        <v>585</v>
      </c>
      <c r="N173" s="62"/>
      <c r="O173" s="62"/>
      <c r="P173" s="68" t="s">
        <v>1062</v>
      </c>
      <c r="Q173" s="62"/>
      <c r="R173" s="62"/>
      <c r="S173" s="59"/>
      <c r="T173" s="59"/>
      <c r="U173" s="7"/>
    </row>
    <row r="174" spans="2:21" ht="12" customHeight="1">
      <c r="B174" s="6">
        <v>2</v>
      </c>
      <c r="C174" s="5">
        <v>581</v>
      </c>
      <c r="D174" s="6" t="s">
        <v>1013</v>
      </c>
      <c r="E174" s="5">
        <v>25</v>
      </c>
      <c r="F174" s="23" t="s">
        <v>1082</v>
      </c>
      <c r="G174" s="68" t="s">
        <v>582</v>
      </c>
      <c r="H174" s="68"/>
      <c r="I174" s="62" t="s">
        <v>585</v>
      </c>
      <c r="J174" s="62"/>
      <c r="K174" s="62"/>
      <c r="L174" s="62"/>
      <c r="M174" s="62" t="s">
        <v>585</v>
      </c>
      <c r="N174" s="62"/>
      <c r="O174" s="62"/>
      <c r="P174" s="68" t="s">
        <v>1062</v>
      </c>
      <c r="Q174" s="62"/>
      <c r="R174" s="62"/>
      <c r="S174" s="59"/>
      <c r="T174" s="59"/>
      <c r="U174" s="7"/>
    </row>
    <row r="175" spans="2:21" ht="12" customHeight="1">
      <c r="B175" s="6">
        <v>2</v>
      </c>
      <c r="C175" s="5">
        <v>581</v>
      </c>
      <c r="D175" s="6" t="s">
        <v>1015</v>
      </c>
      <c r="E175" s="5">
        <v>26</v>
      </c>
      <c r="F175" s="23" t="s">
        <v>1083</v>
      </c>
      <c r="G175" s="68" t="s">
        <v>582</v>
      </c>
      <c r="H175" s="68"/>
      <c r="I175" s="62" t="s">
        <v>585</v>
      </c>
      <c r="J175" s="62"/>
      <c r="K175" s="62"/>
      <c r="L175" s="62"/>
      <c r="M175" s="62" t="s">
        <v>585</v>
      </c>
      <c r="N175" s="62"/>
      <c r="O175" s="62"/>
      <c r="P175" s="68" t="s">
        <v>1062</v>
      </c>
      <c r="Q175" s="62"/>
      <c r="R175" s="62"/>
      <c r="S175" s="59"/>
      <c r="T175" s="59"/>
      <c r="U175" s="7"/>
    </row>
    <row r="176" spans="2:21" ht="12" customHeight="1">
      <c r="B176" s="6">
        <v>2</v>
      </c>
      <c r="C176" s="5">
        <v>581</v>
      </c>
      <c r="D176" s="6" t="s">
        <v>1016</v>
      </c>
      <c r="E176" s="5">
        <v>27</v>
      </c>
      <c r="F176" s="23" t="s">
        <v>162</v>
      </c>
      <c r="G176" s="68" t="s">
        <v>587</v>
      </c>
      <c r="H176" s="68"/>
      <c r="I176" s="62" t="s">
        <v>585</v>
      </c>
      <c r="J176" s="62"/>
      <c r="K176" s="62"/>
      <c r="L176" s="62"/>
      <c r="M176" s="62" t="s">
        <v>585</v>
      </c>
      <c r="N176" s="62"/>
      <c r="O176" s="62"/>
      <c r="P176" s="68" t="s">
        <v>1062</v>
      </c>
      <c r="Q176" s="62"/>
      <c r="R176" s="62"/>
      <c r="S176" s="59"/>
      <c r="T176" s="59"/>
      <c r="U176" s="7"/>
    </row>
    <row r="177" spans="2:22" ht="12" customHeight="1">
      <c r="B177" s="6">
        <v>2</v>
      </c>
      <c r="C177" s="5">
        <v>581</v>
      </c>
      <c r="D177" s="6" t="s">
        <v>1017</v>
      </c>
      <c r="E177" s="5">
        <v>28</v>
      </c>
      <c r="F177" s="23" t="s">
        <v>162</v>
      </c>
      <c r="G177" s="68" t="s">
        <v>587</v>
      </c>
      <c r="H177" s="68"/>
      <c r="I177" s="62" t="s">
        <v>585</v>
      </c>
      <c r="J177" s="62"/>
      <c r="K177" s="62"/>
      <c r="L177" s="62"/>
      <c r="M177" s="62" t="s">
        <v>585</v>
      </c>
      <c r="N177" s="62"/>
      <c r="O177" s="62"/>
      <c r="P177" s="68" t="s">
        <v>1062</v>
      </c>
      <c r="Q177" s="62"/>
      <c r="R177" s="62"/>
      <c r="S177" s="59"/>
      <c r="T177" s="59"/>
      <c r="U177" s="7"/>
    </row>
    <row r="178" spans="2:22" ht="12" customHeight="1">
      <c r="B178" s="6">
        <v>2</v>
      </c>
      <c r="C178" s="5">
        <v>581</v>
      </c>
      <c r="D178" s="6" t="s">
        <v>1018</v>
      </c>
      <c r="E178" s="5">
        <v>29</v>
      </c>
      <c r="F178" s="23" t="s">
        <v>162</v>
      </c>
      <c r="G178" s="68" t="s">
        <v>587</v>
      </c>
      <c r="H178" s="68"/>
      <c r="I178" s="62" t="s">
        <v>585</v>
      </c>
      <c r="J178" s="62"/>
      <c r="K178" s="62"/>
      <c r="L178" s="62"/>
      <c r="M178" s="62" t="s">
        <v>585</v>
      </c>
      <c r="N178" s="62"/>
      <c r="O178" s="62"/>
      <c r="P178" s="68" t="s">
        <v>1062</v>
      </c>
      <c r="Q178" s="62"/>
      <c r="R178" s="62"/>
      <c r="S178" s="59"/>
      <c r="T178" s="59"/>
      <c r="U178" s="7"/>
    </row>
    <row r="179" spans="2:22" ht="12" customHeight="1">
      <c r="C179" s="70" t="s">
        <v>442</v>
      </c>
      <c r="D179" s="70"/>
      <c r="J179" s="10"/>
      <c r="K179" s="10"/>
      <c r="L179" s="55"/>
      <c r="M179" s="55"/>
      <c r="N179" s="55"/>
      <c r="O179" s="55"/>
      <c r="P179" s="55"/>
      <c r="Q179"/>
      <c r="R179"/>
    </row>
    <row r="180" spans="2:22" ht="12" customHeight="1">
      <c r="C180" s="71" t="s">
        <v>248</v>
      </c>
      <c r="D180" s="70"/>
      <c r="J180" s="10"/>
      <c r="K180" s="10"/>
      <c r="L180" s="55"/>
      <c r="M180" s="55"/>
      <c r="N180" s="55"/>
      <c r="O180" s="55"/>
      <c r="P180" s="55"/>
      <c r="Q180" s="55"/>
      <c r="R180" s="55"/>
    </row>
    <row r="181" spans="2:22" ht="12" customHeight="1">
      <c r="C181" s="70" t="s">
        <v>118</v>
      </c>
      <c r="D181" s="70"/>
      <c r="J181" s="10"/>
      <c r="K181" s="10"/>
      <c r="L181" s="55"/>
      <c r="M181" s="55"/>
      <c r="N181" s="55"/>
      <c r="O181" s="55"/>
      <c r="P181" s="55"/>
      <c r="Q181" s="55"/>
      <c r="R181" s="55"/>
    </row>
    <row r="182" spans="2:22" ht="12" customHeight="1">
      <c r="C182" s="71" t="s">
        <v>119</v>
      </c>
      <c r="D182" s="70"/>
      <c r="J182" s="10"/>
      <c r="K182" s="10"/>
      <c r="L182" s="55"/>
      <c r="M182" s="55"/>
      <c r="N182" s="55"/>
      <c r="O182" s="55"/>
      <c r="P182" s="55"/>
      <c r="Q182" s="55"/>
      <c r="R182" s="55"/>
    </row>
    <row r="183" spans="2:22" ht="12" customHeight="1">
      <c r="C183" s="71" t="s">
        <v>120</v>
      </c>
      <c r="D183" s="70"/>
      <c r="J183" s="10"/>
      <c r="K183" s="10"/>
      <c r="L183" s="55"/>
      <c r="M183" s="55"/>
      <c r="N183" s="55"/>
      <c r="O183" s="55"/>
      <c r="P183" s="55"/>
      <c r="Q183" s="55"/>
      <c r="R183" s="99" t="s">
        <v>295</v>
      </c>
    </row>
    <row r="184" spans="2:22" ht="12" customHeight="1">
      <c r="C184" s="71"/>
      <c r="D184" s="70"/>
      <c r="J184" s="10"/>
      <c r="K184" s="10"/>
      <c r="L184" s="55"/>
      <c r="M184" s="55"/>
      <c r="N184" s="55"/>
      <c r="O184" s="55"/>
      <c r="P184" s="55"/>
      <c r="Q184" s="55"/>
      <c r="R184" s="55"/>
    </row>
    <row r="185" spans="2:22" ht="12" customHeight="1">
      <c r="C185" s="248" t="s">
        <v>879</v>
      </c>
      <c r="D185" s="8"/>
      <c r="E185" s="8"/>
      <c r="F185" s="8"/>
      <c r="G185" s="8"/>
      <c r="H185" s="8"/>
      <c r="I185"/>
      <c r="J185" s="8"/>
      <c r="K185" s="8" t="s">
        <v>880</v>
      </c>
      <c r="L185" s="8"/>
      <c r="M185" s="8"/>
      <c r="N185" s="8"/>
      <c r="O185" s="8"/>
      <c r="P185" s="8"/>
      <c r="Q185" s="8"/>
      <c r="R185" s="8"/>
      <c r="S185" s="8"/>
      <c r="T185" s="8"/>
      <c r="U185" s="8"/>
      <c r="V185"/>
    </row>
    <row r="186" spans="2:22" ht="12" customHeight="1">
      <c r="C186" s="502" t="s">
        <v>881</v>
      </c>
      <c r="D186" s="502" t="s">
        <v>882</v>
      </c>
      <c r="E186" s="502" t="s">
        <v>884</v>
      </c>
      <c r="F186" s="249" t="s">
        <v>1002</v>
      </c>
      <c r="G186" s="502" t="s">
        <v>883</v>
      </c>
      <c r="H186" s="249" t="s">
        <v>885</v>
      </c>
      <c r="I186" s="250"/>
      <c r="J186" s="250"/>
      <c r="K186" s="251" t="s">
        <v>886</v>
      </c>
      <c r="L186" s="252"/>
      <c r="M186" s="251" t="s">
        <v>887</v>
      </c>
      <c r="N186" s="252"/>
      <c r="O186" s="502" t="s">
        <v>888</v>
      </c>
      <c r="P186" s="502" t="s">
        <v>889</v>
      </c>
      <c r="Q186" s="502" t="s">
        <v>890</v>
      </c>
      <c r="R186" s="504" t="s">
        <v>891</v>
      </c>
      <c r="S186" s="253"/>
      <c r="T186" s="254" t="s">
        <v>892</v>
      </c>
      <c r="U186" s="254" t="s">
        <v>893</v>
      </c>
      <c r="V186"/>
    </row>
    <row r="187" spans="2:22" ht="12" customHeight="1">
      <c r="C187" s="503"/>
      <c r="D187" s="503"/>
      <c r="E187" s="503"/>
      <c r="F187" s="255"/>
      <c r="G187" s="503"/>
      <c r="H187" s="256"/>
      <c r="I187" s="256"/>
      <c r="J187" s="256"/>
      <c r="K187" s="257" t="s">
        <v>894</v>
      </c>
      <c r="L187" s="257" t="s">
        <v>895</v>
      </c>
      <c r="M187" s="257" t="s">
        <v>894</v>
      </c>
      <c r="N187" s="257" t="s">
        <v>895</v>
      </c>
      <c r="O187" s="503"/>
      <c r="P187" s="503"/>
      <c r="Q187" s="503"/>
      <c r="R187" s="505"/>
      <c r="S187" s="258"/>
      <c r="T187" s="256"/>
      <c r="U187" s="256"/>
      <c r="V187"/>
    </row>
    <row r="188" spans="2:22" ht="12" customHeight="1">
      <c r="C188" s="251" t="s">
        <v>896</v>
      </c>
      <c r="D188" s="259"/>
      <c r="E188" s="259"/>
      <c r="F188" s="259"/>
      <c r="G188" s="259"/>
      <c r="H188" s="259"/>
      <c r="I188" s="259"/>
      <c r="J188" s="259"/>
      <c r="K188" s="259"/>
      <c r="L188" s="259"/>
      <c r="M188" s="259"/>
      <c r="N188" s="259"/>
      <c r="O188" s="259"/>
      <c r="P188" s="259"/>
      <c r="Q188" s="259"/>
      <c r="R188" s="259"/>
      <c r="S188" s="259"/>
      <c r="T188" s="259"/>
      <c r="U188" s="252"/>
      <c r="V188"/>
    </row>
    <row r="189" spans="2:22" ht="12" customHeight="1">
      <c r="C189" s="257" t="s">
        <v>897</v>
      </c>
      <c r="D189" s="260">
        <v>34012</v>
      </c>
      <c r="E189" s="257" t="s">
        <v>899</v>
      </c>
      <c r="F189" s="251" t="s">
        <v>900</v>
      </c>
      <c r="G189" s="257" t="s">
        <v>898</v>
      </c>
      <c r="H189" s="251" t="s">
        <v>901</v>
      </c>
      <c r="I189" s="259"/>
      <c r="J189" s="259"/>
      <c r="K189" s="257">
        <v>38</v>
      </c>
      <c r="L189" s="261">
        <v>54.8</v>
      </c>
      <c r="M189" s="257">
        <v>140</v>
      </c>
      <c r="N189" s="261">
        <v>49.7</v>
      </c>
      <c r="O189" s="257">
        <v>525</v>
      </c>
      <c r="P189" s="257">
        <v>6.5</v>
      </c>
      <c r="Q189" s="257">
        <v>2.5</v>
      </c>
      <c r="R189" s="251" t="s">
        <v>902</v>
      </c>
      <c r="S189" s="259"/>
      <c r="T189" s="263">
        <v>34906</v>
      </c>
      <c r="U189" s="257" t="s">
        <v>903</v>
      </c>
      <c r="V189"/>
    </row>
    <row r="190" spans="2:22" ht="12" customHeight="1">
      <c r="C190" s="257" t="s">
        <v>897</v>
      </c>
      <c r="D190" s="260">
        <v>34026</v>
      </c>
      <c r="E190" s="257" t="s">
        <v>904</v>
      </c>
      <c r="F190" s="251" t="s">
        <v>905</v>
      </c>
      <c r="G190" s="257" t="s">
        <v>898</v>
      </c>
      <c r="H190" s="251" t="s">
        <v>906</v>
      </c>
      <c r="I190" s="259"/>
      <c r="J190" s="259"/>
      <c r="K190" s="257">
        <v>38</v>
      </c>
      <c r="L190" s="261">
        <v>54.4</v>
      </c>
      <c r="M190" s="257">
        <v>141</v>
      </c>
      <c r="N190" s="261">
        <v>33.4</v>
      </c>
      <c r="O190" s="257">
        <v>62</v>
      </c>
      <c r="P190" s="257">
        <v>10</v>
      </c>
      <c r="Q190" s="257">
        <v>1.5</v>
      </c>
      <c r="R190" s="251" t="s">
        <v>907</v>
      </c>
      <c r="S190" s="259"/>
      <c r="T190" s="263" t="s">
        <v>903</v>
      </c>
      <c r="U190" s="257" t="s">
        <v>903</v>
      </c>
      <c r="V190"/>
    </row>
    <row r="191" spans="2:22" ht="12" customHeight="1">
      <c r="C191" s="257" t="s">
        <v>897</v>
      </c>
      <c r="D191" s="260">
        <v>34056</v>
      </c>
      <c r="E191" s="257" t="s">
        <v>909</v>
      </c>
      <c r="F191" s="251" t="s">
        <v>910</v>
      </c>
      <c r="G191" s="257" t="s">
        <v>908</v>
      </c>
      <c r="H191" s="251" t="s">
        <v>911</v>
      </c>
      <c r="I191" s="259"/>
      <c r="J191" s="259"/>
      <c r="K191" s="257">
        <v>38</v>
      </c>
      <c r="L191" s="261">
        <v>48.3</v>
      </c>
      <c r="M191" s="257">
        <v>140</v>
      </c>
      <c r="N191" s="261">
        <v>56.9</v>
      </c>
      <c r="O191" s="257">
        <v>33</v>
      </c>
      <c r="P191" s="273" t="s">
        <v>1003</v>
      </c>
      <c r="Q191" s="273" t="s">
        <v>1003</v>
      </c>
      <c r="R191" s="251" t="s">
        <v>912</v>
      </c>
      <c r="S191" s="259"/>
      <c r="T191" s="263" t="s">
        <v>903</v>
      </c>
      <c r="U191" s="257" t="s">
        <v>903</v>
      </c>
      <c r="V191"/>
    </row>
    <row r="192" spans="2:22" ht="12" customHeight="1">
      <c r="C192" s="257" t="s">
        <v>897</v>
      </c>
      <c r="D192" s="260">
        <v>34096</v>
      </c>
      <c r="E192" s="257" t="s">
        <v>913</v>
      </c>
      <c r="F192" s="251" t="s">
        <v>914</v>
      </c>
      <c r="G192" s="257" t="s">
        <v>898</v>
      </c>
      <c r="H192" s="251" t="s">
        <v>915</v>
      </c>
      <c r="I192" s="259"/>
      <c r="J192" s="259"/>
      <c r="K192" s="257">
        <v>38</v>
      </c>
      <c r="L192" s="261">
        <v>44.6</v>
      </c>
      <c r="M192" s="257">
        <v>140</v>
      </c>
      <c r="N192" s="261">
        <v>45.6</v>
      </c>
      <c r="O192" s="257">
        <v>170</v>
      </c>
      <c r="P192" s="257">
        <v>10</v>
      </c>
      <c r="Q192" s="257">
        <v>2</v>
      </c>
      <c r="R192" s="251" t="s">
        <v>916</v>
      </c>
      <c r="S192" s="259"/>
      <c r="T192" s="263">
        <v>34900</v>
      </c>
      <c r="U192" s="257" t="s">
        <v>903</v>
      </c>
      <c r="V192"/>
    </row>
    <row r="193" spans="3:22" ht="12" customHeight="1">
      <c r="C193" s="257" t="s">
        <v>897</v>
      </c>
      <c r="D193" s="260">
        <v>34111</v>
      </c>
      <c r="E193" s="257" t="s">
        <v>917</v>
      </c>
      <c r="F193" s="251" t="s">
        <v>918</v>
      </c>
      <c r="G193" s="257" t="s">
        <v>898</v>
      </c>
      <c r="H193" s="251" t="s">
        <v>919</v>
      </c>
      <c r="I193" s="259"/>
      <c r="J193" s="259"/>
      <c r="K193" s="257">
        <v>38</v>
      </c>
      <c r="L193" s="261">
        <v>44.1</v>
      </c>
      <c r="M193" s="257">
        <v>141</v>
      </c>
      <c r="N193" s="261">
        <v>0.3</v>
      </c>
      <c r="O193" s="257">
        <v>25</v>
      </c>
      <c r="P193" s="257">
        <v>6.5</v>
      </c>
      <c r="Q193" s="257">
        <v>2.5</v>
      </c>
      <c r="R193" s="251" t="s">
        <v>920</v>
      </c>
      <c r="S193" s="259"/>
      <c r="T193" s="263" t="s">
        <v>903</v>
      </c>
      <c r="U193" s="257" t="s">
        <v>903</v>
      </c>
      <c r="V193"/>
    </row>
    <row r="194" spans="3:22" ht="12" customHeight="1">
      <c r="C194" s="257" t="s">
        <v>897</v>
      </c>
      <c r="D194" s="260">
        <v>34171</v>
      </c>
      <c r="E194" s="257" t="s">
        <v>921</v>
      </c>
      <c r="F194" s="251" t="s">
        <v>922</v>
      </c>
      <c r="G194" s="257" t="s">
        <v>898</v>
      </c>
      <c r="H194" s="251" t="s">
        <v>923</v>
      </c>
      <c r="I194" s="259"/>
      <c r="J194" s="259"/>
      <c r="K194" s="257">
        <v>38</v>
      </c>
      <c r="L194" s="261">
        <v>37.6</v>
      </c>
      <c r="M194" s="257">
        <v>141</v>
      </c>
      <c r="N194" s="261">
        <v>11.3</v>
      </c>
      <c r="O194" s="257">
        <v>5</v>
      </c>
      <c r="P194" s="257">
        <v>6.5</v>
      </c>
      <c r="Q194" s="257">
        <v>2</v>
      </c>
      <c r="R194" s="262" t="s">
        <v>924</v>
      </c>
      <c r="S194" s="259"/>
      <c r="T194" s="263" t="s">
        <v>903</v>
      </c>
      <c r="U194" s="257" t="s">
        <v>903</v>
      </c>
      <c r="V194"/>
    </row>
    <row r="195" spans="3:22" ht="12" customHeight="1">
      <c r="C195" s="257" t="s">
        <v>897</v>
      </c>
      <c r="D195" s="260">
        <v>34186</v>
      </c>
      <c r="E195" s="257" t="s">
        <v>117</v>
      </c>
      <c r="F195" s="251" t="s">
        <v>925</v>
      </c>
      <c r="G195" s="257" t="s">
        <v>898</v>
      </c>
      <c r="H195" s="251" t="s">
        <v>926</v>
      </c>
      <c r="I195" s="259"/>
      <c r="J195" s="259"/>
      <c r="K195" s="257">
        <v>38</v>
      </c>
      <c r="L195" s="261">
        <v>40.9</v>
      </c>
      <c r="M195" s="257">
        <v>141</v>
      </c>
      <c r="N195" s="261">
        <v>26.9</v>
      </c>
      <c r="O195" s="257">
        <v>39</v>
      </c>
      <c r="P195" s="257">
        <v>10</v>
      </c>
      <c r="Q195" s="257">
        <v>2</v>
      </c>
      <c r="R195" s="251" t="s">
        <v>927</v>
      </c>
      <c r="S195" s="259"/>
      <c r="T195" s="263" t="s">
        <v>903</v>
      </c>
      <c r="U195" s="257" t="s">
        <v>903</v>
      </c>
      <c r="V195"/>
    </row>
    <row r="196" spans="3:22" ht="12" customHeight="1">
      <c r="C196" s="257" t="s">
        <v>897</v>
      </c>
      <c r="D196" s="260">
        <v>34206</v>
      </c>
      <c r="E196" s="257" t="s">
        <v>99</v>
      </c>
      <c r="F196" s="251" t="s">
        <v>928</v>
      </c>
      <c r="G196" s="257" t="s">
        <v>908</v>
      </c>
      <c r="H196" s="251" t="s">
        <v>929</v>
      </c>
      <c r="I196" s="259"/>
      <c r="J196" s="259"/>
      <c r="K196" s="257">
        <v>38</v>
      </c>
      <c r="L196" s="261">
        <v>34.299999999999997</v>
      </c>
      <c r="M196" s="257">
        <v>140</v>
      </c>
      <c r="N196" s="261">
        <v>43.6</v>
      </c>
      <c r="O196" s="257">
        <v>195</v>
      </c>
      <c r="P196" s="273" t="s">
        <v>1003</v>
      </c>
      <c r="Q196" s="273" t="s">
        <v>1003</v>
      </c>
      <c r="R196" s="251" t="s">
        <v>930</v>
      </c>
      <c r="S196" s="259"/>
      <c r="T196" s="263" t="s">
        <v>903</v>
      </c>
      <c r="U196" s="257" t="s">
        <v>903</v>
      </c>
      <c r="V196"/>
    </row>
    <row r="197" spans="3:22" ht="12" customHeight="1">
      <c r="C197" s="257" t="s">
        <v>897</v>
      </c>
      <c r="D197" s="260">
        <v>34216</v>
      </c>
      <c r="E197" s="257" t="s">
        <v>50</v>
      </c>
      <c r="F197" s="251" t="s">
        <v>931</v>
      </c>
      <c r="G197" s="257" t="s">
        <v>898</v>
      </c>
      <c r="H197" s="251" t="s">
        <v>932</v>
      </c>
      <c r="I197" s="259"/>
      <c r="J197" s="259"/>
      <c r="K197" s="257">
        <v>38</v>
      </c>
      <c r="L197" s="261">
        <v>35.9</v>
      </c>
      <c r="M197" s="257">
        <v>140</v>
      </c>
      <c r="N197" s="261">
        <v>54.7</v>
      </c>
      <c r="O197" s="257">
        <v>28</v>
      </c>
      <c r="P197" s="257">
        <v>6.5</v>
      </c>
      <c r="Q197" s="257">
        <v>1.5</v>
      </c>
      <c r="R197" s="251" t="s">
        <v>933</v>
      </c>
      <c r="S197" s="259"/>
      <c r="T197" s="263">
        <v>34910</v>
      </c>
      <c r="U197" s="257" t="s">
        <v>903</v>
      </c>
      <c r="V197"/>
    </row>
    <row r="198" spans="3:22" ht="12" customHeight="1">
      <c r="C198" s="257" t="s">
        <v>897</v>
      </c>
      <c r="D198" s="260">
        <v>34231</v>
      </c>
      <c r="E198" s="257" t="s">
        <v>935</v>
      </c>
      <c r="F198" s="251" t="s">
        <v>936</v>
      </c>
      <c r="G198" s="257" t="s">
        <v>934</v>
      </c>
      <c r="H198" s="251" t="s">
        <v>937</v>
      </c>
      <c r="I198" s="259"/>
      <c r="J198" s="259"/>
      <c r="K198" s="257">
        <v>38</v>
      </c>
      <c r="L198" s="261">
        <v>33.6</v>
      </c>
      <c r="M198" s="257">
        <v>141</v>
      </c>
      <c r="N198" s="261">
        <v>14.7</v>
      </c>
      <c r="O198" s="257">
        <v>5</v>
      </c>
      <c r="P198" s="257">
        <v>5.5</v>
      </c>
      <c r="Q198" s="273" t="s">
        <v>1003</v>
      </c>
      <c r="R198" s="251" t="s">
        <v>938</v>
      </c>
      <c r="S198" s="259"/>
      <c r="T198" s="263" t="s">
        <v>903</v>
      </c>
      <c r="U198" s="257" t="s">
        <v>939</v>
      </c>
      <c r="V198"/>
    </row>
    <row r="199" spans="3:22" ht="12" customHeight="1">
      <c r="C199" s="257" t="s">
        <v>897</v>
      </c>
      <c r="D199" s="260">
        <v>34241</v>
      </c>
      <c r="E199" s="257" t="s">
        <v>940</v>
      </c>
      <c r="F199" s="251" t="s">
        <v>941</v>
      </c>
      <c r="G199" s="257" t="s">
        <v>908</v>
      </c>
      <c r="H199" s="251" t="s">
        <v>942</v>
      </c>
      <c r="I199" s="259"/>
      <c r="J199" s="259"/>
      <c r="K199" s="257">
        <v>38</v>
      </c>
      <c r="L199" s="261">
        <v>31.3</v>
      </c>
      <c r="M199" s="257">
        <v>141</v>
      </c>
      <c r="N199" s="261">
        <v>28.2</v>
      </c>
      <c r="O199" s="257">
        <v>5</v>
      </c>
      <c r="P199" s="273" t="s">
        <v>1003</v>
      </c>
      <c r="Q199" s="273" t="s">
        <v>1003</v>
      </c>
      <c r="R199" s="251" t="s">
        <v>943</v>
      </c>
      <c r="S199" s="259"/>
      <c r="T199" s="263" t="s">
        <v>903</v>
      </c>
      <c r="U199" s="257" t="s">
        <v>903</v>
      </c>
      <c r="V199"/>
    </row>
    <row r="200" spans="3:22" ht="12" customHeight="1">
      <c r="C200" s="257" t="s">
        <v>897</v>
      </c>
      <c r="D200" s="260">
        <v>34262</v>
      </c>
      <c r="E200" s="257" t="s">
        <v>944</v>
      </c>
      <c r="F200" s="251" t="s">
        <v>945</v>
      </c>
      <c r="G200" s="257" t="s">
        <v>908</v>
      </c>
      <c r="H200" s="251" t="s">
        <v>946</v>
      </c>
      <c r="I200" s="259"/>
      <c r="J200" s="259"/>
      <c r="K200" s="257">
        <v>38</v>
      </c>
      <c r="L200" s="261">
        <v>24.4</v>
      </c>
      <c r="M200" s="257">
        <v>140</v>
      </c>
      <c r="N200" s="261">
        <v>43.3</v>
      </c>
      <c r="O200" s="257">
        <v>630</v>
      </c>
      <c r="P200" s="273" t="s">
        <v>1003</v>
      </c>
      <c r="Q200" s="273" t="s">
        <v>1003</v>
      </c>
      <c r="R200" s="251" t="s">
        <v>947</v>
      </c>
      <c r="S200" s="259"/>
      <c r="T200" s="263" t="s">
        <v>903</v>
      </c>
      <c r="U200" s="257" t="s">
        <v>903</v>
      </c>
      <c r="V200"/>
    </row>
    <row r="201" spans="3:22" ht="12" customHeight="1">
      <c r="C201" s="257" t="s">
        <v>897</v>
      </c>
      <c r="D201" s="260">
        <v>34266</v>
      </c>
      <c r="E201" s="257" t="s">
        <v>88</v>
      </c>
      <c r="F201" s="251" t="s">
        <v>948</v>
      </c>
      <c r="G201" s="257" t="s">
        <v>898</v>
      </c>
      <c r="H201" s="251" t="s">
        <v>949</v>
      </c>
      <c r="I201" s="259"/>
      <c r="J201" s="259"/>
      <c r="K201" s="257">
        <v>38</v>
      </c>
      <c r="L201" s="261">
        <v>28.4</v>
      </c>
      <c r="M201" s="257">
        <v>140</v>
      </c>
      <c r="N201" s="261">
        <v>53.3</v>
      </c>
      <c r="O201" s="257">
        <v>57</v>
      </c>
      <c r="P201" s="257">
        <v>10</v>
      </c>
      <c r="Q201" s="257">
        <v>1.5</v>
      </c>
      <c r="R201" s="251" t="s">
        <v>933</v>
      </c>
      <c r="S201" s="259"/>
      <c r="T201" s="263" t="s">
        <v>903</v>
      </c>
      <c r="U201" s="257" t="s">
        <v>903</v>
      </c>
      <c r="V201"/>
    </row>
    <row r="202" spans="3:22" ht="12" customHeight="1">
      <c r="C202" s="257" t="s">
        <v>897</v>
      </c>
      <c r="D202" s="260">
        <v>34276</v>
      </c>
      <c r="E202" s="257" t="s">
        <v>950</v>
      </c>
      <c r="F202" s="251" t="s">
        <v>951</v>
      </c>
      <c r="G202" s="257" t="s">
        <v>898</v>
      </c>
      <c r="H202" s="251" t="s">
        <v>952</v>
      </c>
      <c r="I202" s="259"/>
      <c r="J202" s="259"/>
      <c r="K202" s="257">
        <v>38</v>
      </c>
      <c r="L202" s="261">
        <v>27.6</v>
      </c>
      <c r="M202" s="257">
        <v>141</v>
      </c>
      <c r="N202" s="261">
        <v>5.5</v>
      </c>
      <c r="O202" s="257">
        <v>3</v>
      </c>
      <c r="P202" s="257">
        <v>10</v>
      </c>
      <c r="Q202" s="257">
        <v>2</v>
      </c>
      <c r="R202" s="251" t="s">
        <v>927</v>
      </c>
      <c r="S202" s="259"/>
      <c r="T202" s="263" t="s">
        <v>903</v>
      </c>
      <c r="U202" s="257" t="s">
        <v>903</v>
      </c>
      <c r="V202"/>
    </row>
    <row r="203" spans="3:22" ht="12" customHeight="1">
      <c r="C203" s="257" t="s">
        <v>897</v>
      </c>
      <c r="D203" s="260">
        <v>34286</v>
      </c>
      <c r="E203" s="257" t="s">
        <v>80</v>
      </c>
      <c r="F203" s="251" t="s">
        <v>953</v>
      </c>
      <c r="G203" s="257" t="s">
        <v>934</v>
      </c>
      <c r="H203" s="251" t="s">
        <v>954</v>
      </c>
      <c r="I203" s="259"/>
      <c r="J203" s="259"/>
      <c r="K203" s="257">
        <v>38</v>
      </c>
      <c r="L203" s="261">
        <v>25.6</v>
      </c>
      <c r="M203" s="257">
        <v>141</v>
      </c>
      <c r="N203" s="261">
        <v>12.8</v>
      </c>
      <c r="O203" s="257">
        <v>4</v>
      </c>
      <c r="P203" s="257">
        <v>5.5</v>
      </c>
      <c r="Q203" s="273" t="s">
        <v>1003</v>
      </c>
      <c r="R203" s="251" t="s">
        <v>938</v>
      </c>
      <c r="S203" s="259"/>
      <c r="T203" s="263" t="s">
        <v>903</v>
      </c>
      <c r="U203" s="257" t="s">
        <v>939</v>
      </c>
      <c r="V203"/>
    </row>
    <row r="204" spans="3:22" ht="12" customHeight="1">
      <c r="C204" s="257" t="s">
        <v>897</v>
      </c>
      <c r="D204" s="260">
        <v>34292</v>
      </c>
      <c r="E204" s="257" t="s">
        <v>956</v>
      </c>
      <c r="F204" s="251" t="s">
        <v>957</v>
      </c>
      <c r="G204" s="257" t="s">
        <v>955</v>
      </c>
      <c r="H204" s="262" t="s">
        <v>958</v>
      </c>
      <c r="I204" s="259"/>
      <c r="J204" s="259"/>
      <c r="K204" s="257">
        <v>38</v>
      </c>
      <c r="L204" s="261">
        <v>25.6</v>
      </c>
      <c r="M204" s="257">
        <v>141</v>
      </c>
      <c r="N204" s="261">
        <v>17.899999999999999</v>
      </c>
      <c r="O204" s="257">
        <v>43</v>
      </c>
      <c r="P204" s="257">
        <v>28.6</v>
      </c>
      <c r="Q204" s="273" t="s">
        <v>1003</v>
      </c>
      <c r="R204" s="251" t="s">
        <v>959</v>
      </c>
      <c r="S204" s="259"/>
      <c r="T204" s="263">
        <v>34913</v>
      </c>
      <c r="U204" s="257" t="s">
        <v>903</v>
      </c>
      <c r="V204"/>
    </row>
    <row r="205" spans="3:22" ht="12" customHeight="1">
      <c r="C205" s="257" t="s">
        <v>897</v>
      </c>
      <c r="D205" s="260">
        <v>34296</v>
      </c>
      <c r="E205" s="257" t="s">
        <v>115</v>
      </c>
      <c r="F205" s="251" t="s">
        <v>960</v>
      </c>
      <c r="G205" s="257" t="s">
        <v>934</v>
      </c>
      <c r="H205" s="251" t="s">
        <v>961</v>
      </c>
      <c r="I205" s="259"/>
      <c r="J205" s="259"/>
      <c r="K205" s="257">
        <v>38</v>
      </c>
      <c r="L205" s="261">
        <v>27.2</v>
      </c>
      <c r="M205" s="257">
        <v>141</v>
      </c>
      <c r="N205" s="261">
        <v>26.4</v>
      </c>
      <c r="O205" s="257">
        <v>35</v>
      </c>
      <c r="P205" s="257">
        <v>5.5</v>
      </c>
      <c r="Q205" s="257">
        <v>1.5</v>
      </c>
      <c r="R205" s="251" t="s">
        <v>962</v>
      </c>
      <c r="S205" s="259"/>
      <c r="T205" s="263" t="s">
        <v>903</v>
      </c>
      <c r="U205" s="257" t="s">
        <v>939</v>
      </c>
      <c r="V205"/>
    </row>
    <row r="206" spans="3:22" ht="12" customHeight="1">
      <c r="C206" s="257" t="s">
        <v>897</v>
      </c>
      <c r="D206" s="260">
        <v>34311</v>
      </c>
      <c r="E206" s="257" t="s">
        <v>963</v>
      </c>
      <c r="F206" s="251" t="s">
        <v>964</v>
      </c>
      <c r="G206" s="257" t="s">
        <v>898</v>
      </c>
      <c r="H206" s="251" t="s">
        <v>965</v>
      </c>
      <c r="I206" s="259"/>
      <c r="J206" s="259"/>
      <c r="K206" s="257">
        <v>38</v>
      </c>
      <c r="L206" s="261">
        <v>18.2</v>
      </c>
      <c r="M206" s="257">
        <v>140</v>
      </c>
      <c r="N206" s="261">
        <v>38.200000000000003</v>
      </c>
      <c r="O206" s="257">
        <v>265</v>
      </c>
      <c r="P206" s="257">
        <v>10</v>
      </c>
      <c r="Q206" s="257">
        <v>2</v>
      </c>
      <c r="R206" s="251" t="s">
        <v>966</v>
      </c>
      <c r="S206" s="259"/>
      <c r="T206" s="263">
        <v>34915</v>
      </c>
      <c r="U206" s="257" t="s">
        <v>903</v>
      </c>
      <c r="V206"/>
    </row>
    <row r="207" spans="3:22" ht="12" customHeight="1">
      <c r="C207" s="257" t="s">
        <v>897</v>
      </c>
      <c r="D207" s="260">
        <v>34331</v>
      </c>
      <c r="E207" s="257" t="s">
        <v>83</v>
      </c>
      <c r="F207" s="251" t="s">
        <v>967</v>
      </c>
      <c r="G207" s="257" t="s">
        <v>898</v>
      </c>
      <c r="H207" s="251" t="s">
        <v>968</v>
      </c>
      <c r="I207" s="259"/>
      <c r="J207" s="259"/>
      <c r="K207" s="257">
        <v>38</v>
      </c>
      <c r="L207" s="261">
        <v>20.3</v>
      </c>
      <c r="M207" s="257">
        <v>141</v>
      </c>
      <c r="N207" s="261">
        <v>0.8</v>
      </c>
      <c r="O207" s="257">
        <v>105</v>
      </c>
      <c r="P207" s="257">
        <v>10</v>
      </c>
      <c r="Q207" s="257">
        <v>1.5</v>
      </c>
      <c r="R207" s="262" t="s">
        <v>924</v>
      </c>
      <c r="S207" s="259"/>
      <c r="T207" s="263" t="s">
        <v>903</v>
      </c>
      <c r="U207" s="257" t="s">
        <v>903</v>
      </c>
      <c r="V207"/>
    </row>
    <row r="208" spans="3:22" ht="12" customHeight="1">
      <c r="C208" s="257" t="s">
        <v>897</v>
      </c>
      <c r="D208" s="260">
        <v>34361</v>
      </c>
      <c r="E208" s="257" t="s">
        <v>969</v>
      </c>
      <c r="F208" s="251" t="s">
        <v>970</v>
      </c>
      <c r="G208" s="257" t="s">
        <v>898</v>
      </c>
      <c r="H208" s="251" t="s">
        <v>971</v>
      </c>
      <c r="I208" s="259"/>
      <c r="J208" s="259"/>
      <c r="K208" s="257">
        <v>38</v>
      </c>
      <c r="L208" s="261">
        <v>23.9</v>
      </c>
      <c r="M208" s="257">
        <v>141</v>
      </c>
      <c r="N208" s="261">
        <v>35.799999999999997</v>
      </c>
      <c r="O208" s="257">
        <v>40</v>
      </c>
      <c r="P208" s="257">
        <v>10</v>
      </c>
      <c r="Q208" s="257">
        <v>1.5</v>
      </c>
      <c r="R208" s="251" t="s">
        <v>972</v>
      </c>
      <c r="S208" s="259"/>
      <c r="T208" s="263" t="s">
        <v>903</v>
      </c>
      <c r="U208" s="257" t="s">
        <v>903</v>
      </c>
      <c r="V208"/>
    </row>
    <row r="209" spans="3:22" ht="12" customHeight="1">
      <c r="C209" s="257" t="s">
        <v>897</v>
      </c>
      <c r="D209" s="260">
        <v>34392</v>
      </c>
      <c r="E209" s="257" t="s">
        <v>286</v>
      </c>
      <c r="F209" s="251" t="s">
        <v>973</v>
      </c>
      <c r="G209" s="257" t="s">
        <v>955</v>
      </c>
      <c r="H209" s="262" t="s">
        <v>974</v>
      </c>
      <c r="I209" s="259"/>
      <c r="J209" s="259"/>
      <c r="K209" s="257">
        <v>38</v>
      </c>
      <c r="L209" s="261">
        <v>15.7</v>
      </c>
      <c r="M209" s="257">
        <v>140</v>
      </c>
      <c r="N209" s="261">
        <v>53.8</v>
      </c>
      <c r="O209" s="257">
        <v>39</v>
      </c>
      <c r="P209" s="257">
        <v>52.6</v>
      </c>
      <c r="Q209" s="273" t="s">
        <v>1003</v>
      </c>
      <c r="R209" s="251" t="s">
        <v>975</v>
      </c>
      <c r="S209" s="259"/>
      <c r="T209" s="263">
        <v>34917</v>
      </c>
      <c r="U209" s="257" t="s">
        <v>903</v>
      </c>
      <c r="V209"/>
    </row>
    <row r="210" spans="3:22" ht="12" customHeight="1">
      <c r="C210" s="257" t="s">
        <v>897</v>
      </c>
      <c r="D210" s="260">
        <v>34431</v>
      </c>
      <c r="E210" s="257" t="s">
        <v>976</v>
      </c>
      <c r="F210" s="251" t="s">
        <v>977</v>
      </c>
      <c r="G210" s="257" t="s">
        <v>908</v>
      </c>
      <c r="H210" s="251" t="s">
        <v>978</v>
      </c>
      <c r="I210" s="259"/>
      <c r="J210" s="259"/>
      <c r="K210" s="257">
        <v>38</v>
      </c>
      <c r="L210" s="261">
        <v>6.4</v>
      </c>
      <c r="M210" s="257">
        <v>140</v>
      </c>
      <c r="N210" s="261">
        <v>52.6</v>
      </c>
      <c r="O210" s="257">
        <v>4</v>
      </c>
      <c r="P210" s="273" t="s">
        <v>1003</v>
      </c>
      <c r="Q210" s="273" t="s">
        <v>1003</v>
      </c>
      <c r="R210" s="251" t="s">
        <v>938</v>
      </c>
      <c r="S210" s="259"/>
      <c r="T210" s="263" t="s">
        <v>903</v>
      </c>
      <c r="U210" s="257" t="s">
        <v>939</v>
      </c>
      <c r="V210"/>
    </row>
    <row r="211" spans="3:22" ht="12" customHeight="1">
      <c r="C211" s="257" t="s">
        <v>897</v>
      </c>
      <c r="D211" s="260">
        <v>34436</v>
      </c>
      <c r="E211" s="257" t="s">
        <v>979</v>
      </c>
      <c r="F211" s="251" t="s">
        <v>980</v>
      </c>
      <c r="G211" s="257" t="s">
        <v>955</v>
      </c>
      <c r="H211" s="262" t="s">
        <v>981</v>
      </c>
      <c r="I211" s="259"/>
      <c r="J211" s="259"/>
      <c r="K211" s="257">
        <v>38</v>
      </c>
      <c r="L211" s="261">
        <v>8.3000000000000007</v>
      </c>
      <c r="M211" s="257">
        <v>140</v>
      </c>
      <c r="N211" s="261">
        <v>55</v>
      </c>
      <c r="O211" s="257">
        <v>2</v>
      </c>
      <c r="P211" s="257">
        <v>9.6999999999999993</v>
      </c>
      <c r="Q211" s="273" t="s">
        <v>1003</v>
      </c>
      <c r="R211" s="251" t="s">
        <v>982</v>
      </c>
      <c r="S211" s="259"/>
      <c r="T211" s="263" t="s">
        <v>903</v>
      </c>
      <c r="U211" s="257" t="s">
        <v>983</v>
      </c>
      <c r="V211"/>
    </row>
    <row r="212" spans="3:22" ht="12" customHeight="1">
      <c r="C212" s="257" t="s">
        <v>897</v>
      </c>
      <c r="D212" s="260">
        <v>34461</v>
      </c>
      <c r="E212" s="257" t="s">
        <v>984</v>
      </c>
      <c r="F212" s="251" t="s">
        <v>985</v>
      </c>
      <c r="G212" s="257" t="s">
        <v>898</v>
      </c>
      <c r="H212" s="251" t="s">
        <v>986</v>
      </c>
      <c r="I212" s="259"/>
      <c r="J212" s="259"/>
      <c r="K212" s="257">
        <v>38</v>
      </c>
      <c r="L212" s="261">
        <v>0.9</v>
      </c>
      <c r="M212" s="257">
        <v>140</v>
      </c>
      <c r="N212" s="261">
        <v>36.700000000000003</v>
      </c>
      <c r="O212" s="257">
        <v>86</v>
      </c>
      <c r="P212" s="257">
        <v>10</v>
      </c>
      <c r="Q212" s="257">
        <v>2</v>
      </c>
      <c r="R212" s="251" t="s">
        <v>987</v>
      </c>
      <c r="S212" s="259"/>
      <c r="T212" s="263">
        <v>34920</v>
      </c>
      <c r="U212" s="257" t="s">
        <v>903</v>
      </c>
      <c r="V212"/>
    </row>
    <row r="213" spans="3:22" ht="12" customHeight="1">
      <c r="C213" s="257" t="s">
        <v>897</v>
      </c>
      <c r="D213" s="260">
        <v>34462</v>
      </c>
      <c r="E213" s="257" t="s">
        <v>988</v>
      </c>
      <c r="F213" s="251" t="s">
        <v>989</v>
      </c>
      <c r="G213" s="257" t="s">
        <v>898</v>
      </c>
      <c r="H213" s="262" t="s">
        <v>990</v>
      </c>
      <c r="I213" s="259"/>
      <c r="J213" s="259"/>
      <c r="K213" s="257">
        <v>38</v>
      </c>
      <c r="L213" s="261">
        <v>7.6</v>
      </c>
      <c r="M213" s="257">
        <v>140</v>
      </c>
      <c r="N213" s="261">
        <v>40.799999999999997</v>
      </c>
      <c r="O213" s="257">
        <v>112</v>
      </c>
      <c r="P213" s="257">
        <v>6.5</v>
      </c>
      <c r="Q213" s="257">
        <v>2</v>
      </c>
      <c r="R213" s="251" t="s">
        <v>991</v>
      </c>
      <c r="S213" s="259"/>
      <c r="T213" s="263" t="s">
        <v>903</v>
      </c>
      <c r="U213" s="257" t="s">
        <v>903</v>
      </c>
      <c r="V213"/>
    </row>
    <row r="214" spans="3:22" ht="12" customHeight="1">
      <c r="C214" s="257" t="s">
        <v>897</v>
      </c>
      <c r="D214" s="260">
        <v>34471</v>
      </c>
      <c r="E214" s="257" t="s">
        <v>74</v>
      </c>
      <c r="F214" s="251" t="s">
        <v>992</v>
      </c>
      <c r="G214" s="257" t="s">
        <v>898</v>
      </c>
      <c r="H214" s="251" t="s">
        <v>993</v>
      </c>
      <c r="I214" s="259"/>
      <c r="J214" s="259"/>
      <c r="K214" s="257">
        <v>38</v>
      </c>
      <c r="L214" s="261">
        <v>1.5</v>
      </c>
      <c r="M214" s="257">
        <v>140</v>
      </c>
      <c r="N214" s="261">
        <v>51.5</v>
      </c>
      <c r="O214" s="257">
        <v>4</v>
      </c>
      <c r="P214" s="257">
        <v>10</v>
      </c>
      <c r="Q214" s="257">
        <v>1.5</v>
      </c>
      <c r="R214" s="251" t="s">
        <v>994</v>
      </c>
      <c r="S214" s="259"/>
      <c r="T214" s="263" t="s">
        <v>903</v>
      </c>
      <c r="U214" s="257" t="s">
        <v>903</v>
      </c>
      <c r="V214"/>
    </row>
    <row r="215" spans="3:22" ht="12" customHeight="1">
      <c r="C215" s="257" t="s">
        <v>897</v>
      </c>
      <c r="D215" s="260">
        <v>34506</v>
      </c>
      <c r="E215" s="257" t="s">
        <v>69</v>
      </c>
      <c r="F215" s="251" t="s">
        <v>995</v>
      </c>
      <c r="G215" s="257" t="s">
        <v>898</v>
      </c>
      <c r="H215" s="262" t="s">
        <v>996</v>
      </c>
      <c r="I215" s="259"/>
      <c r="J215" s="259"/>
      <c r="K215" s="257">
        <v>37</v>
      </c>
      <c r="L215" s="261">
        <v>55.9</v>
      </c>
      <c r="M215" s="257">
        <v>140</v>
      </c>
      <c r="N215" s="261">
        <v>46.7</v>
      </c>
      <c r="O215" s="257">
        <v>18</v>
      </c>
      <c r="P215" s="257">
        <v>10</v>
      </c>
      <c r="Q215" s="257">
        <v>1.5</v>
      </c>
      <c r="R215" s="251" t="s">
        <v>997</v>
      </c>
      <c r="S215" s="259"/>
      <c r="T215" s="263" t="s">
        <v>903</v>
      </c>
      <c r="U215" s="257" t="s">
        <v>903</v>
      </c>
      <c r="V215"/>
    </row>
    <row r="216" spans="3:22" ht="12" customHeight="1">
      <c r="C216" s="257" t="s">
        <v>897</v>
      </c>
      <c r="D216" s="260">
        <v>34526</v>
      </c>
      <c r="E216" s="257" t="s">
        <v>71</v>
      </c>
      <c r="F216" s="251" t="s">
        <v>998</v>
      </c>
      <c r="G216" s="257" t="s">
        <v>908</v>
      </c>
      <c r="H216" s="251" t="s">
        <v>999</v>
      </c>
      <c r="I216" s="259"/>
      <c r="J216" s="259"/>
      <c r="K216" s="257">
        <v>37</v>
      </c>
      <c r="L216" s="261">
        <v>49.6</v>
      </c>
      <c r="M216" s="257">
        <v>140</v>
      </c>
      <c r="N216" s="261">
        <v>43.7</v>
      </c>
      <c r="O216" s="257">
        <v>305</v>
      </c>
      <c r="P216" s="273" t="s">
        <v>1003</v>
      </c>
      <c r="Q216" s="273" t="s">
        <v>1003</v>
      </c>
      <c r="R216" s="251" t="s">
        <v>1000</v>
      </c>
      <c r="S216" s="259"/>
      <c r="T216" s="263" t="s">
        <v>903</v>
      </c>
      <c r="U216" s="257" t="s">
        <v>903</v>
      </c>
      <c r="V216"/>
    </row>
  </sheetData>
  <mergeCells count="17">
    <mergeCell ref="B2:E3"/>
    <mergeCell ref="F2:G3"/>
    <mergeCell ref="H2:H3"/>
    <mergeCell ref="I2:J3"/>
    <mergeCell ref="K2:L3"/>
    <mergeCell ref="C186:C187"/>
    <mergeCell ref="D186:D187"/>
    <mergeCell ref="E186:E187"/>
    <mergeCell ref="G186:G187"/>
    <mergeCell ref="O186:O187"/>
    <mergeCell ref="M2:N3"/>
    <mergeCell ref="R186:R187"/>
    <mergeCell ref="O2:Q3"/>
    <mergeCell ref="R2:S3"/>
    <mergeCell ref="T2:U3"/>
    <mergeCell ref="P186:P187"/>
    <mergeCell ref="Q186:Q187"/>
  </mergeCells>
  <phoneticPr fontId="3"/>
  <hyperlinks>
    <hyperlink ref="I2" r:id="rId1" display="県原セの関連ページ"/>
    <hyperlink ref="M2" r:id="rId2" display="原子力安全対策課"/>
    <hyperlink ref="O2" r:id="rId3" display="放射能情報サイトみやぎ"/>
    <hyperlink ref="R2" r:id="rId4" display="『環放線DB』"/>
    <hyperlink ref="H2" r:id="rId5" display="http://miyagi-haikibutsushorishisetsu-realtime.env.go.jp/area_200001.html"/>
    <hyperlink ref="Q2:R3" r:id="rId6" display="『環放線DB』"/>
    <hyperlink ref="R5" r:id="rId7" display="kmdみやぎ"/>
    <hyperlink ref="K2" r:id="rId8" display="http://www.city.sendai.jp/sesakukoho/shise/daishinsai/hoshano/index.html"/>
    <hyperlink ref="B2:C3" r:id="rId9" display="https://www.erms.nsr.go.jp/nra-ramis-webg/"/>
    <hyperlink ref="T2:U3" r:id="rId10" display="kmdみやぎ"/>
    <hyperlink ref="B96" r:id="rId11" display="http://miyagi-haikibutsushorishisetsu-realtime.env.go.jp/area_200001.html"/>
    <hyperlink ref="B135:M135" r:id="rId12" display="【参考】 女川原発に係る環境放射線監視システム(環境放射線監視センター管理)のコード表"/>
    <hyperlink ref="F2:G3" r:id="rId13" display="https://emdb.jaea.go.jp/emdb/contents/1/"/>
    <hyperlink ref="H135" r:id="rId14" display="【参考】 女川原発に係る環境放射線監視システム(環境放射線監視センター管理)のコード表"/>
  </hyperlinks>
  <pageMargins left="0.7" right="0.7" top="0.75" bottom="0.75" header="0.3" footer="0.3"/>
  <pageSetup paperSize="9" orientation="portrait" horizontalDpi="0" verticalDpi="0"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原規委Pt</vt: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2021-08-31T05:39:59Z</cp:lastPrinted>
  <dcterms:created xsi:type="dcterms:W3CDTF">2021-06-07T21:03:04Z</dcterms:created>
  <dcterms:modified xsi:type="dcterms:W3CDTF">2021-11-18T02:02:05Z</dcterms:modified>
</cp:coreProperties>
</file>