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3830"/>
  </bookViews>
  <sheets>
    <sheet name="Sheet1" sheetId="2" r:id="rId1"/>
  </sheets>
  <definedNames>
    <definedName name="_xlnm._FilterDatabase" localSheetId="0" hidden="1">Sheet1!$AG$4:$AV$2437</definedName>
    <definedName name="_xlnm.Print_Titles" localSheetId="0">Sheet1!$2:$4</definedName>
  </definedNames>
  <calcPr calcId="145621" refMode="R1C1"/>
</workbook>
</file>

<file path=xl/calcChain.xml><?xml version="1.0" encoding="utf-8"?>
<calcChain xmlns="http://schemas.openxmlformats.org/spreadsheetml/2006/main">
  <c r="AQ2278" i="2" l="1"/>
  <c r="AQ2279" i="2"/>
  <c r="AQ2280" i="2"/>
  <c r="AQ2281" i="2"/>
  <c r="AQ2282" i="2"/>
  <c r="AQ2283" i="2"/>
  <c r="AQ2284" i="2"/>
  <c r="AQ2285" i="2"/>
  <c r="AQ2286" i="2"/>
  <c r="AQ2287" i="2"/>
  <c r="AQ2288" i="2"/>
  <c r="AQ2289" i="2"/>
  <c r="AQ2290" i="2"/>
  <c r="AQ2291" i="2"/>
  <c r="AQ2292" i="2"/>
  <c r="AQ2293" i="2"/>
  <c r="AQ2294" i="2"/>
  <c r="AQ2295" i="2"/>
  <c r="AQ2296" i="2"/>
  <c r="AQ2297" i="2"/>
  <c r="AQ2298" i="2"/>
  <c r="AQ2299" i="2"/>
  <c r="AQ2300" i="2"/>
  <c r="AQ2301" i="2"/>
  <c r="AQ2302" i="2"/>
  <c r="AQ2303" i="2"/>
  <c r="AQ2304" i="2"/>
  <c r="AQ2305" i="2"/>
  <c r="AQ2306" i="2"/>
  <c r="AQ2307" i="2"/>
  <c r="AQ2308" i="2"/>
  <c r="AQ2309" i="2"/>
  <c r="AQ2310" i="2"/>
  <c r="AQ2311" i="2"/>
  <c r="AQ2312" i="2"/>
  <c r="AQ2313" i="2"/>
  <c r="AQ2314" i="2"/>
  <c r="AQ2315" i="2"/>
  <c r="AQ2316" i="2"/>
  <c r="AQ2317" i="2"/>
  <c r="AQ2318" i="2"/>
  <c r="AQ2319" i="2"/>
  <c r="AQ2320" i="2"/>
  <c r="AQ2321" i="2"/>
  <c r="AQ2322" i="2"/>
  <c r="AQ2323" i="2"/>
  <c r="AQ2324" i="2"/>
  <c r="AQ2325" i="2"/>
  <c r="AQ2326" i="2"/>
  <c r="AQ2327" i="2"/>
  <c r="AQ2328" i="2"/>
  <c r="AQ2329" i="2"/>
  <c r="AQ2330" i="2"/>
  <c r="AQ2331" i="2"/>
  <c r="AQ2332" i="2"/>
  <c r="AQ2333" i="2"/>
  <c r="AQ2334" i="2"/>
  <c r="AQ2335" i="2"/>
  <c r="AQ2336" i="2"/>
  <c r="AQ2337" i="2"/>
  <c r="AQ2338" i="2"/>
  <c r="AQ2339" i="2"/>
  <c r="AQ2340" i="2"/>
  <c r="AQ2341" i="2"/>
  <c r="AQ2342" i="2"/>
  <c r="AQ2343" i="2"/>
  <c r="AQ2344" i="2"/>
  <c r="AQ2345" i="2"/>
  <c r="AQ2346" i="2"/>
  <c r="AQ2347" i="2"/>
  <c r="AQ2348" i="2"/>
  <c r="AQ2349" i="2"/>
  <c r="AQ2350" i="2"/>
  <c r="AQ2351" i="2"/>
  <c r="AQ2352" i="2"/>
  <c r="AQ2353" i="2"/>
  <c r="AQ2354" i="2"/>
  <c r="AQ2355" i="2"/>
  <c r="AQ2356" i="2"/>
  <c r="AQ2357" i="2"/>
  <c r="AQ2358" i="2"/>
  <c r="AQ2359" i="2"/>
  <c r="AQ2360" i="2"/>
  <c r="AQ2361" i="2"/>
  <c r="AQ2362" i="2"/>
  <c r="AQ2363" i="2"/>
  <c r="AQ2364" i="2"/>
  <c r="AQ2365" i="2"/>
  <c r="AQ2366" i="2"/>
  <c r="AQ2367" i="2"/>
  <c r="AQ2368" i="2"/>
  <c r="AQ2369" i="2"/>
  <c r="AQ2370" i="2"/>
  <c r="AQ2371" i="2"/>
  <c r="AQ2372" i="2"/>
  <c r="AQ2373" i="2"/>
  <c r="AQ2374" i="2"/>
  <c r="AQ2375" i="2"/>
  <c r="AQ2376" i="2"/>
  <c r="AQ2377" i="2"/>
  <c r="AQ2378" i="2"/>
  <c r="AQ2379" i="2"/>
  <c r="AQ2380" i="2"/>
  <c r="AQ2381" i="2"/>
  <c r="AQ2382" i="2"/>
  <c r="AQ2383" i="2"/>
  <c r="AQ2384" i="2"/>
  <c r="AQ2385" i="2"/>
  <c r="AQ2386" i="2"/>
  <c r="AQ2387" i="2"/>
  <c r="AQ2388" i="2"/>
  <c r="AQ2389" i="2"/>
  <c r="AQ2390" i="2"/>
  <c r="AQ2391" i="2"/>
  <c r="AQ2392" i="2"/>
  <c r="AQ2393" i="2"/>
  <c r="AQ2394" i="2"/>
  <c r="AQ2395" i="2"/>
  <c r="AQ2396" i="2"/>
  <c r="AQ2397" i="2"/>
  <c r="AQ2398" i="2"/>
  <c r="AQ2399" i="2"/>
  <c r="AQ2400" i="2"/>
  <c r="AQ2401" i="2"/>
  <c r="AQ2402" i="2"/>
  <c r="AQ2403" i="2"/>
  <c r="AQ2404" i="2"/>
  <c r="AQ2405" i="2"/>
  <c r="AQ2406" i="2"/>
  <c r="AQ2407" i="2"/>
  <c r="AQ2408" i="2"/>
  <c r="AQ2409" i="2"/>
  <c r="AQ2410" i="2"/>
  <c r="AQ2411" i="2"/>
  <c r="AQ2412" i="2"/>
  <c r="AQ2413" i="2"/>
  <c r="AQ2414" i="2"/>
  <c r="AQ2415" i="2"/>
  <c r="AQ2416" i="2"/>
  <c r="AQ2417" i="2"/>
  <c r="AQ2418" i="2"/>
  <c r="AQ2419" i="2"/>
  <c r="AQ2420" i="2"/>
  <c r="AQ2421" i="2"/>
  <c r="AQ2422" i="2"/>
  <c r="AQ2423" i="2"/>
  <c r="AQ2424" i="2"/>
  <c r="AQ2425" i="2"/>
  <c r="AQ2426" i="2"/>
  <c r="AQ2427" i="2"/>
  <c r="AQ2428" i="2"/>
  <c r="AQ2429" i="2"/>
  <c r="AQ2430" i="2"/>
  <c r="AQ2431" i="2"/>
  <c r="AQ2432" i="2"/>
  <c r="AQ2433" i="2"/>
  <c r="AQ2434" i="2"/>
  <c r="AQ2435" i="2"/>
  <c r="AQ2436" i="2"/>
  <c r="AQ2437" i="2"/>
  <c r="BW1043" i="2" l="1"/>
  <c r="BW1044" i="2"/>
  <c r="BW1045" i="2"/>
  <c r="BW1046" i="2"/>
  <c r="BW1047" i="2"/>
  <c r="BW1048" i="2"/>
  <c r="BW1049" i="2"/>
  <c r="BW1050" i="2"/>
  <c r="BW1051" i="2"/>
  <c r="BW1052" i="2"/>
  <c r="BW1053" i="2"/>
  <c r="BW1054" i="2"/>
  <c r="BW1055" i="2"/>
  <c r="BW1056" i="2"/>
  <c r="BW1057" i="2"/>
  <c r="BW1058" i="2"/>
  <c r="BW1059" i="2"/>
  <c r="BW1060" i="2"/>
  <c r="BW1061" i="2"/>
  <c r="BW1062" i="2"/>
  <c r="BW1063" i="2"/>
  <c r="BW1064" i="2"/>
  <c r="BW1065" i="2"/>
  <c r="BW1066" i="2"/>
  <c r="BW1067" i="2"/>
  <c r="BW1068" i="2"/>
  <c r="BW1069" i="2"/>
  <c r="BW1070" i="2"/>
  <c r="BW1071" i="2"/>
  <c r="BW1072" i="2"/>
  <c r="BW1073" i="2"/>
  <c r="BW1074" i="2"/>
  <c r="BW1075" i="2"/>
  <c r="BW1076" i="2"/>
  <c r="BW1077" i="2"/>
  <c r="BW1078" i="2"/>
  <c r="BW1079" i="2"/>
  <c r="BW1080" i="2"/>
  <c r="BW1081" i="2"/>
  <c r="BW1082" i="2"/>
  <c r="BW1083" i="2"/>
  <c r="BW1084" i="2"/>
  <c r="BW1085" i="2"/>
  <c r="BW1086" i="2"/>
  <c r="BW1087" i="2"/>
  <c r="BW1088" i="2"/>
  <c r="BW1089" i="2"/>
  <c r="BW1090" i="2"/>
  <c r="BW1091" i="2"/>
  <c r="BW1092" i="2"/>
  <c r="BW1093" i="2"/>
  <c r="BW1094" i="2"/>
  <c r="BW1095" i="2"/>
  <c r="BW1096" i="2"/>
  <c r="BW1097" i="2"/>
  <c r="BW1098" i="2"/>
  <c r="BW1099" i="2"/>
  <c r="BW1100" i="2"/>
  <c r="BW1101" i="2"/>
  <c r="BW1102" i="2"/>
  <c r="BW1103" i="2"/>
  <c r="BW1104" i="2"/>
  <c r="BW1105" i="2"/>
  <c r="BW1106" i="2"/>
  <c r="BW1107" i="2"/>
  <c r="BW1108" i="2"/>
  <c r="BW1109" i="2"/>
  <c r="BW1110" i="2"/>
  <c r="BW1111" i="2"/>
  <c r="BW1112" i="2"/>
  <c r="BW1113" i="2"/>
  <c r="BW1114" i="2"/>
  <c r="BW1115" i="2"/>
  <c r="BW1116" i="2"/>
  <c r="BW1117" i="2"/>
  <c r="BW1118" i="2"/>
  <c r="BW1119" i="2"/>
  <c r="BW1120" i="2"/>
  <c r="BW1121" i="2"/>
  <c r="BW1122" i="2"/>
  <c r="BW1123" i="2"/>
  <c r="BW1124" i="2"/>
  <c r="AQ2203" i="2"/>
  <c r="AQ2205" i="2"/>
  <c r="AQ2207" i="2"/>
  <c r="AQ2209" i="2"/>
  <c r="AQ2211" i="2"/>
  <c r="AQ2213" i="2"/>
  <c r="AQ2215" i="2"/>
  <c r="AQ2217" i="2"/>
  <c r="AQ2219" i="2"/>
  <c r="AQ2223" i="2"/>
  <c r="AQ2227" i="2"/>
  <c r="AQ2229" i="2"/>
  <c r="AQ2234" i="2"/>
  <c r="AQ2237" i="2"/>
  <c r="AQ2241" i="2"/>
  <c r="AQ2246" i="2"/>
  <c r="AQ2250" i="2"/>
  <c r="AQ2255" i="2"/>
  <c r="AQ2257" i="2"/>
  <c r="AQ2262" i="2"/>
  <c r="AQ2266" i="2"/>
  <c r="AQ2242" i="2"/>
  <c r="AQ2235" i="2"/>
  <c r="AQ2208" i="2"/>
  <c r="AQ2204" i="2"/>
  <c r="AQ2202" i="2"/>
  <c r="AQ2253" i="2"/>
  <c r="AQ2200" i="2"/>
  <c r="AQ2206" i="2"/>
  <c r="AQ2251" i="2"/>
  <c r="AQ2247" i="2"/>
  <c r="AQ2230" i="2"/>
  <c r="AQ2263" i="2"/>
  <c r="AQ2267" i="2"/>
  <c r="AQ2238" i="2"/>
  <c r="AQ2226" i="2"/>
  <c r="AQ2222" i="2"/>
  <c r="AQ2210" i="2"/>
  <c r="AQ2197" i="2"/>
  <c r="AQ2258" i="2"/>
  <c r="AQ2199" i="2"/>
  <c r="AQ2212" i="2"/>
  <c r="AQ2214" i="2"/>
  <c r="AQ2216" i="2"/>
  <c r="AQ2218" i="2"/>
  <c r="AQ2277" i="2"/>
  <c r="AQ2273" i="2"/>
  <c r="AQ2275" i="2"/>
  <c r="AQ2249" i="2"/>
  <c r="AQ2243" i="2"/>
  <c r="AQ2233" i="2"/>
  <c r="AQ2261" i="2"/>
  <c r="AQ2245" i="2"/>
  <c r="AQ2271" i="2"/>
  <c r="AQ2265" i="2"/>
  <c r="AQ2259" i="2"/>
  <c r="AQ2269" i="2"/>
  <c r="AQ2239" i="2"/>
  <c r="AQ2254" i="2"/>
  <c r="AQ2231" i="2"/>
  <c r="AQ2220" i="2"/>
  <c r="AQ2224" i="2"/>
  <c r="AQ2228" i="2"/>
  <c r="AQ2232" i="2"/>
  <c r="AQ2236" i="2"/>
  <c r="AQ2240" i="2"/>
  <c r="AQ2244" i="2"/>
  <c r="AQ2248" i="2"/>
  <c r="AQ2252" i="2"/>
  <c r="AQ2256" i="2"/>
  <c r="AQ2260" i="2"/>
  <c r="AQ2264" i="2"/>
  <c r="AQ2268" i="2"/>
  <c r="AQ2270" i="2"/>
  <c r="AQ2272" i="2"/>
  <c r="AQ2274" i="2"/>
  <c r="AQ2276" i="2"/>
  <c r="AQ2225" i="2"/>
  <c r="AQ2221" i="2"/>
  <c r="AQ2196" i="2"/>
  <c r="AQ2198" i="2"/>
  <c r="AQ2201" i="2"/>
  <c r="AQ2195" i="2"/>
  <c r="AQ2194" i="2"/>
  <c r="AQ2193" i="2"/>
  <c r="AQ2192" i="2"/>
  <c r="AQ2191" i="2"/>
  <c r="AQ2190" i="2"/>
  <c r="AQ2189" i="2"/>
  <c r="AQ2188" i="2"/>
  <c r="AQ2187" i="2"/>
  <c r="AQ2186" i="2"/>
  <c r="AQ2185" i="2"/>
  <c r="AQ2184" i="2"/>
  <c r="AQ2183" i="2"/>
  <c r="AQ2182" i="2"/>
  <c r="AQ2181" i="2"/>
  <c r="AQ2180" i="2"/>
  <c r="AQ2179" i="2"/>
  <c r="AL2179" i="2"/>
  <c r="AQ2178" i="2"/>
  <c r="AQ2177" i="2"/>
  <c r="AQ2176" i="2"/>
  <c r="AQ2175" i="2"/>
  <c r="AL2175" i="2"/>
  <c r="AQ2174" i="2"/>
  <c r="AQ2173" i="2"/>
  <c r="AQ2172" i="2"/>
  <c r="AQ2171" i="2"/>
  <c r="AQ2170" i="2"/>
  <c r="AJ2170" i="2"/>
  <c r="AQ2169" i="2"/>
  <c r="AL2169" i="2"/>
  <c r="AQ2168" i="2"/>
  <c r="AQ2167" i="2"/>
  <c r="AQ2166" i="2"/>
  <c r="AQ2165" i="2"/>
  <c r="AQ2164" i="2"/>
  <c r="AQ2163" i="2"/>
  <c r="AQ2162" i="2"/>
  <c r="AQ2161" i="2"/>
  <c r="AQ2160" i="2"/>
  <c r="AQ2159" i="2"/>
  <c r="AQ2158" i="2"/>
  <c r="AQ2157" i="2"/>
  <c r="AQ2156" i="2"/>
  <c r="AQ2155" i="2"/>
  <c r="AQ2154" i="2"/>
  <c r="AQ2153" i="2"/>
  <c r="AQ2152" i="2"/>
  <c r="AQ2151" i="2"/>
  <c r="AQ2150" i="2"/>
  <c r="AQ2149" i="2"/>
  <c r="AQ2148" i="2"/>
  <c r="AQ2147" i="2"/>
  <c r="AQ2146" i="2"/>
  <c r="AQ2145" i="2"/>
  <c r="AQ2144" i="2"/>
  <c r="AQ2143" i="2"/>
  <c r="AQ2142" i="2"/>
  <c r="AQ2141" i="2"/>
  <c r="AQ2140" i="2"/>
  <c r="AQ2139" i="2"/>
  <c r="AQ2138" i="2"/>
  <c r="AQ2137" i="2"/>
  <c r="AQ2136" i="2"/>
  <c r="AQ2135" i="2"/>
  <c r="AQ2134" i="2"/>
  <c r="AQ2133" i="2"/>
  <c r="AQ2132" i="2"/>
  <c r="AQ2131" i="2"/>
  <c r="AQ2130" i="2"/>
  <c r="AQ2129" i="2"/>
  <c r="AQ2128" i="2"/>
  <c r="AQ2127" i="2"/>
  <c r="AQ2126" i="2"/>
  <c r="AQ2125" i="2"/>
  <c r="AQ2124" i="2"/>
  <c r="AQ2123" i="2"/>
  <c r="AQ2122" i="2"/>
  <c r="AQ2121" i="2"/>
  <c r="AQ2120" i="2"/>
  <c r="AQ2119" i="2"/>
  <c r="AQ2118" i="2"/>
  <c r="AQ2117" i="2"/>
  <c r="AQ2116" i="2"/>
  <c r="AQ2115" i="2"/>
  <c r="AQ2114" i="2"/>
  <c r="AQ2113" i="2"/>
  <c r="AQ2112" i="2"/>
  <c r="AQ2111" i="2"/>
  <c r="AQ2110" i="2"/>
  <c r="AQ2109" i="2"/>
  <c r="AQ2108" i="2"/>
  <c r="AQ2107" i="2"/>
  <c r="AQ2106" i="2"/>
  <c r="AQ2105" i="2"/>
  <c r="AQ2104" i="2"/>
  <c r="AQ2103" i="2"/>
  <c r="AQ2102" i="2"/>
  <c r="AQ2101" i="2"/>
  <c r="AQ2100" i="2"/>
  <c r="AQ2099" i="2"/>
  <c r="AQ2098" i="2"/>
  <c r="AQ2097" i="2"/>
  <c r="AQ2096" i="2"/>
  <c r="AQ2095" i="2"/>
  <c r="AQ2094" i="2"/>
  <c r="AQ2093" i="2"/>
  <c r="AQ2092" i="2"/>
  <c r="AQ2091" i="2"/>
  <c r="AQ2090" i="2"/>
  <c r="AQ2089" i="2"/>
  <c r="AQ2088" i="2"/>
  <c r="AQ2087" i="2"/>
  <c r="AQ2086" i="2"/>
  <c r="AQ2085" i="2"/>
  <c r="AQ2084" i="2"/>
  <c r="AQ2083" i="2"/>
  <c r="AQ2082" i="2"/>
  <c r="AQ2081" i="2"/>
  <c r="AQ2080" i="2"/>
  <c r="AQ2079" i="2"/>
  <c r="AQ2078" i="2"/>
  <c r="AQ2077" i="2"/>
  <c r="AQ2076" i="2"/>
  <c r="AQ2075" i="2"/>
  <c r="AQ2074" i="2"/>
  <c r="AQ2073" i="2"/>
  <c r="AQ2072" i="2"/>
  <c r="AQ2071" i="2"/>
  <c r="AQ2070" i="2"/>
  <c r="AQ2069" i="2"/>
  <c r="AQ2068" i="2"/>
  <c r="AQ2067" i="2"/>
  <c r="AQ2066" i="2"/>
  <c r="AQ2065" i="2"/>
  <c r="AQ2064" i="2"/>
  <c r="AQ2063" i="2"/>
  <c r="AQ2062" i="2"/>
  <c r="AQ2061" i="2"/>
  <c r="AQ2060" i="2"/>
  <c r="AQ2059" i="2"/>
  <c r="AQ2058" i="2"/>
  <c r="AQ2057" i="2"/>
  <c r="AQ2056" i="2"/>
  <c r="AQ2055" i="2"/>
  <c r="AQ2054" i="2"/>
  <c r="AQ2053" i="2"/>
  <c r="AQ2052" i="2"/>
  <c r="AQ2051" i="2"/>
  <c r="AQ2050" i="2"/>
  <c r="AQ2049" i="2"/>
  <c r="AQ2048" i="2"/>
  <c r="AQ2047" i="2"/>
  <c r="AQ2046" i="2"/>
  <c r="AQ2045" i="2"/>
  <c r="AQ2044" i="2"/>
  <c r="AQ2043" i="2"/>
  <c r="AQ2042" i="2"/>
  <c r="AQ2041" i="2"/>
  <c r="AQ2040" i="2"/>
  <c r="AQ2039" i="2"/>
  <c r="AQ2038" i="2"/>
  <c r="AQ2037" i="2"/>
  <c r="AQ2036" i="2"/>
  <c r="AQ2035" i="2"/>
  <c r="AQ2034" i="2"/>
  <c r="AQ2033" i="2"/>
  <c r="AQ2032" i="2"/>
  <c r="AQ2031" i="2"/>
  <c r="AQ2030" i="2"/>
  <c r="AQ2029" i="2"/>
  <c r="AQ2028" i="2"/>
  <c r="AQ2027" i="2"/>
  <c r="AQ2026" i="2"/>
  <c r="AQ2025" i="2"/>
  <c r="AQ2024" i="2"/>
  <c r="AQ2023" i="2"/>
  <c r="AQ2022" i="2"/>
  <c r="AQ2021" i="2"/>
  <c r="AQ2020" i="2"/>
  <c r="AQ2019" i="2"/>
  <c r="AQ2018" i="2"/>
  <c r="AQ2017" i="2"/>
  <c r="AQ2016" i="2"/>
  <c r="AQ2015" i="2"/>
  <c r="AQ2014" i="2"/>
  <c r="AQ2013" i="2"/>
  <c r="AQ2012" i="2"/>
  <c r="AQ2011" i="2"/>
  <c r="AQ2010" i="2"/>
  <c r="AQ2009" i="2"/>
  <c r="AQ2008" i="2"/>
  <c r="AQ2007" i="2"/>
  <c r="AQ2006" i="2"/>
  <c r="AQ2005" i="2"/>
  <c r="AQ2004" i="2"/>
  <c r="AQ2003" i="2"/>
  <c r="AQ2002" i="2"/>
  <c r="AQ2001" i="2"/>
  <c r="AQ2000" i="2"/>
  <c r="AQ1999" i="2"/>
  <c r="AQ1998" i="2"/>
  <c r="AQ1997" i="2"/>
  <c r="AQ1996" i="2"/>
  <c r="AQ1995" i="2"/>
  <c r="AQ1994" i="2"/>
  <c r="AQ1993" i="2"/>
  <c r="AQ1992" i="2"/>
  <c r="AQ1991" i="2"/>
  <c r="AQ1990" i="2"/>
  <c r="AQ1989" i="2"/>
  <c r="AQ1988" i="2"/>
  <c r="AQ1987" i="2"/>
  <c r="AQ1986" i="2"/>
  <c r="AQ1985" i="2"/>
  <c r="AQ1984" i="2"/>
  <c r="AQ1983" i="2"/>
  <c r="AQ1982" i="2"/>
  <c r="AQ1981" i="2"/>
  <c r="AQ1980" i="2"/>
  <c r="AQ1979" i="2"/>
  <c r="AQ1978" i="2"/>
  <c r="AQ1977" i="2"/>
  <c r="AQ1976" i="2"/>
  <c r="AQ1975" i="2"/>
  <c r="AQ1974" i="2"/>
  <c r="AQ1973" i="2"/>
  <c r="AQ1972" i="2"/>
  <c r="AQ1971" i="2"/>
  <c r="AQ1970" i="2"/>
  <c r="AQ1969" i="2"/>
  <c r="AQ1968" i="2"/>
  <c r="AQ1967" i="2"/>
  <c r="AQ1966" i="2"/>
  <c r="AQ1965" i="2"/>
  <c r="AQ1964" i="2"/>
  <c r="AQ1963" i="2"/>
  <c r="AQ1962" i="2"/>
  <c r="AQ1961" i="2"/>
  <c r="AQ1960" i="2"/>
  <c r="AQ1959" i="2"/>
  <c r="AQ1958" i="2"/>
  <c r="AQ1957" i="2"/>
  <c r="AQ1956" i="2"/>
  <c r="AQ1955" i="2"/>
  <c r="AQ1954" i="2"/>
  <c r="AQ1953" i="2"/>
  <c r="AQ1952" i="2"/>
  <c r="AQ1951" i="2"/>
  <c r="AQ1950" i="2"/>
  <c r="AQ1949" i="2"/>
  <c r="AQ1948" i="2"/>
  <c r="AQ1947" i="2"/>
  <c r="AQ1946" i="2"/>
  <c r="AQ1945" i="2"/>
  <c r="AQ1944" i="2"/>
  <c r="AQ1943" i="2"/>
  <c r="AQ1942" i="2"/>
  <c r="AQ1941" i="2"/>
  <c r="AQ1940" i="2"/>
  <c r="AQ1939" i="2"/>
  <c r="AQ1938" i="2"/>
  <c r="AQ1937" i="2"/>
  <c r="AQ1936" i="2"/>
  <c r="AQ1935" i="2"/>
  <c r="AQ1934" i="2"/>
  <c r="AQ1933" i="2"/>
  <c r="AQ1932" i="2"/>
  <c r="AQ1931" i="2"/>
  <c r="AQ1930" i="2"/>
  <c r="AQ1929" i="2"/>
  <c r="AQ1928" i="2"/>
  <c r="AQ1927" i="2"/>
  <c r="AQ1926" i="2"/>
  <c r="AQ1925" i="2"/>
  <c r="AQ1924" i="2"/>
  <c r="AQ1923" i="2"/>
  <c r="AQ1922" i="2"/>
  <c r="AQ1921" i="2"/>
  <c r="AQ1920" i="2"/>
  <c r="AQ1919" i="2"/>
  <c r="AQ1918" i="2"/>
  <c r="AQ1917" i="2"/>
  <c r="AQ1916" i="2"/>
  <c r="AQ1915" i="2"/>
  <c r="AQ1914" i="2"/>
  <c r="AQ1913" i="2"/>
  <c r="AQ1912" i="2"/>
  <c r="AQ1911" i="2"/>
  <c r="AQ1910" i="2"/>
  <c r="AQ1909" i="2"/>
  <c r="AQ1908" i="2"/>
  <c r="AQ1907" i="2"/>
  <c r="AQ1906" i="2"/>
  <c r="AQ1905" i="2"/>
  <c r="AQ1904" i="2"/>
  <c r="AQ1903" i="2"/>
  <c r="AQ1902" i="2"/>
  <c r="AQ1901" i="2"/>
  <c r="AQ1900" i="2"/>
  <c r="AQ1899" i="2"/>
  <c r="AQ1898" i="2"/>
  <c r="AQ1897" i="2"/>
  <c r="AQ1896" i="2"/>
  <c r="AQ1895" i="2"/>
  <c r="AQ1894" i="2"/>
  <c r="AQ1893" i="2"/>
  <c r="AQ1892" i="2"/>
  <c r="AQ1891" i="2"/>
  <c r="AQ1890" i="2"/>
  <c r="AQ1889" i="2"/>
  <c r="AQ1888" i="2"/>
  <c r="AQ1887" i="2"/>
  <c r="AQ1886" i="2"/>
  <c r="AQ1885" i="2"/>
  <c r="AQ1884" i="2"/>
  <c r="AQ1883" i="2"/>
  <c r="AQ1882" i="2"/>
  <c r="AQ1881" i="2"/>
  <c r="AQ1880" i="2"/>
  <c r="AQ1879" i="2"/>
  <c r="AQ1878" i="2"/>
  <c r="AQ1877" i="2"/>
  <c r="AQ1876" i="2"/>
  <c r="AQ1875" i="2"/>
  <c r="AQ1874" i="2"/>
  <c r="AQ1873" i="2"/>
  <c r="AQ1872" i="2"/>
  <c r="AQ1871" i="2"/>
  <c r="AQ1870" i="2"/>
  <c r="AQ1869" i="2"/>
  <c r="AQ1868" i="2"/>
  <c r="AQ1867" i="2"/>
  <c r="AQ1866" i="2"/>
  <c r="AQ1865" i="2"/>
  <c r="AQ1864" i="2"/>
  <c r="AQ1863" i="2"/>
  <c r="AQ1862" i="2"/>
  <c r="AQ1861" i="2"/>
  <c r="AQ1860" i="2"/>
  <c r="AQ1859" i="2"/>
  <c r="AQ1858" i="2"/>
  <c r="AQ1857" i="2"/>
  <c r="AQ1856" i="2"/>
  <c r="AQ1855" i="2"/>
  <c r="AQ1854" i="2"/>
  <c r="AQ1853" i="2"/>
  <c r="AQ1852" i="2"/>
  <c r="AQ1851" i="2"/>
  <c r="AQ1850" i="2"/>
  <c r="AQ1849" i="2"/>
  <c r="AQ1848" i="2"/>
  <c r="AQ1847" i="2"/>
  <c r="AQ1846" i="2"/>
  <c r="AQ1845" i="2"/>
  <c r="AQ1844" i="2"/>
  <c r="AQ1843" i="2"/>
  <c r="AQ1842" i="2"/>
  <c r="AQ1841" i="2"/>
  <c r="AQ1840" i="2"/>
  <c r="AQ1839" i="2"/>
  <c r="AQ1838" i="2"/>
  <c r="AQ1837" i="2"/>
  <c r="AQ1836" i="2"/>
  <c r="AQ1835" i="2"/>
  <c r="AQ1834" i="2"/>
  <c r="AQ1833" i="2"/>
  <c r="AQ1832" i="2"/>
  <c r="AQ1831" i="2"/>
  <c r="AQ1830" i="2"/>
  <c r="AQ1829" i="2"/>
  <c r="AQ1828" i="2"/>
  <c r="AQ1827" i="2"/>
  <c r="AQ1826" i="2"/>
  <c r="AQ1825" i="2"/>
  <c r="AQ1824" i="2"/>
  <c r="AQ1823" i="2"/>
  <c r="AQ1822" i="2"/>
  <c r="AQ1821" i="2"/>
  <c r="AQ1820" i="2"/>
  <c r="AQ1819" i="2"/>
  <c r="AQ1818" i="2"/>
  <c r="AQ1817" i="2"/>
  <c r="AQ1816" i="2"/>
  <c r="AQ1815" i="2"/>
  <c r="AQ1814" i="2"/>
  <c r="AQ1813" i="2"/>
  <c r="AQ1812" i="2"/>
  <c r="AQ1811" i="2"/>
  <c r="AQ1810" i="2"/>
  <c r="AQ1809" i="2"/>
  <c r="AQ1808" i="2"/>
  <c r="AQ1807" i="2"/>
  <c r="AQ1806" i="2"/>
  <c r="AQ1805" i="2"/>
  <c r="AQ1804" i="2"/>
  <c r="AQ1803" i="2"/>
  <c r="AQ1802" i="2"/>
  <c r="AQ1801" i="2"/>
  <c r="AQ1800" i="2"/>
  <c r="AQ1799" i="2"/>
  <c r="AQ1798" i="2"/>
  <c r="AQ1797" i="2"/>
  <c r="AQ1796" i="2"/>
  <c r="AQ1795" i="2"/>
  <c r="AQ1794" i="2"/>
  <c r="AQ1793" i="2"/>
  <c r="AQ1792" i="2"/>
  <c r="AQ1791" i="2"/>
  <c r="AQ1790" i="2"/>
  <c r="AQ1789" i="2"/>
  <c r="AQ1788" i="2"/>
  <c r="AQ1787" i="2"/>
  <c r="AQ1786" i="2"/>
  <c r="AQ1785" i="2"/>
  <c r="AQ1784" i="2"/>
  <c r="AQ1783" i="2"/>
  <c r="AQ1782" i="2"/>
  <c r="AQ1781" i="2"/>
  <c r="AQ1780" i="2"/>
  <c r="AQ1779" i="2"/>
  <c r="AQ1778" i="2"/>
  <c r="AQ1777" i="2"/>
  <c r="AQ1776" i="2"/>
  <c r="AQ1775" i="2"/>
  <c r="AQ1774" i="2"/>
  <c r="AQ1773" i="2"/>
  <c r="AQ1772" i="2"/>
  <c r="AQ1771" i="2"/>
  <c r="AQ1770" i="2"/>
  <c r="AQ1769" i="2"/>
  <c r="AQ1768" i="2"/>
  <c r="AQ1767" i="2"/>
  <c r="AQ1766" i="2"/>
  <c r="AQ1765" i="2"/>
  <c r="AQ1764" i="2"/>
  <c r="AQ1763" i="2"/>
  <c r="AQ1762" i="2"/>
  <c r="AQ1761" i="2"/>
  <c r="AQ1760" i="2"/>
  <c r="AQ1759" i="2"/>
  <c r="AQ1758" i="2"/>
  <c r="AQ1757" i="2"/>
  <c r="AQ1756" i="2"/>
  <c r="AQ1755" i="2"/>
  <c r="AQ1754" i="2"/>
  <c r="AQ1753" i="2"/>
  <c r="AQ1752" i="2"/>
  <c r="AQ1751" i="2"/>
  <c r="AQ1750" i="2"/>
  <c r="AQ1749" i="2"/>
  <c r="AQ1748" i="2"/>
  <c r="AQ1747" i="2"/>
  <c r="AQ1746" i="2"/>
  <c r="AQ1745" i="2"/>
  <c r="AQ1744" i="2"/>
  <c r="AQ1743" i="2"/>
  <c r="AQ1742" i="2"/>
  <c r="AQ1741" i="2"/>
  <c r="AQ1740" i="2"/>
  <c r="AQ1739" i="2"/>
  <c r="AQ1738" i="2"/>
  <c r="AQ1737" i="2"/>
  <c r="AQ1736" i="2"/>
  <c r="AQ1735" i="2"/>
  <c r="AQ1734" i="2"/>
  <c r="AQ1733" i="2"/>
  <c r="AQ1732" i="2"/>
  <c r="AQ1731" i="2"/>
  <c r="AQ1730" i="2"/>
  <c r="AQ1729" i="2"/>
  <c r="AQ1728" i="2"/>
  <c r="AQ1727" i="2"/>
  <c r="AQ1726" i="2"/>
  <c r="AQ1725" i="2"/>
  <c r="AQ1724" i="2"/>
  <c r="AQ1723" i="2"/>
  <c r="AQ1722" i="2"/>
  <c r="AQ1721" i="2"/>
  <c r="AQ1720" i="2"/>
  <c r="AQ1719" i="2"/>
  <c r="AQ1718" i="2"/>
  <c r="AQ1717" i="2"/>
  <c r="AQ1716" i="2"/>
  <c r="AQ1715" i="2"/>
  <c r="AQ1714" i="2"/>
  <c r="AQ1713" i="2"/>
  <c r="AQ1712" i="2"/>
  <c r="AQ1711" i="2"/>
  <c r="AQ1710" i="2"/>
  <c r="AQ1709" i="2"/>
  <c r="AQ1708" i="2"/>
  <c r="AQ1707" i="2"/>
  <c r="AQ1706" i="2"/>
  <c r="AQ1705" i="2"/>
  <c r="AQ1704" i="2"/>
  <c r="AQ1703" i="2"/>
  <c r="AQ1702" i="2"/>
  <c r="AQ1701" i="2"/>
  <c r="AQ1700" i="2"/>
  <c r="AQ1699" i="2"/>
  <c r="AQ1698" i="2"/>
  <c r="AQ1697" i="2"/>
  <c r="AQ1696" i="2"/>
  <c r="AQ1695" i="2"/>
  <c r="AQ1694" i="2"/>
  <c r="AQ1693" i="2"/>
  <c r="AQ1692" i="2"/>
  <c r="AQ1691" i="2"/>
  <c r="AQ1690" i="2"/>
  <c r="AQ1689" i="2"/>
  <c r="AQ1688" i="2"/>
  <c r="AQ1687" i="2"/>
  <c r="AQ1686" i="2"/>
  <c r="AQ1685" i="2"/>
  <c r="AQ1684" i="2"/>
  <c r="AQ1683" i="2"/>
  <c r="AQ1682" i="2"/>
  <c r="AQ1681" i="2"/>
  <c r="AQ1680" i="2"/>
  <c r="AQ1679" i="2"/>
  <c r="AQ1678" i="2"/>
  <c r="AQ1677" i="2"/>
  <c r="AQ1676" i="2"/>
  <c r="AQ1675" i="2"/>
  <c r="AQ1674" i="2"/>
  <c r="AQ1673" i="2"/>
  <c r="AQ1672" i="2"/>
  <c r="AQ1671" i="2"/>
  <c r="AQ1670" i="2"/>
  <c r="AQ1669" i="2"/>
  <c r="AQ1668" i="2"/>
  <c r="AQ1667" i="2"/>
  <c r="AQ1666" i="2"/>
  <c r="AQ1665" i="2"/>
  <c r="AQ1664" i="2"/>
  <c r="AQ1663" i="2"/>
  <c r="AQ1662" i="2"/>
  <c r="AQ1661" i="2"/>
  <c r="AQ1660" i="2"/>
  <c r="AQ1659" i="2"/>
  <c r="AQ1658" i="2"/>
  <c r="AQ1657" i="2"/>
  <c r="AQ1656" i="2"/>
  <c r="AQ1655" i="2"/>
  <c r="AQ1654" i="2"/>
  <c r="AQ1653" i="2"/>
  <c r="AQ1652" i="2"/>
  <c r="AQ1651" i="2"/>
  <c r="AQ1650" i="2"/>
  <c r="AQ1649" i="2"/>
  <c r="AQ1648" i="2"/>
  <c r="AQ1647" i="2"/>
  <c r="AQ1646" i="2"/>
  <c r="AQ1645" i="2"/>
  <c r="AQ1644" i="2"/>
  <c r="AQ1643" i="2"/>
  <c r="AQ1642" i="2"/>
  <c r="AQ1641" i="2"/>
  <c r="AQ1640" i="2"/>
  <c r="AQ1639" i="2"/>
  <c r="AQ1638" i="2"/>
  <c r="AQ1637" i="2"/>
  <c r="AQ1636" i="2"/>
  <c r="AQ1635" i="2"/>
  <c r="AQ1634" i="2"/>
  <c r="AQ1633" i="2"/>
  <c r="AQ1632" i="2"/>
  <c r="AQ1631" i="2"/>
  <c r="AQ1630" i="2"/>
  <c r="AQ1629" i="2"/>
  <c r="AQ1628" i="2"/>
  <c r="AQ1627" i="2"/>
  <c r="AQ1626" i="2"/>
  <c r="AQ1625" i="2"/>
  <c r="AQ1624" i="2"/>
  <c r="AQ1623" i="2"/>
  <c r="AQ1622" i="2"/>
  <c r="AQ1621" i="2"/>
  <c r="AQ1620" i="2"/>
  <c r="AQ1619" i="2"/>
  <c r="AQ1618" i="2"/>
  <c r="AQ1617" i="2"/>
  <c r="AQ1616" i="2"/>
  <c r="AQ1615" i="2"/>
  <c r="AQ1614" i="2"/>
  <c r="AQ1613" i="2"/>
  <c r="AQ1612" i="2"/>
  <c r="AQ1611" i="2"/>
  <c r="AQ1610" i="2"/>
  <c r="AQ1609" i="2"/>
  <c r="AQ1608" i="2"/>
  <c r="AQ1607" i="2"/>
  <c r="AQ1606" i="2"/>
  <c r="AQ1605" i="2"/>
  <c r="AQ1604" i="2"/>
  <c r="AQ1603" i="2"/>
  <c r="AQ1602" i="2"/>
  <c r="AQ1601" i="2"/>
  <c r="AQ1600" i="2"/>
  <c r="AQ1599" i="2"/>
  <c r="AQ1598" i="2"/>
  <c r="AQ1597" i="2"/>
  <c r="AQ1596" i="2"/>
  <c r="AQ1595" i="2"/>
  <c r="AQ1594" i="2"/>
  <c r="AQ1593" i="2"/>
  <c r="AQ1592" i="2"/>
  <c r="AQ1591" i="2"/>
  <c r="AQ1590" i="2"/>
  <c r="AQ1589" i="2"/>
  <c r="AQ1588" i="2"/>
  <c r="AQ1587" i="2"/>
  <c r="AQ1586" i="2"/>
  <c r="AQ1585" i="2"/>
  <c r="AQ1584" i="2"/>
  <c r="AQ1583" i="2"/>
  <c r="AQ1582" i="2"/>
  <c r="AQ1581" i="2"/>
  <c r="AQ1580" i="2"/>
  <c r="AQ1579" i="2"/>
  <c r="AQ1578" i="2"/>
  <c r="AQ1577" i="2"/>
  <c r="AQ1576" i="2"/>
  <c r="AQ1575" i="2"/>
  <c r="AQ1574" i="2"/>
  <c r="AQ1573" i="2"/>
  <c r="AQ1572" i="2"/>
  <c r="AQ1571" i="2"/>
  <c r="AQ1570" i="2"/>
  <c r="AQ1569" i="2"/>
  <c r="AQ1568" i="2"/>
  <c r="AQ1567" i="2"/>
  <c r="AQ1566" i="2"/>
  <c r="AQ1565" i="2"/>
  <c r="AQ1564" i="2"/>
  <c r="AQ1563" i="2"/>
  <c r="AQ1562" i="2"/>
  <c r="AQ1561" i="2"/>
  <c r="AQ1560" i="2"/>
  <c r="AQ1559" i="2"/>
  <c r="AQ1558" i="2"/>
  <c r="AQ1557" i="2"/>
  <c r="AQ1556" i="2"/>
  <c r="AQ1555" i="2"/>
  <c r="AQ1554" i="2"/>
  <c r="AQ1553" i="2"/>
  <c r="AQ1552" i="2"/>
  <c r="AQ1551" i="2"/>
  <c r="AQ1550" i="2"/>
  <c r="AQ1549" i="2"/>
  <c r="AQ1548" i="2"/>
  <c r="AQ1547" i="2"/>
  <c r="AQ1546" i="2"/>
  <c r="AQ1545" i="2"/>
  <c r="AQ1544" i="2"/>
  <c r="AQ1543" i="2"/>
  <c r="AQ1542" i="2"/>
  <c r="AQ1541" i="2"/>
  <c r="AQ1540" i="2"/>
  <c r="AQ1539" i="2"/>
  <c r="AQ1538" i="2"/>
  <c r="AQ1537" i="2"/>
  <c r="AQ1536" i="2"/>
  <c r="AQ1535" i="2"/>
  <c r="AQ1534" i="2"/>
  <c r="AQ1533" i="2"/>
  <c r="AQ1532" i="2"/>
  <c r="AQ1531" i="2"/>
  <c r="AQ1530" i="2"/>
  <c r="AQ1529" i="2"/>
  <c r="AQ1528" i="2"/>
  <c r="AQ1527" i="2"/>
  <c r="AQ1526" i="2"/>
  <c r="AQ1525" i="2"/>
  <c r="AQ1524" i="2"/>
  <c r="AQ1523" i="2"/>
  <c r="AQ1522" i="2"/>
  <c r="AQ1521" i="2"/>
  <c r="AQ1520" i="2"/>
  <c r="AQ1519" i="2"/>
  <c r="AQ1518" i="2"/>
  <c r="AQ1517" i="2"/>
  <c r="AQ1516" i="2"/>
  <c r="AQ1515" i="2"/>
  <c r="AQ1514" i="2"/>
  <c r="AQ1513" i="2"/>
  <c r="AQ1512" i="2"/>
  <c r="AQ1511" i="2"/>
  <c r="AQ1510" i="2"/>
  <c r="AQ1509" i="2"/>
  <c r="AQ1508" i="2"/>
  <c r="AQ1507" i="2"/>
  <c r="AQ1506" i="2"/>
  <c r="AQ1505" i="2"/>
  <c r="AQ1504" i="2"/>
  <c r="AQ1503" i="2"/>
  <c r="AQ1502" i="2"/>
  <c r="AQ1501" i="2"/>
  <c r="AQ1500" i="2"/>
  <c r="AQ1499" i="2"/>
  <c r="AQ1498" i="2"/>
  <c r="AQ1497" i="2"/>
  <c r="AQ1496" i="2"/>
  <c r="AQ1495" i="2"/>
  <c r="AQ1494" i="2"/>
  <c r="AQ1493" i="2"/>
  <c r="AQ1492" i="2"/>
  <c r="AQ1491" i="2"/>
  <c r="AQ1490" i="2"/>
  <c r="AQ1489" i="2"/>
  <c r="AQ1488" i="2"/>
  <c r="AQ1487" i="2"/>
  <c r="AQ1486" i="2"/>
  <c r="AQ1485" i="2"/>
  <c r="AQ1484" i="2"/>
  <c r="AQ1483" i="2"/>
  <c r="AQ1482" i="2"/>
  <c r="AQ1481" i="2"/>
  <c r="AQ1480" i="2"/>
  <c r="AQ1479" i="2"/>
  <c r="AQ1478" i="2"/>
  <c r="AQ1477" i="2"/>
  <c r="AQ1476" i="2"/>
  <c r="AQ1475" i="2"/>
  <c r="AQ1474" i="2"/>
  <c r="AQ1473" i="2"/>
  <c r="AQ1472" i="2"/>
  <c r="AQ1471" i="2"/>
  <c r="AQ1470" i="2"/>
  <c r="AQ1469" i="2"/>
  <c r="AQ1468" i="2"/>
  <c r="AQ1467" i="2"/>
  <c r="AQ1466" i="2"/>
  <c r="AQ1465" i="2"/>
  <c r="AQ1464" i="2"/>
  <c r="AQ1463" i="2"/>
  <c r="AQ1462" i="2"/>
  <c r="AQ1461" i="2"/>
  <c r="AQ1460" i="2"/>
  <c r="AQ1459" i="2"/>
  <c r="AQ1458" i="2"/>
  <c r="AQ1457" i="2"/>
  <c r="AQ1456" i="2"/>
  <c r="AQ1455" i="2"/>
  <c r="AQ1454" i="2"/>
  <c r="AQ1453" i="2"/>
  <c r="AQ1452" i="2"/>
  <c r="AQ1451" i="2"/>
  <c r="AQ1450" i="2"/>
  <c r="AQ1449" i="2"/>
  <c r="AQ1448" i="2"/>
  <c r="AQ1447" i="2"/>
  <c r="AQ1446" i="2"/>
  <c r="AQ1445" i="2"/>
  <c r="AQ1444" i="2"/>
  <c r="AQ1443" i="2"/>
  <c r="AQ1442" i="2"/>
  <c r="AQ1441" i="2"/>
  <c r="AQ1440" i="2"/>
  <c r="AQ1439" i="2"/>
  <c r="AQ1438" i="2"/>
  <c r="AQ1437" i="2"/>
  <c r="AQ1436" i="2"/>
  <c r="AQ1435" i="2"/>
  <c r="AQ1434" i="2"/>
  <c r="AQ1433" i="2"/>
  <c r="AQ1432" i="2"/>
  <c r="AQ1431" i="2"/>
  <c r="AQ1430" i="2"/>
  <c r="AQ1429" i="2"/>
  <c r="AQ1428" i="2"/>
  <c r="AQ1427" i="2"/>
  <c r="AQ1426" i="2"/>
  <c r="AQ1425" i="2"/>
  <c r="AQ1424" i="2"/>
  <c r="AQ1423" i="2"/>
  <c r="AQ1422" i="2"/>
  <c r="AQ1421" i="2"/>
  <c r="AQ1420" i="2"/>
  <c r="AQ1419" i="2"/>
  <c r="AQ1418" i="2"/>
  <c r="AQ1417" i="2"/>
  <c r="AQ1416" i="2"/>
  <c r="AQ1415" i="2"/>
  <c r="AQ1414" i="2"/>
  <c r="AQ1413" i="2"/>
  <c r="AQ1412" i="2"/>
  <c r="AQ1411" i="2"/>
  <c r="AQ1410" i="2"/>
  <c r="AQ1409" i="2"/>
  <c r="AQ1408" i="2"/>
  <c r="AQ1407" i="2"/>
  <c r="AQ1406" i="2"/>
  <c r="AQ1405" i="2"/>
  <c r="AQ1404" i="2"/>
  <c r="AQ1403" i="2"/>
  <c r="AQ1402" i="2"/>
  <c r="AQ1401" i="2"/>
  <c r="AQ1400" i="2"/>
  <c r="AQ1399" i="2"/>
  <c r="AQ1398" i="2"/>
  <c r="AQ1397" i="2"/>
  <c r="AQ1396" i="2"/>
  <c r="AQ1395" i="2"/>
  <c r="AQ1394" i="2"/>
  <c r="AQ1393" i="2"/>
  <c r="AQ1392" i="2"/>
  <c r="AQ1391" i="2"/>
  <c r="AQ1390" i="2"/>
  <c r="AQ1389" i="2"/>
  <c r="AQ1388" i="2"/>
  <c r="AQ1387" i="2"/>
  <c r="AQ1386" i="2"/>
  <c r="AQ1385" i="2"/>
  <c r="AQ1384" i="2"/>
  <c r="AQ1383" i="2"/>
  <c r="AQ1382" i="2"/>
  <c r="AQ1381" i="2"/>
  <c r="AQ1380" i="2"/>
  <c r="AQ1379" i="2"/>
  <c r="AQ1378" i="2"/>
  <c r="AQ1377" i="2"/>
  <c r="AQ1376" i="2"/>
  <c r="AQ1375" i="2"/>
  <c r="AQ1374" i="2"/>
  <c r="AQ1373" i="2"/>
  <c r="AQ1372" i="2"/>
  <c r="AQ1371" i="2"/>
  <c r="AQ1370" i="2"/>
  <c r="AQ1369" i="2"/>
  <c r="AQ1368" i="2"/>
  <c r="AQ1367" i="2"/>
  <c r="AQ1366" i="2"/>
  <c r="AQ1365" i="2"/>
  <c r="AQ1364" i="2"/>
  <c r="AQ1363" i="2"/>
  <c r="AQ1362" i="2"/>
  <c r="AQ1361" i="2"/>
  <c r="AQ1360" i="2"/>
  <c r="AQ1359" i="2"/>
  <c r="AQ1358" i="2"/>
  <c r="AQ1357" i="2"/>
  <c r="AQ1356" i="2"/>
  <c r="AQ1355" i="2"/>
  <c r="AQ1354" i="2"/>
  <c r="AQ1353" i="2"/>
  <c r="AQ1352" i="2"/>
  <c r="AQ1351" i="2"/>
  <c r="AQ1350" i="2"/>
  <c r="AQ1349" i="2"/>
  <c r="AQ1348" i="2"/>
  <c r="AQ1347" i="2"/>
  <c r="AQ1346" i="2"/>
  <c r="AQ1345" i="2"/>
  <c r="AQ1344" i="2"/>
  <c r="AQ1343" i="2"/>
  <c r="AQ1342" i="2"/>
  <c r="AQ1341" i="2"/>
  <c r="AQ1340" i="2"/>
  <c r="AQ1339" i="2"/>
  <c r="AQ1338" i="2"/>
  <c r="AQ1337" i="2"/>
  <c r="AQ1336" i="2"/>
  <c r="AQ1335" i="2"/>
  <c r="AQ1334" i="2"/>
  <c r="AQ1333" i="2"/>
  <c r="AQ1332" i="2"/>
  <c r="AQ1331" i="2"/>
  <c r="AQ1330" i="2"/>
  <c r="AQ1329" i="2"/>
  <c r="AQ1328" i="2"/>
  <c r="AQ1327" i="2"/>
  <c r="AQ1326" i="2"/>
  <c r="AQ1325" i="2"/>
  <c r="AQ1324" i="2"/>
  <c r="AQ1323" i="2"/>
  <c r="AQ1322" i="2"/>
  <c r="AQ1321" i="2"/>
  <c r="AQ1320" i="2"/>
  <c r="AQ1319" i="2"/>
  <c r="AQ1318" i="2"/>
  <c r="AQ1317" i="2"/>
  <c r="AQ1316" i="2"/>
  <c r="AQ1315" i="2"/>
  <c r="AQ1314" i="2"/>
  <c r="AQ1313" i="2"/>
  <c r="AQ1312" i="2"/>
  <c r="AQ1311" i="2"/>
  <c r="AQ1310" i="2"/>
  <c r="AQ1309" i="2"/>
  <c r="AQ1308" i="2"/>
  <c r="AQ1307" i="2"/>
  <c r="AQ1306" i="2"/>
  <c r="AQ1305" i="2"/>
  <c r="AQ1304" i="2"/>
  <c r="AQ1303" i="2"/>
  <c r="AQ1302" i="2"/>
  <c r="AQ1301" i="2"/>
  <c r="AQ1300" i="2"/>
  <c r="AQ1299" i="2"/>
  <c r="AQ1298" i="2"/>
  <c r="AQ1297" i="2"/>
  <c r="AQ1296" i="2"/>
  <c r="AQ1295" i="2"/>
  <c r="AQ1294" i="2"/>
  <c r="AQ1293" i="2"/>
  <c r="AQ1292" i="2"/>
  <c r="AQ1291" i="2"/>
  <c r="AQ1290" i="2"/>
  <c r="AQ1289" i="2"/>
  <c r="AQ1288" i="2"/>
  <c r="AQ1287" i="2"/>
  <c r="AQ1286" i="2"/>
  <c r="AQ1285" i="2"/>
  <c r="AQ1284" i="2"/>
  <c r="AQ1283" i="2"/>
  <c r="AQ1282" i="2"/>
  <c r="AQ1281" i="2"/>
  <c r="AQ1280" i="2"/>
  <c r="AQ1279" i="2"/>
  <c r="AQ1278" i="2"/>
  <c r="AQ1277" i="2"/>
  <c r="AQ1276" i="2"/>
  <c r="AQ1275" i="2"/>
  <c r="AQ1274" i="2"/>
  <c r="AQ1273" i="2"/>
  <c r="AQ1272" i="2"/>
  <c r="AQ1271" i="2"/>
  <c r="AQ1270" i="2"/>
  <c r="AQ1269" i="2"/>
  <c r="AQ1268" i="2"/>
  <c r="AQ1267" i="2"/>
  <c r="AQ1266" i="2"/>
  <c r="AQ1265" i="2"/>
  <c r="AQ1264" i="2"/>
  <c r="AQ1263" i="2"/>
  <c r="AQ1262" i="2"/>
  <c r="AQ1261" i="2"/>
  <c r="AQ1260" i="2"/>
  <c r="AQ1259" i="2"/>
  <c r="AQ1258" i="2"/>
  <c r="AQ1257" i="2"/>
  <c r="AQ1256" i="2"/>
  <c r="AQ1255" i="2"/>
  <c r="AQ1254" i="2"/>
  <c r="AQ1253" i="2"/>
  <c r="AQ1252" i="2"/>
  <c r="AQ1251" i="2"/>
  <c r="AQ1250" i="2"/>
  <c r="AQ1249" i="2"/>
  <c r="AQ1248" i="2"/>
  <c r="AQ1247" i="2"/>
  <c r="AQ1246" i="2"/>
  <c r="AQ1245" i="2"/>
  <c r="AQ1244" i="2"/>
  <c r="AQ1243" i="2"/>
  <c r="AQ1242" i="2"/>
  <c r="AQ1241" i="2"/>
  <c r="AQ1240" i="2"/>
  <c r="AQ1239" i="2"/>
  <c r="AQ1238" i="2"/>
  <c r="AQ1237" i="2"/>
  <c r="AQ1236" i="2"/>
  <c r="AQ1235" i="2"/>
  <c r="AQ1234" i="2"/>
  <c r="AQ1233" i="2"/>
  <c r="AQ1232" i="2"/>
  <c r="AQ1231" i="2"/>
  <c r="AQ1230" i="2"/>
  <c r="AQ1229" i="2"/>
  <c r="AQ1228" i="2"/>
  <c r="AQ1227" i="2"/>
  <c r="AQ1226" i="2"/>
  <c r="AQ1225" i="2"/>
  <c r="AQ1224" i="2"/>
  <c r="AQ1223" i="2"/>
  <c r="AQ1222" i="2"/>
  <c r="AQ1221" i="2"/>
  <c r="AQ1220" i="2"/>
  <c r="AQ1219" i="2"/>
  <c r="AQ1218" i="2"/>
  <c r="AQ1217" i="2"/>
  <c r="AQ1216" i="2"/>
  <c r="AQ1215" i="2"/>
  <c r="AQ1214" i="2"/>
  <c r="AQ1213" i="2"/>
  <c r="AQ1212" i="2"/>
  <c r="AQ1211" i="2"/>
  <c r="AQ1210" i="2"/>
  <c r="AQ1209" i="2"/>
  <c r="AQ1208" i="2"/>
  <c r="AQ1207" i="2"/>
  <c r="AQ1206" i="2"/>
  <c r="AQ1205" i="2"/>
  <c r="AQ1204" i="2"/>
  <c r="AQ1203" i="2"/>
  <c r="AQ1202" i="2"/>
  <c r="AQ1201" i="2"/>
  <c r="AQ1200" i="2"/>
  <c r="AQ1199" i="2"/>
  <c r="AQ1198" i="2"/>
  <c r="AQ1197" i="2"/>
  <c r="AQ1196" i="2"/>
  <c r="AQ1195" i="2"/>
  <c r="AQ1194" i="2"/>
  <c r="AQ1193" i="2"/>
  <c r="AQ1192" i="2"/>
  <c r="AQ1191" i="2"/>
  <c r="AQ1190" i="2"/>
  <c r="AQ1189" i="2"/>
  <c r="AQ1188" i="2"/>
  <c r="AQ1187" i="2"/>
  <c r="AQ1186" i="2"/>
  <c r="AQ1185" i="2"/>
  <c r="AQ1184" i="2"/>
  <c r="AQ1183" i="2"/>
  <c r="AQ1182" i="2"/>
  <c r="AQ1181" i="2"/>
  <c r="AQ1180" i="2"/>
  <c r="AQ1179" i="2"/>
  <c r="AQ1178" i="2"/>
  <c r="AQ1177" i="2"/>
  <c r="AQ1176" i="2"/>
  <c r="AQ1175" i="2"/>
  <c r="AQ1174" i="2"/>
  <c r="AQ1173" i="2"/>
  <c r="AQ1172" i="2"/>
  <c r="AQ1171" i="2"/>
  <c r="AQ1170" i="2"/>
  <c r="AQ1169" i="2"/>
  <c r="AQ1168" i="2"/>
  <c r="AQ1167" i="2"/>
  <c r="AQ1166" i="2"/>
  <c r="AQ1165" i="2"/>
  <c r="AQ1164" i="2"/>
  <c r="AQ1163" i="2"/>
  <c r="AQ1162" i="2"/>
  <c r="AQ1161" i="2"/>
  <c r="AQ1160" i="2"/>
  <c r="AQ1159" i="2"/>
  <c r="AQ1158" i="2"/>
  <c r="AQ1157" i="2"/>
  <c r="AQ1156" i="2"/>
  <c r="AQ1155" i="2"/>
  <c r="AQ1154" i="2"/>
  <c r="AQ1153" i="2"/>
  <c r="AQ1152" i="2"/>
  <c r="AQ1151" i="2"/>
  <c r="AQ1150" i="2"/>
  <c r="AQ1149" i="2"/>
  <c r="AQ1148" i="2"/>
  <c r="AQ1147" i="2"/>
  <c r="AQ1146" i="2"/>
  <c r="AQ1145" i="2"/>
  <c r="AQ1144" i="2"/>
  <c r="AQ1143" i="2"/>
  <c r="AQ1142" i="2"/>
  <c r="AQ1141" i="2"/>
  <c r="AQ1140" i="2"/>
  <c r="AQ1139" i="2"/>
  <c r="AQ1138" i="2"/>
  <c r="AQ1137" i="2"/>
  <c r="AQ1136" i="2"/>
  <c r="AQ1135" i="2"/>
  <c r="AQ1134" i="2"/>
  <c r="AQ1133" i="2"/>
  <c r="AQ1132" i="2"/>
  <c r="AQ1131" i="2"/>
  <c r="AQ1130" i="2"/>
  <c r="AQ1129" i="2"/>
  <c r="AQ1128" i="2"/>
  <c r="AQ1127" i="2"/>
  <c r="AQ1126" i="2"/>
  <c r="AQ1125" i="2"/>
  <c r="AQ1124" i="2"/>
  <c r="AQ1123" i="2"/>
  <c r="AQ1122" i="2"/>
  <c r="AQ1121" i="2"/>
  <c r="AQ1120" i="2"/>
  <c r="AQ1119" i="2"/>
  <c r="AQ1118" i="2"/>
  <c r="AQ1117" i="2"/>
  <c r="AQ1116" i="2"/>
  <c r="AQ1115" i="2"/>
  <c r="AQ1114" i="2"/>
  <c r="AQ1113" i="2"/>
  <c r="AQ1112" i="2"/>
  <c r="AQ1111" i="2"/>
  <c r="AQ1110" i="2"/>
  <c r="AQ1109" i="2"/>
  <c r="AQ1108" i="2"/>
  <c r="AQ1107" i="2"/>
  <c r="AQ1106" i="2"/>
  <c r="AQ1105" i="2"/>
  <c r="AQ1104" i="2"/>
  <c r="AQ1103" i="2"/>
  <c r="AQ1102" i="2"/>
  <c r="AQ1101" i="2"/>
  <c r="AQ1100" i="2"/>
  <c r="AQ1099" i="2"/>
  <c r="AQ1098" i="2"/>
  <c r="AQ1097" i="2"/>
  <c r="AQ1096" i="2"/>
  <c r="AQ1095" i="2"/>
  <c r="AQ1094" i="2"/>
  <c r="AQ1093" i="2"/>
  <c r="AQ1092" i="2"/>
  <c r="AQ1091" i="2"/>
  <c r="AQ1090" i="2"/>
  <c r="AQ1089" i="2"/>
  <c r="AQ1088" i="2"/>
  <c r="AQ1087" i="2"/>
  <c r="AQ1086" i="2"/>
  <c r="AQ1085" i="2"/>
  <c r="AQ1084" i="2"/>
  <c r="AQ1083" i="2"/>
  <c r="AQ1082" i="2"/>
  <c r="AQ1081" i="2"/>
  <c r="AQ1080" i="2"/>
  <c r="AQ1079" i="2"/>
  <c r="AQ1078" i="2"/>
  <c r="AQ1077" i="2"/>
  <c r="AQ1076" i="2"/>
  <c r="AQ1075" i="2"/>
  <c r="AQ1074" i="2"/>
  <c r="AQ1073" i="2"/>
  <c r="AQ1072" i="2"/>
  <c r="AQ1071" i="2"/>
  <c r="AQ1070" i="2"/>
  <c r="AQ1069" i="2"/>
  <c r="AQ1068" i="2"/>
  <c r="AQ1067" i="2"/>
  <c r="AQ1066" i="2"/>
  <c r="AQ1065" i="2"/>
  <c r="AQ1064" i="2"/>
  <c r="AQ1063" i="2"/>
  <c r="AQ1062" i="2"/>
  <c r="AQ1061" i="2"/>
  <c r="AQ1060" i="2"/>
  <c r="AQ1059" i="2"/>
  <c r="AQ1058" i="2"/>
  <c r="AQ1057" i="2"/>
  <c r="AQ1056" i="2"/>
  <c r="AQ1055" i="2"/>
  <c r="AQ1054" i="2"/>
  <c r="AQ1053" i="2"/>
  <c r="AQ1052" i="2"/>
  <c r="AQ1051" i="2"/>
  <c r="AQ1050" i="2"/>
  <c r="AQ1049" i="2"/>
  <c r="AQ1048" i="2"/>
  <c r="AQ1047" i="2"/>
  <c r="AQ1046" i="2"/>
  <c r="AQ1045" i="2"/>
  <c r="AQ1044" i="2"/>
  <c r="BM989" i="2"/>
  <c r="BM993" i="2"/>
  <c r="BM1001" i="2"/>
  <c r="BM1003" i="2"/>
  <c r="BM1005" i="2"/>
  <c r="BL1004" i="2"/>
  <c r="BL1002" i="2"/>
  <c r="BL1000" i="2"/>
  <c r="BM997" i="2"/>
  <c r="BL996" i="2"/>
  <c r="BL992" i="2"/>
  <c r="BL988" i="2"/>
  <c r="BM985" i="2"/>
  <c r="BL984" i="2"/>
  <c r="BM981" i="2"/>
  <c r="BL980" i="2"/>
  <c r="BM977" i="2"/>
  <c r="BL976" i="2"/>
  <c r="BM973" i="2"/>
  <c r="BL972" i="2"/>
  <c r="BM967" i="2"/>
  <c r="BL966" i="2"/>
  <c r="BW1010" i="2"/>
  <c r="BW1011" i="2"/>
  <c r="BW1012" i="2"/>
  <c r="BW1013" i="2"/>
  <c r="BW1014" i="2"/>
  <c r="BW1015" i="2"/>
  <c r="BW1016" i="2"/>
  <c r="BW1017" i="2"/>
  <c r="BW1018" i="2"/>
  <c r="BW1019" i="2"/>
  <c r="BW1020" i="2"/>
  <c r="BW1021" i="2"/>
  <c r="BW1022" i="2"/>
  <c r="BW1023" i="2"/>
  <c r="BW1024" i="2"/>
  <c r="BW1025" i="2"/>
  <c r="BW1026" i="2"/>
  <c r="BW1027" i="2"/>
  <c r="BW1028" i="2"/>
  <c r="BW1029" i="2"/>
  <c r="BW1030" i="2"/>
  <c r="BW1031" i="2"/>
  <c r="BW1032" i="2"/>
  <c r="BW1033" i="2"/>
  <c r="BW1034" i="2"/>
  <c r="BW1035" i="2"/>
  <c r="BW1036" i="2"/>
  <c r="BW1037" i="2"/>
  <c r="BW1038" i="2"/>
  <c r="BW1039" i="2"/>
  <c r="BW1040" i="2"/>
  <c r="BW1041" i="2"/>
  <c r="BW1042" i="2"/>
  <c r="BW966" i="2"/>
  <c r="BW967" i="2"/>
  <c r="BW968" i="2"/>
  <c r="BW969" i="2"/>
  <c r="BW970" i="2"/>
  <c r="BW971" i="2"/>
  <c r="BW972" i="2"/>
  <c r="BW973" i="2"/>
  <c r="BW974" i="2"/>
  <c r="BW975" i="2"/>
  <c r="BW976" i="2"/>
  <c r="BW977" i="2"/>
  <c r="BW978" i="2"/>
  <c r="BW979" i="2"/>
  <c r="BW980" i="2"/>
  <c r="BW981" i="2"/>
  <c r="BW982" i="2"/>
  <c r="BW983" i="2"/>
  <c r="BW984" i="2"/>
  <c r="BW985" i="2"/>
  <c r="BW986" i="2"/>
  <c r="BW987" i="2"/>
  <c r="BW988" i="2"/>
  <c r="BW989" i="2"/>
  <c r="BW990" i="2"/>
  <c r="BW991" i="2"/>
  <c r="BW992" i="2"/>
  <c r="BW993" i="2"/>
  <c r="BW994" i="2"/>
  <c r="BW995" i="2"/>
  <c r="BW996" i="2"/>
  <c r="BW997" i="2"/>
  <c r="BW998" i="2"/>
  <c r="BW999" i="2"/>
  <c r="BW1000" i="2"/>
  <c r="BW1001" i="2"/>
  <c r="BW1002" i="2"/>
  <c r="BW1003" i="2"/>
  <c r="BW1004" i="2"/>
  <c r="BW1005" i="2"/>
  <c r="BW1006" i="2"/>
  <c r="BW1007" i="2"/>
  <c r="BW1008" i="2"/>
  <c r="BW1009" i="2"/>
  <c r="AQ1043" i="2"/>
  <c r="AQ1042" i="2"/>
  <c r="AQ1041" i="2"/>
  <c r="AQ1040" i="2"/>
  <c r="AQ1039" i="2"/>
  <c r="AQ1038" i="2"/>
  <c r="AQ1037" i="2"/>
  <c r="AQ1036" i="2"/>
  <c r="AQ1035" i="2"/>
  <c r="AQ1034" i="2"/>
  <c r="AQ1033" i="2"/>
  <c r="AQ1032" i="2"/>
  <c r="AQ1031" i="2"/>
  <c r="AQ1030" i="2"/>
  <c r="AQ1029" i="2"/>
  <c r="AQ1028" i="2"/>
  <c r="AQ1027" i="2"/>
  <c r="AQ1026" i="2"/>
  <c r="AQ1025" i="2"/>
  <c r="AQ1024" i="2"/>
  <c r="AQ1023" i="2"/>
  <c r="AQ1022" i="2"/>
  <c r="AQ1021" i="2"/>
  <c r="AQ1020" i="2"/>
  <c r="AQ1019" i="2"/>
  <c r="AQ1018" i="2"/>
  <c r="AQ1017" i="2"/>
  <c r="AQ1016" i="2"/>
  <c r="AQ1015" i="2"/>
  <c r="AQ1014" i="2"/>
  <c r="AQ1013" i="2"/>
  <c r="AQ1012" i="2"/>
  <c r="AQ1011" i="2"/>
  <c r="AQ1010" i="2"/>
  <c r="AQ1009" i="2"/>
  <c r="AQ1008" i="2"/>
  <c r="AQ1007" i="2"/>
  <c r="AQ1006" i="2"/>
  <c r="AQ1005" i="2"/>
  <c r="AQ1004" i="2"/>
  <c r="AQ1003" i="2"/>
  <c r="AQ1002" i="2"/>
  <c r="AQ1001" i="2"/>
  <c r="AQ1000" i="2"/>
  <c r="AQ999" i="2"/>
  <c r="AQ998" i="2"/>
  <c r="AQ997" i="2"/>
  <c r="AQ996" i="2"/>
  <c r="AQ995" i="2"/>
  <c r="AQ994" i="2"/>
  <c r="AQ993" i="2"/>
  <c r="AQ992" i="2"/>
  <c r="AQ991" i="2"/>
  <c r="AQ990" i="2"/>
  <c r="AQ989" i="2"/>
  <c r="AQ988" i="2"/>
  <c r="AQ987" i="2"/>
  <c r="AQ986" i="2"/>
  <c r="AQ985" i="2"/>
  <c r="AQ984" i="2"/>
  <c r="AQ983" i="2"/>
  <c r="AQ982" i="2"/>
  <c r="AQ981" i="2"/>
  <c r="AQ980" i="2"/>
  <c r="AQ979" i="2"/>
  <c r="AQ978" i="2"/>
  <c r="AQ977" i="2"/>
  <c r="AQ976" i="2"/>
  <c r="AQ975" i="2"/>
  <c r="AQ974" i="2"/>
  <c r="AQ973" i="2"/>
  <c r="AQ972" i="2"/>
  <c r="AQ971" i="2"/>
  <c r="AQ970" i="2"/>
  <c r="AQ969" i="2"/>
  <c r="AQ968" i="2"/>
  <c r="AQ967" i="2"/>
  <c r="AQ966" i="2"/>
  <c r="AQ965" i="2"/>
  <c r="AQ964" i="2"/>
  <c r="AQ963" i="2"/>
  <c r="CD965" i="2"/>
  <c r="CC965" i="2"/>
  <c r="CB965" i="2"/>
  <c r="CA965" i="2"/>
  <c r="BZ965" i="2"/>
  <c r="BY965" i="2"/>
  <c r="BX965" i="2"/>
  <c r="BW965" i="2"/>
  <c r="BK965" i="2"/>
  <c r="BJ965" i="2"/>
  <c r="CD964" i="2"/>
  <c r="CC964" i="2"/>
  <c r="CB964" i="2"/>
  <c r="CA964" i="2"/>
  <c r="BZ964" i="2"/>
  <c r="BY964" i="2"/>
  <c r="BX964" i="2"/>
  <c r="BW964" i="2"/>
  <c r="BL964" i="2"/>
  <c r="CD963" i="2"/>
  <c r="CC963" i="2"/>
  <c r="CB963" i="2"/>
  <c r="CA963" i="2"/>
  <c r="BZ963" i="2"/>
  <c r="BY963" i="2"/>
  <c r="BX963" i="2"/>
  <c r="BW963" i="2"/>
  <c r="BM963" i="2"/>
  <c r="BL963" i="2"/>
  <c r="AQ5" i="2"/>
  <c r="BW5" i="2"/>
  <c r="CA5" i="2"/>
  <c r="CB5" i="2"/>
  <c r="CC5" i="2"/>
  <c r="CD5" i="2"/>
  <c r="AQ6" i="2"/>
  <c r="BW6" i="2"/>
  <c r="CA6" i="2"/>
  <c r="CB6" i="2"/>
  <c r="CC6" i="2"/>
  <c r="CD6" i="2"/>
  <c r="AQ7" i="2"/>
  <c r="BW7" i="2"/>
  <c r="CA7" i="2"/>
  <c r="CB7" i="2"/>
  <c r="CC7" i="2"/>
  <c r="CD7" i="2"/>
  <c r="AQ8" i="2"/>
  <c r="BW8" i="2"/>
  <c r="CA8" i="2"/>
  <c r="CB8" i="2"/>
  <c r="CC8" i="2"/>
  <c r="CD8" i="2"/>
  <c r="AQ9" i="2"/>
  <c r="BW9" i="2"/>
  <c r="CA9" i="2"/>
  <c r="CB9" i="2"/>
  <c r="CC9" i="2"/>
  <c r="CD9" i="2"/>
  <c r="AQ10" i="2"/>
  <c r="BW10" i="2"/>
  <c r="CA10" i="2"/>
  <c r="CB10" i="2"/>
  <c r="CC10" i="2"/>
  <c r="CD10" i="2"/>
  <c r="AQ11" i="2"/>
  <c r="BW11" i="2"/>
  <c r="CA11" i="2"/>
  <c r="CB11" i="2"/>
  <c r="CC11" i="2"/>
  <c r="CD11" i="2"/>
  <c r="AQ12" i="2"/>
  <c r="BW12" i="2"/>
  <c r="CA12" i="2"/>
  <c r="CB12" i="2"/>
  <c r="CC12" i="2"/>
  <c r="CD12" i="2"/>
  <c r="AQ13" i="2"/>
  <c r="BW13" i="2"/>
  <c r="CA13" i="2"/>
  <c r="CB13" i="2"/>
  <c r="CC13" i="2"/>
  <c r="CD13" i="2"/>
  <c r="AQ14" i="2"/>
  <c r="BW14" i="2"/>
  <c r="CA14" i="2"/>
  <c r="CB14" i="2"/>
  <c r="CC14" i="2"/>
  <c r="CD14" i="2"/>
  <c r="AQ15" i="2"/>
  <c r="BW15" i="2"/>
  <c r="CA15" i="2"/>
  <c r="CB15" i="2"/>
  <c r="CC15" i="2"/>
  <c r="CD15" i="2"/>
  <c r="AQ16" i="2"/>
  <c r="BW16" i="2"/>
  <c r="CA16" i="2"/>
  <c r="CB16" i="2"/>
  <c r="CC16" i="2"/>
  <c r="CD16" i="2"/>
  <c r="AQ17" i="2"/>
  <c r="BW17" i="2"/>
  <c r="BY17" i="2"/>
  <c r="CA17" i="2"/>
  <c r="CB17" i="2"/>
  <c r="CC17" i="2"/>
  <c r="CD17" i="2"/>
  <c r="AQ18" i="2"/>
  <c r="BW18" i="2"/>
  <c r="BY18" i="2"/>
  <c r="CA18" i="2"/>
  <c r="CB18" i="2"/>
  <c r="CC18" i="2"/>
  <c r="CD18" i="2"/>
  <c r="AQ19" i="2"/>
  <c r="BW19" i="2"/>
  <c r="BY19" i="2"/>
  <c r="CA19" i="2"/>
  <c r="CB19" i="2"/>
  <c r="CC19" i="2"/>
  <c r="CD19" i="2"/>
  <c r="AQ20" i="2"/>
  <c r="BW20" i="2"/>
  <c r="BY20" i="2"/>
  <c r="CA20" i="2"/>
  <c r="CB20" i="2"/>
  <c r="CC20" i="2"/>
  <c r="CD20" i="2"/>
  <c r="AQ21" i="2"/>
  <c r="BW21" i="2"/>
  <c r="BY21" i="2"/>
  <c r="CA21" i="2"/>
  <c r="CB21" i="2"/>
  <c r="CC21" i="2"/>
  <c r="CD21" i="2"/>
  <c r="AQ22" i="2"/>
  <c r="BW22" i="2"/>
  <c r="BY22" i="2"/>
  <c r="CA22" i="2"/>
  <c r="CB22" i="2"/>
  <c r="CC22" i="2"/>
  <c r="CD22" i="2"/>
  <c r="AQ23" i="2"/>
  <c r="BW23" i="2"/>
  <c r="BY23" i="2"/>
  <c r="CA23" i="2"/>
  <c r="CB23" i="2"/>
  <c r="CC23" i="2"/>
  <c r="CD23" i="2"/>
  <c r="AQ24" i="2"/>
  <c r="BW24" i="2"/>
  <c r="BY24" i="2"/>
  <c r="CA24" i="2"/>
  <c r="CB24" i="2"/>
  <c r="CC24" i="2"/>
  <c r="CD24" i="2"/>
  <c r="AQ25" i="2"/>
  <c r="BW25" i="2"/>
  <c r="BY25" i="2"/>
  <c r="CA25" i="2"/>
  <c r="CB25" i="2"/>
  <c r="CC25" i="2"/>
  <c r="CD25" i="2"/>
  <c r="AQ26" i="2"/>
  <c r="BW26" i="2"/>
  <c r="BY26" i="2"/>
  <c r="CA26" i="2"/>
  <c r="CB26" i="2"/>
  <c r="CC26" i="2"/>
  <c r="CD26" i="2"/>
  <c r="AQ27" i="2"/>
  <c r="BW27" i="2"/>
  <c r="BY27" i="2"/>
  <c r="CA27" i="2"/>
  <c r="CB27" i="2"/>
  <c r="CC27" i="2"/>
  <c r="CD27" i="2"/>
  <c r="AQ28" i="2"/>
  <c r="BW28" i="2"/>
  <c r="BY28" i="2"/>
  <c r="CA28" i="2"/>
  <c r="CB28" i="2"/>
  <c r="CC28" i="2"/>
  <c r="CD28" i="2"/>
  <c r="AQ29" i="2"/>
  <c r="BW29" i="2"/>
  <c r="BY29" i="2"/>
  <c r="CA29" i="2"/>
  <c r="CB29" i="2"/>
  <c r="CC29" i="2"/>
  <c r="CD29" i="2"/>
  <c r="AQ30" i="2"/>
  <c r="BW30" i="2"/>
  <c r="BY30" i="2"/>
  <c r="CA30" i="2"/>
  <c r="CB30" i="2"/>
  <c r="CC30" i="2"/>
  <c r="CD30" i="2"/>
  <c r="AQ31" i="2"/>
  <c r="BW31" i="2"/>
  <c r="BY31" i="2"/>
  <c r="CA31" i="2"/>
  <c r="CB31" i="2"/>
  <c r="CC31" i="2"/>
  <c r="CD31" i="2"/>
  <c r="AQ32" i="2"/>
  <c r="BW32" i="2"/>
  <c r="BY32" i="2"/>
  <c r="CA32" i="2"/>
  <c r="CB32" i="2"/>
  <c r="CC32" i="2"/>
  <c r="CD32" i="2"/>
  <c r="AQ33" i="2"/>
  <c r="BW33" i="2"/>
  <c r="BY33" i="2"/>
  <c r="CA33" i="2"/>
  <c r="CB33" i="2"/>
  <c r="CC33" i="2"/>
  <c r="CD33" i="2"/>
  <c r="AQ34" i="2"/>
  <c r="BW34" i="2"/>
  <c r="BY34" i="2"/>
  <c r="CA34" i="2"/>
  <c r="CB34" i="2"/>
  <c r="CC34" i="2"/>
  <c r="CD34" i="2"/>
  <c r="AQ35" i="2"/>
  <c r="BW35" i="2"/>
  <c r="BY35" i="2"/>
  <c r="CA35" i="2"/>
  <c r="CB35" i="2"/>
  <c r="CC35" i="2"/>
  <c r="CD35" i="2"/>
  <c r="AQ36" i="2"/>
  <c r="BW36" i="2"/>
  <c r="BY36" i="2"/>
  <c r="CA36" i="2"/>
  <c r="CB36" i="2"/>
  <c r="CC36" i="2"/>
  <c r="CD36" i="2"/>
  <c r="AQ37" i="2"/>
  <c r="BW37" i="2"/>
  <c r="BY37" i="2"/>
  <c r="BZ37" i="2"/>
  <c r="CA37" i="2"/>
  <c r="CB37" i="2"/>
  <c r="CC37" i="2"/>
  <c r="CD37" i="2"/>
  <c r="AQ38" i="2"/>
  <c r="BW38" i="2"/>
  <c r="BY38" i="2"/>
  <c r="BZ38" i="2"/>
  <c r="CA38" i="2"/>
  <c r="CB38" i="2"/>
  <c r="CC38" i="2"/>
  <c r="CD38" i="2"/>
  <c r="AQ39" i="2"/>
  <c r="BW39" i="2"/>
  <c r="BY39" i="2"/>
  <c r="BZ39" i="2"/>
  <c r="CA39" i="2"/>
  <c r="CB39" i="2"/>
  <c r="CC39" i="2"/>
  <c r="CD39" i="2"/>
  <c r="AQ40" i="2"/>
  <c r="BW40" i="2"/>
  <c r="BY40" i="2"/>
  <c r="BZ40" i="2"/>
  <c r="CA40" i="2"/>
  <c r="CB40" i="2"/>
  <c r="CC40" i="2"/>
  <c r="CD40" i="2"/>
  <c r="AQ41" i="2"/>
  <c r="BW41" i="2"/>
  <c r="BY41" i="2"/>
  <c r="BZ41" i="2"/>
  <c r="CA41" i="2"/>
  <c r="CB41" i="2"/>
  <c r="CC41" i="2"/>
  <c r="CD41" i="2"/>
  <c r="AQ42" i="2"/>
  <c r="BW42" i="2"/>
  <c r="BY42" i="2"/>
  <c r="BZ42" i="2"/>
  <c r="CA42" i="2"/>
  <c r="CB42" i="2"/>
  <c r="CC42" i="2"/>
  <c r="CD42" i="2"/>
  <c r="AQ43" i="2"/>
  <c r="BW43" i="2"/>
  <c r="BY43" i="2"/>
  <c r="BZ43" i="2"/>
  <c r="CA43" i="2"/>
  <c r="CB43" i="2"/>
  <c r="CC43" i="2"/>
  <c r="CD43" i="2"/>
  <c r="AQ44" i="2"/>
  <c r="BW44" i="2"/>
  <c r="BY44" i="2"/>
  <c r="BZ44" i="2"/>
  <c r="CA44" i="2"/>
  <c r="CB44" i="2"/>
  <c r="CC44" i="2"/>
  <c r="CD44" i="2"/>
  <c r="AQ45" i="2"/>
  <c r="BL45" i="2"/>
  <c r="BW45" i="2"/>
  <c r="BY45" i="2"/>
  <c r="BZ45" i="2"/>
  <c r="CA45" i="2"/>
  <c r="CB45" i="2"/>
  <c r="CC45" i="2"/>
  <c r="CD45" i="2"/>
  <c r="AQ46" i="2"/>
  <c r="BW46" i="2"/>
  <c r="BY46" i="2"/>
  <c r="BZ46" i="2"/>
  <c r="CA46" i="2"/>
  <c r="CB46" i="2"/>
  <c r="CC46" i="2"/>
  <c r="CD46" i="2"/>
  <c r="AQ47" i="2"/>
  <c r="BW47" i="2"/>
  <c r="BY47" i="2"/>
  <c r="BZ47" i="2"/>
  <c r="CA47" i="2"/>
  <c r="CB47" i="2"/>
  <c r="CC47" i="2"/>
  <c r="CD47" i="2"/>
  <c r="AQ48" i="2"/>
  <c r="BW48" i="2"/>
  <c r="BY48" i="2"/>
  <c r="BZ48" i="2"/>
  <c r="CA48" i="2"/>
  <c r="CB48" i="2"/>
  <c r="CC48" i="2"/>
  <c r="CD48" i="2"/>
  <c r="AQ49" i="2"/>
  <c r="BW49" i="2"/>
  <c r="BY49" i="2"/>
  <c r="BZ49" i="2"/>
  <c r="CA49" i="2"/>
  <c r="CB49" i="2"/>
  <c r="CC49" i="2"/>
  <c r="CD49" i="2"/>
  <c r="AQ50" i="2"/>
  <c r="BL50" i="2"/>
  <c r="BM50" i="2"/>
  <c r="BW50" i="2"/>
  <c r="BY50" i="2"/>
  <c r="BZ50" i="2"/>
  <c r="CA50" i="2"/>
  <c r="CB50" i="2"/>
  <c r="CC50" i="2"/>
  <c r="CD50" i="2"/>
  <c r="AQ51" i="2"/>
  <c r="BW51" i="2"/>
  <c r="BY51" i="2"/>
  <c r="BZ51" i="2"/>
  <c r="CA51" i="2"/>
  <c r="CB51" i="2"/>
  <c r="CC51" i="2"/>
  <c r="CD51" i="2"/>
  <c r="AQ52" i="2"/>
  <c r="BL52" i="2"/>
  <c r="BM52" i="2"/>
  <c r="BW52" i="2"/>
  <c r="BY52" i="2"/>
  <c r="BZ52" i="2"/>
  <c r="CA52" i="2"/>
  <c r="CB52" i="2"/>
  <c r="CC52" i="2"/>
  <c r="CD52" i="2"/>
  <c r="AQ53" i="2"/>
  <c r="BW53" i="2"/>
  <c r="BY53" i="2"/>
  <c r="BZ53" i="2"/>
  <c r="CA53" i="2"/>
  <c r="CB53" i="2"/>
  <c r="CC53" i="2"/>
  <c r="CD53" i="2"/>
  <c r="AQ54" i="2"/>
  <c r="BL54" i="2"/>
  <c r="BW54" i="2"/>
  <c r="BY54" i="2"/>
  <c r="BZ54" i="2"/>
  <c r="CA54" i="2"/>
  <c r="CB54" i="2"/>
  <c r="CC54" i="2"/>
  <c r="CD54" i="2"/>
  <c r="AQ55" i="2"/>
  <c r="BW55" i="2"/>
  <c r="BY55" i="2"/>
  <c r="BZ55" i="2"/>
  <c r="CA55" i="2"/>
  <c r="CB55" i="2"/>
  <c r="CC55" i="2"/>
  <c r="CD55" i="2"/>
  <c r="AQ56" i="2"/>
  <c r="BW56" i="2"/>
  <c r="BY56" i="2"/>
  <c r="BZ56" i="2"/>
  <c r="CA56" i="2"/>
  <c r="CB56" i="2"/>
  <c r="CC56" i="2"/>
  <c r="CD56" i="2"/>
  <c r="AQ57" i="2"/>
  <c r="BL57" i="2"/>
  <c r="BW57" i="2"/>
  <c r="BY57" i="2"/>
  <c r="BZ57" i="2"/>
  <c r="CA57" i="2"/>
  <c r="CB57" i="2"/>
  <c r="CC57" i="2"/>
  <c r="CD57" i="2"/>
  <c r="AQ58" i="2"/>
  <c r="BW58" i="2"/>
  <c r="BY58" i="2"/>
  <c r="BZ58" i="2"/>
  <c r="CA58" i="2"/>
  <c r="CB58" i="2"/>
  <c r="CC58" i="2"/>
  <c r="CD58" i="2"/>
  <c r="AQ59" i="2"/>
  <c r="BW59" i="2"/>
  <c r="BY59" i="2"/>
  <c r="BZ59" i="2"/>
  <c r="CA59" i="2"/>
  <c r="CB59" i="2"/>
  <c r="CC59" i="2"/>
  <c r="CD59" i="2"/>
  <c r="AQ60" i="2"/>
  <c r="BW60" i="2"/>
  <c r="BY60" i="2"/>
  <c r="BZ60" i="2"/>
  <c r="CA60" i="2"/>
  <c r="CB60" i="2"/>
  <c r="CC60" i="2"/>
  <c r="CD60" i="2"/>
  <c r="AQ61" i="2"/>
  <c r="BW61" i="2"/>
  <c r="BY61" i="2"/>
  <c r="BZ61" i="2"/>
  <c r="CA61" i="2"/>
  <c r="CB61" i="2"/>
  <c r="CC61" i="2"/>
  <c r="CD61" i="2"/>
  <c r="AQ62" i="2"/>
  <c r="BW62" i="2"/>
  <c r="BY62" i="2"/>
  <c r="BZ62" i="2"/>
  <c r="CA62" i="2"/>
  <c r="CB62" i="2"/>
  <c r="CC62" i="2"/>
  <c r="CD62" i="2"/>
  <c r="AQ63" i="2"/>
  <c r="BW63" i="2"/>
  <c r="BY63" i="2"/>
  <c r="BZ63" i="2"/>
  <c r="CA63" i="2"/>
  <c r="CB63" i="2"/>
  <c r="CC63" i="2"/>
  <c r="CD63" i="2"/>
  <c r="AQ64" i="2"/>
  <c r="BW64" i="2"/>
  <c r="BY64" i="2"/>
  <c r="BZ64" i="2"/>
  <c r="CA64" i="2"/>
  <c r="CB64" i="2"/>
  <c r="CC64" i="2"/>
  <c r="CD64" i="2"/>
  <c r="AQ65" i="2"/>
  <c r="BW65" i="2"/>
  <c r="BY65" i="2"/>
  <c r="BZ65" i="2"/>
  <c r="CA65" i="2"/>
  <c r="CB65" i="2"/>
  <c r="CC65" i="2"/>
  <c r="CD65" i="2"/>
  <c r="AQ66" i="2"/>
  <c r="BW66" i="2"/>
  <c r="BY66" i="2"/>
  <c r="BZ66" i="2"/>
  <c r="CA66" i="2"/>
  <c r="CB66" i="2"/>
  <c r="CC66" i="2"/>
  <c r="CD66" i="2"/>
  <c r="AQ67" i="2"/>
  <c r="BW67" i="2"/>
  <c r="BY67" i="2"/>
  <c r="BZ67" i="2"/>
  <c r="CA67" i="2"/>
  <c r="CB67" i="2"/>
  <c r="CC67" i="2"/>
  <c r="CD67" i="2"/>
  <c r="AQ68" i="2"/>
  <c r="BW68" i="2"/>
  <c r="BY68" i="2"/>
  <c r="BZ68" i="2"/>
  <c r="CA68" i="2"/>
  <c r="CB68" i="2"/>
  <c r="CC68" i="2"/>
  <c r="CD68" i="2"/>
  <c r="AQ69" i="2"/>
  <c r="BW69" i="2"/>
  <c r="BY69" i="2"/>
  <c r="BZ69" i="2"/>
  <c r="CA69" i="2"/>
  <c r="CB69" i="2"/>
  <c r="CC69" i="2"/>
  <c r="CD69" i="2"/>
  <c r="AQ70" i="2"/>
  <c r="BW70" i="2"/>
  <c r="BY70" i="2"/>
  <c r="BZ70" i="2"/>
  <c r="CA70" i="2"/>
  <c r="CB70" i="2"/>
  <c r="CC70" i="2"/>
  <c r="CD70" i="2"/>
  <c r="AQ71" i="2"/>
  <c r="BW71" i="2"/>
  <c r="BY71" i="2"/>
  <c r="BZ71" i="2"/>
  <c r="CA71" i="2"/>
  <c r="CB71" i="2"/>
  <c r="CC71" i="2"/>
  <c r="CD71" i="2"/>
  <c r="AQ72" i="2"/>
  <c r="BW72" i="2"/>
  <c r="BY72" i="2"/>
  <c r="BZ72" i="2"/>
  <c r="CA72" i="2"/>
  <c r="CB72" i="2"/>
  <c r="CC72" i="2"/>
  <c r="CD72" i="2"/>
  <c r="AQ73" i="2"/>
  <c r="BW73" i="2"/>
  <c r="BY73" i="2"/>
  <c r="BZ73" i="2"/>
  <c r="CA73" i="2"/>
  <c r="CB73" i="2"/>
  <c r="CC73" i="2"/>
  <c r="CD73" i="2"/>
  <c r="AQ74" i="2"/>
  <c r="BW74" i="2"/>
  <c r="BY74" i="2"/>
  <c r="BZ74" i="2"/>
  <c r="CA74" i="2"/>
  <c r="CB74" i="2"/>
  <c r="CC74" i="2"/>
  <c r="CD74" i="2"/>
  <c r="AQ75" i="2"/>
  <c r="BW75" i="2"/>
  <c r="BY75" i="2"/>
  <c r="BZ75" i="2"/>
  <c r="CA75" i="2"/>
  <c r="CB75" i="2"/>
  <c r="CC75" i="2"/>
  <c r="CD75" i="2"/>
  <c r="AQ76" i="2"/>
  <c r="BW76" i="2"/>
  <c r="BY76" i="2"/>
  <c r="BZ76" i="2"/>
  <c r="CA76" i="2"/>
  <c r="CB76" i="2"/>
  <c r="CC76" i="2"/>
  <c r="CD76" i="2"/>
  <c r="AQ77" i="2"/>
  <c r="BW77" i="2"/>
  <c r="BY77" i="2"/>
  <c r="BZ77" i="2"/>
  <c r="CA77" i="2"/>
  <c r="CB77" i="2"/>
  <c r="CC77" i="2"/>
  <c r="CD77" i="2"/>
  <c r="AQ78" i="2"/>
  <c r="BW78" i="2"/>
  <c r="BY78" i="2"/>
  <c r="BZ78" i="2"/>
  <c r="CA78" i="2"/>
  <c r="CB78" i="2"/>
  <c r="CC78" i="2"/>
  <c r="CD78" i="2"/>
  <c r="AQ79" i="2"/>
  <c r="BW79" i="2"/>
  <c r="BY79" i="2"/>
  <c r="BZ79" i="2"/>
  <c r="CA79" i="2"/>
  <c r="CB79" i="2"/>
  <c r="CC79" i="2"/>
  <c r="CD79" i="2"/>
  <c r="AQ80" i="2"/>
  <c r="BW80" i="2"/>
  <c r="BY80" i="2"/>
  <c r="BZ80" i="2"/>
  <c r="CA80" i="2"/>
  <c r="CB80" i="2"/>
  <c r="CC80" i="2"/>
  <c r="CD80" i="2"/>
  <c r="AQ81" i="2"/>
  <c r="BW81" i="2"/>
  <c r="BY81" i="2"/>
  <c r="BZ81" i="2"/>
  <c r="CA81" i="2"/>
  <c r="CB81" i="2"/>
  <c r="CC81" i="2"/>
  <c r="CD81" i="2"/>
  <c r="AQ82" i="2"/>
  <c r="BW82" i="2"/>
  <c r="BY82" i="2"/>
  <c r="BZ82" i="2"/>
  <c r="CA82" i="2"/>
  <c r="CB82" i="2"/>
  <c r="CC82" i="2"/>
  <c r="CD82" i="2"/>
  <c r="AQ83" i="2"/>
  <c r="BW83" i="2"/>
  <c r="BY83" i="2"/>
  <c r="BZ83" i="2"/>
  <c r="CA83" i="2"/>
  <c r="CB83" i="2"/>
  <c r="CC83" i="2"/>
  <c r="CD83" i="2"/>
  <c r="AQ84" i="2"/>
  <c r="BW84" i="2"/>
  <c r="BY84" i="2"/>
  <c r="BZ84" i="2"/>
  <c r="CA84" i="2"/>
  <c r="CB84" i="2"/>
  <c r="CC84" i="2"/>
  <c r="CD84" i="2"/>
  <c r="AQ85" i="2"/>
  <c r="BW85" i="2"/>
  <c r="BY85" i="2"/>
  <c r="BZ85" i="2"/>
  <c r="CA85" i="2"/>
  <c r="CB85" i="2"/>
  <c r="CC85" i="2"/>
  <c r="CD85" i="2"/>
  <c r="AQ86" i="2"/>
  <c r="BW86" i="2"/>
  <c r="BY86" i="2"/>
  <c r="BZ86" i="2"/>
  <c r="CA86" i="2"/>
  <c r="CB86" i="2"/>
  <c r="CC86" i="2"/>
  <c r="CD86" i="2"/>
  <c r="AQ87" i="2"/>
  <c r="BW87" i="2"/>
  <c r="BY87" i="2"/>
  <c r="BZ87" i="2"/>
  <c r="CA87" i="2"/>
  <c r="CB87" i="2"/>
  <c r="CC87" i="2"/>
  <c r="CD87" i="2"/>
  <c r="AQ88" i="2"/>
  <c r="BW88" i="2"/>
  <c r="BY88" i="2"/>
  <c r="BZ88" i="2"/>
  <c r="CA88" i="2"/>
  <c r="CB88" i="2"/>
  <c r="CC88" i="2"/>
  <c r="CD88" i="2"/>
  <c r="AQ89" i="2"/>
  <c r="BW89" i="2"/>
  <c r="BY89" i="2"/>
  <c r="BZ89" i="2"/>
  <c r="CA89" i="2"/>
  <c r="CB89" i="2"/>
  <c r="CC89" i="2"/>
  <c r="CD89" i="2"/>
  <c r="AQ90" i="2"/>
  <c r="BW90" i="2"/>
  <c r="BY90" i="2"/>
  <c r="BZ90" i="2"/>
  <c r="CA90" i="2"/>
  <c r="CB90" i="2"/>
  <c r="CC90" i="2"/>
  <c r="CD90" i="2"/>
  <c r="AQ91" i="2"/>
  <c r="BL91" i="2"/>
  <c r="BM91" i="2"/>
  <c r="BW91" i="2"/>
  <c r="BY91" i="2"/>
  <c r="BZ91" i="2"/>
  <c r="CA91" i="2"/>
  <c r="CB91" i="2"/>
  <c r="CC91" i="2"/>
  <c r="CD91" i="2"/>
  <c r="AQ92" i="2"/>
  <c r="BW92" i="2"/>
  <c r="BY92" i="2"/>
  <c r="BZ92" i="2"/>
  <c r="CA92" i="2"/>
  <c r="CB92" i="2"/>
  <c r="CC92" i="2"/>
  <c r="CD92" i="2"/>
  <c r="AQ93" i="2"/>
  <c r="BL93" i="2"/>
  <c r="BM93" i="2"/>
  <c r="BW93" i="2"/>
  <c r="BY93" i="2"/>
  <c r="BZ93" i="2"/>
  <c r="CA93" i="2"/>
  <c r="CB93" i="2"/>
  <c r="CC93" i="2"/>
  <c r="CD93" i="2"/>
  <c r="AQ94" i="2"/>
  <c r="BW94" i="2"/>
  <c r="BY94" i="2"/>
  <c r="BZ94" i="2"/>
  <c r="CA94" i="2"/>
  <c r="CB94" i="2"/>
  <c r="CC94" i="2"/>
  <c r="CD94" i="2"/>
  <c r="AQ95" i="2"/>
  <c r="BW95" i="2"/>
  <c r="BY95" i="2"/>
  <c r="BZ95" i="2"/>
  <c r="CA95" i="2"/>
  <c r="CB95" i="2"/>
  <c r="CC95" i="2"/>
  <c r="CD95" i="2"/>
  <c r="AQ96" i="2"/>
  <c r="BM96" i="2"/>
  <c r="BW96" i="2"/>
  <c r="BY96" i="2"/>
  <c r="BZ96" i="2"/>
  <c r="CA96" i="2"/>
  <c r="CB96" i="2"/>
  <c r="CC96" i="2"/>
  <c r="CD96" i="2"/>
  <c r="AQ97" i="2"/>
  <c r="BW97" i="2"/>
  <c r="BY97" i="2"/>
  <c r="BZ97" i="2"/>
  <c r="CA97" i="2"/>
  <c r="CB97" i="2"/>
  <c r="CC97" i="2"/>
  <c r="CD97" i="2"/>
  <c r="AQ98" i="2"/>
  <c r="BL98" i="2"/>
  <c r="BW98" i="2"/>
  <c r="BY98" i="2"/>
  <c r="BZ98" i="2"/>
  <c r="CA98" i="2"/>
  <c r="CB98" i="2"/>
  <c r="CC98" i="2"/>
  <c r="CD98" i="2"/>
  <c r="AQ99" i="2"/>
  <c r="BW99" i="2"/>
  <c r="BY99" i="2"/>
  <c r="BZ99" i="2"/>
  <c r="CA99" i="2"/>
  <c r="CB99" i="2"/>
  <c r="CC99" i="2"/>
  <c r="CD99" i="2"/>
  <c r="AQ100" i="2"/>
  <c r="BW100" i="2"/>
  <c r="BY100" i="2"/>
  <c r="BZ100" i="2"/>
  <c r="CA100" i="2"/>
  <c r="CB100" i="2"/>
  <c r="CC100" i="2"/>
  <c r="CD100" i="2"/>
  <c r="AQ101" i="2"/>
  <c r="BW101" i="2"/>
  <c r="BY101" i="2"/>
  <c r="BZ101" i="2"/>
  <c r="CA101" i="2"/>
  <c r="CB101" i="2"/>
  <c r="CC101" i="2"/>
  <c r="CD101" i="2"/>
  <c r="AQ102" i="2"/>
  <c r="BW102" i="2"/>
  <c r="BY102" i="2"/>
  <c r="BZ102" i="2"/>
  <c r="CA102" i="2"/>
  <c r="CB102" i="2"/>
  <c r="CC102" i="2"/>
  <c r="CD102" i="2"/>
  <c r="AQ103" i="2"/>
  <c r="BW103" i="2"/>
  <c r="BY103" i="2"/>
  <c r="BZ103" i="2"/>
  <c r="CA103" i="2"/>
  <c r="CB103" i="2"/>
  <c r="CC103" i="2"/>
  <c r="CD103" i="2"/>
  <c r="AQ104" i="2"/>
  <c r="BW104" i="2"/>
  <c r="BY104" i="2"/>
  <c r="BZ104" i="2"/>
  <c r="CA104" i="2"/>
  <c r="CB104" i="2"/>
  <c r="CC104" i="2"/>
  <c r="CD104" i="2"/>
  <c r="AQ105" i="2"/>
  <c r="BW105" i="2"/>
  <c r="BY105" i="2"/>
  <c r="BZ105" i="2"/>
  <c r="CA105" i="2"/>
  <c r="CB105" i="2"/>
  <c r="CC105" i="2"/>
  <c r="CD105" i="2"/>
  <c r="AQ106" i="2"/>
  <c r="BW106" i="2"/>
  <c r="BY106" i="2"/>
  <c r="BZ106" i="2"/>
  <c r="CA106" i="2"/>
  <c r="CB106" i="2"/>
  <c r="CC106" i="2"/>
  <c r="CD106" i="2"/>
  <c r="AQ107" i="2"/>
  <c r="BW107" i="2"/>
  <c r="BY107" i="2"/>
  <c r="BZ107" i="2"/>
  <c r="CA107" i="2"/>
  <c r="CB107" i="2"/>
  <c r="CC107" i="2"/>
  <c r="CD107" i="2"/>
  <c r="AQ108" i="2"/>
  <c r="BW108" i="2"/>
  <c r="BY108" i="2"/>
  <c r="BZ108" i="2"/>
  <c r="CA108" i="2"/>
  <c r="CB108" i="2"/>
  <c r="CC108" i="2"/>
  <c r="CD108" i="2"/>
  <c r="AQ109" i="2"/>
  <c r="BW109" i="2"/>
  <c r="BY109" i="2"/>
  <c r="BZ109" i="2"/>
  <c r="CA109" i="2"/>
  <c r="CB109" i="2"/>
  <c r="CC109" i="2"/>
  <c r="CD109" i="2"/>
  <c r="AQ110" i="2"/>
  <c r="BW110" i="2"/>
  <c r="BY110" i="2"/>
  <c r="BZ110" i="2"/>
  <c r="CA110" i="2"/>
  <c r="CB110" i="2"/>
  <c r="CC110" i="2"/>
  <c r="CD110" i="2"/>
  <c r="AQ111" i="2"/>
  <c r="BL111" i="2"/>
  <c r="BM111" i="2"/>
  <c r="BW111" i="2"/>
  <c r="BY111" i="2"/>
  <c r="BZ111" i="2"/>
  <c r="CA111" i="2"/>
  <c r="CB111" i="2"/>
  <c r="CC111" i="2"/>
  <c r="CD111" i="2"/>
  <c r="AQ112" i="2"/>
  <c r="BW112" i="2"/>
  <c r="BY112" i="2"/>
  <c r="BZ112" i="2"/>
  <c r="CA112" i="2"/>
  <c r="CB112" i="2"/>
  <c r="CC112" i="2"/>
  <c r="CD112" i="2"/>
  <c r="AQ113" i="2"/>
  <c r="BW113" i="2"/>
  <c r="BY113" i="2"/>
  <c r="BZ113" i="2"/>
  <c r="CA113" i="2"/>
  <c r="CB113" i="2"/>
  <c r="CC113" i="2"/>
  <c r="CD113" i="2"/>
  <c r="AQ114" i="2"/>
  <c r="BW114" i="2"/>
  <c r="BY114" i="2"/>
  <c r="BZ114" i="2"/>
  <c r="CA114" i="2"/>
  <c r="CB114" i="2"/>
  <c r="CC114" i="2"/>
  <c r="CD114" i="2"/>
  <c r="AQ115" i="2"/>
  <c r="BL115" i="2"/>
  <c r="BM115" i="2"/>
  <c r="BW115" i="2"/>
  <c r="BY115" i="2"/>
  <c r="BZ115" i="2"/>
  <c r="CA115" i="2"/>
  <c r="CB115" i="2"/>
  <c r="CC115" i="2"/>
  <c r="CD115" i="2"/>
  <c r="AQ116" i="2"/>
  <c r="BW116" i="2"/>
  <c r="BY116" i="2"/>
  <c r="BZ116" i="2"/>
  <c r="CA116" i="2"/>
  <c r="CB116" i="2"/>
  <c r="CC116" i="2"/>
  <c r="CD116" i="2"/>
  <c r="AQ117" i="2"/>
  <c r="BW117" i="2"/>
  <c r="BY117" i="2"/>
  <c r="BZ117" i="2"/>
  <c r="CA117" i="2"/>
  <c r="CB117" i="2"/>
  <c r="CC117" i="2"/>
  <c r="CD117" i="2"/>
  <c r="AQ118" i="2"/>
  <c r="BL118" i="2"/>
  <c r="BM118" i="2"/>
  <c r="BW118" i="2"/>
  <c r="BY118" i="2"/>
  <c r="BZ118" i="2"/>
  <c r="CA118" i="2"/>
  <c r="CB118" i="2"/>
  <c r="CC118" i="2"/>
  <c r="CD118" i="2"/>
  <c r="AQ119" i="2"/>
  <c r="BW119" i="2"/>
  <c r="BY119" i="2"/>
  <c r="BZ119" i="2"/>
  <c r="CA119" i="2"/>
  <c r="CB119" i="2"/>
  <c r="CC119" i="2"/>
  <c r="CD119" i="2"/>
  <c r="AQ120" i="2"/>
  <c r="BL120" i="2"/>
  <c r="BM120" i="2"/>
  <c r="BW120" i="2"/>
  <c r="BY120" i="2"/>
  <c r="BZ120" i="2"/>
  <c r="CA120" i="2"/>
  <c r="CB120" i="2"/>
  <c r="CC120" i="2"/>
  <c r="CD120" i="2"/>
  <c r="AQ121" i="2"/>
  <c r="BW121" i="2"/>
  <c r="BY121" i="2"/>
  <c r="BZ121" i="2"/>
  <c r="CA121" i="2"/>
  <c r="CB121" i="2"/>
  <c r="CC121" i="2"/>
  <c r="CD121" i="2"/>
  <c r="AQ122" i="2"/>
  <c r="BW122" i="2"/>
  <c r="BY122" i="2"/>
  <c r="BZ122" i="2"/>
  <c r="CA122" i="2"/>
  <c r="CB122" i="2"/>
  <c r="CC122" i="2"/>
  <c r="CD122" i="2"/>
  <c r="AQ123" i="2"/>
  <c r="BL123" i="2"/>
  <c r="BM123" i="2"/>
  <c r="BW123" i="2"/>
  <c r="BY123" i="2"/>
  <c r="BZ123" i="2"/>
  <c r="CA123" i="2"/>
  <c r="CB123" i="2"/>
  <c r="CC123" i="2"/>
  <c r="CD123" i="2"/>
  <c r="AQ124" i="2"/>
  <c r="BW124" i="2"/>
  <c r="BY124" i="2"/>
  <c r="BZ124" i="2"/>
  <c r="CA124" i="2"/>
  <c r="CB124" i="2"/>
  <c r="CC124" i="2"/>
  <c r="CD124" i="2"/>
  <c r="AQ125" i="2"/>
  <c r="BW125" i="2"/>
  <c r="BY125" i="2"/>
  <c r="BZ125" i="2"/>
  <c r="CA125" i="2"/>
  <c r="CB125" i="2"/>
  <c r="CC125" i="2"/>
  <c r="CD125" i="2"/>
  <c r="AQ126" i="2"/>
  <c r="BL126" i="2"/>
  <c r="BM126" i="2"/>
  <c r="BW126" i="2"/>
  <c r="BY126" i="2"/>
  <c r="BZ126" i="2"/>
  <c r="CA126" i="2"/>
  <c r="CB126" i="2"/>
  <c r="CC126" i="2"/>
  <c r="CD126" i="2"/>
  <c r="AQ127" i="2"/>
  <c r="BL127" i="2"/>
  <c r="BM127" i="2"/>
  <c r="BW127" i="2"/>
  <c r="BY127" i="2"/>
  <c r="BZ127" i="2"/>
  <c r="CA127" i="2"/>
  <c r="CB127" i="2"/>
  <c r="CC127" i="2"/>
  <c r="CD127" i="2"/>
  <c r="AQ128" i="2"/>
  <c r="BW128" i="2"/>
  <c r="BY128" i="2"/>
  <c r="BZ128" i="2"/>
  <c r="CA128" i="2"/>
  <c r="CB128" i="2"/>
  <c r="CC128" i="2"/>
  <c r="CD128" i="2"/>
  <c r="AQ129" i="2"/>
  <c r="BW129" i="2"/>
  <c r="BY129" i="2"/>
  <c r="BZ129" i="2"/>
  <c r="CA129" i="2"/>
  <c r="CB129" i="2"/>
  <c r="CC129" i="2"/>
  <c r="CD129" i="2"/>
  <c r="AQ130" i="2"/>
  <c r="BW130" i="2"/>
  <c r="BY130" i="2"/>
  <c r="BZ130" i="2"/>
  <c r="CA130" i="2"/>
  <c r="CB130" i="2"/>
  <c r="CC130" i="2"/>
  <c r="CD130" i="2"/>
  <c r="AQ131" i="2"/>
  <c r="BW131" i="2"/>
  <c r="BY131" i="2"/>
  <c r="BZ131" i="2"/>
  <c r="CA131" i="2"/>
  <c r="CB131" i="2"/>
  <c r="CC131" i="2"/>
  <c r="CD131" i="2"/>
  <c r="AQ132" i="2"/>
  <c r="BW132" i="2"/>
  <c r="BY132" i="2"/>
  <c r="BZ132" i="2"/>
  <c r="CA132" i="2"/>
  <c r="CB132" i="2"/>
  <c r="CC132" i="2"/>
  <c r="CD132" i="2"/>
  <c r="AQ133" i="2"/>
  <c r="BW133" i="2"/>
  <c r="BY133" i="2"/>
  <c r="BZ133" i="2"/>
  <c r="CA133" i="2"/>
  <c r="CB133" i="2"/>
  <c r="CC133" i="2"/>
  <c r="CD133" i="2"/>
  <c r="AQ134" i="2"/>
  <c r="BW134" i="2"/>
  <c r="BY134" i="2"/>
  <c r="BZ134" i="2"/>
  <c r="CA134" i="2"/>
  <c r="CB134" i="2"/>
  <c r="CC134" i="2"/>
  <c r="CD134" i="2"/>
  <c r="AQ135" i="2"/>
  <c r="BW135" i="2"/>
  <c r="BY135" i="2"/>
  <c r="BZ135" i="2"/>
  <c r="CA135" i="2"/>
  <c r="CB135" i="2"/>
  <c r="CC135" i="2"/>
  <c r="CD135" i="2"/>
  <c r="AQ136" i="2"/>
  <c r="BW136" i="2"/>
  <c r="BY136" i="2"/>
  <c r="BZ136" i="2"/>
  <c r="CA136" i="2"/>
  <c r="CB136" i="2"/>
  <c r="CC136" i="2"/>
  <c r="CD136" i="2"/>
  <c r="AQ137" i="2"/>
  <c r="BW137" i="2"/>
  <c r="BY137" i="2"/>
  <c r="BZ137" i="2"/>
  <c r="CA137" i="2"/>
  <c r="CB137" i="2"/>
  <c r="CC137" i="2"/>
  <c r="CD137" i="2"/>
  <c r="AQ138" i="2"/>
  <c r="BW138" i="2"/>
  <c r="BY138" i="2"/>
  <c r="BZ138" i="2"/>
  <c r="CA138" i="2"/>
  <c r="CB138" i="2"/>
  <c r="CC138" i="2"/>
  <c r="CD138" i="2"/>
  <c r="AQ139" i="2"/>
  <c r="BW139" i="2"/>
  <c r="BY139" i="2"/>
  <c r="BZ139" i="2"/>
  <c r="CA139" i="2"/>
  <c r="CB139" i="2"/>
  <c r="CC139" i="2"/>
  <c r="CD139" i="2"/>
  <c r="AQ140" i="2"/>
  <c r="BW140" i="2"/>
  <c r="BX140" i="2"/>
  <c r="BY140" i="2"/>
  <c r="BZ140" i="2"/>
  <c r="CA140" i="2"/>
  <c r="CB140" i="2"/>
  <c r="CC140" i="2"/>
  <c r="CD140" i="2"/>
  <c r="AQ141" i="2"/>
  <c r="BW141" i="2"/>
  <c r="BX141" i="2"/>
  <c r="BY141" i="2"/>
  <c r="BZ141" i="2"/>
  <c r="CA141" i="2"/>
  <c r="CB141" i="2"/>
  <c r="CC141" i="2"/>
  <c r="CD141" i="2"/>
  <c r="AQ142" i="2"/>
  <c r="BW142" i="2"/>
  <c r="BX142" i="2"/>
  <c r="BY142" i="2"/>
  <c r="BZ142" i="2"/>
  <c r="CA142" i="2"/>
  <c r="CB142" i="2"/>
  <c r="CC142" i="2"/>
  <c r="CD142" i="2"/>
  <c r="AQ143" i="2"/>
  <c r="BW143" i="2"/>
  <c r="BX143" i="2"/>
  <c r="BY143" i="2"/>
  <c r="BZ143" i="2"/>
  <c r="CA143" i="2"/>
  <c r="CB143" i="2"/>
  <c r="CC143" i="2"/>
  <c r="CD143" i="2"/>
  <c r="AQ144" i="2"/>
  <c r="BW144" i="2"/>
  <c r="BX144" i="2"/>
  <c r="BY144" i="2"/>
  <c r="BZ144" i="2"/>
  <c r="CA144" i="2"/>
  <c r="CB144" i="2"/>
  <c r="CC144" i="2"/>
  <c r="CD144" i="2"/>
  <c r="AQ145" i="2"/>
  <c r="BK145" i="2"/>
  <c r="BW145" i="2"/>
  <c r="BX145" i="2"/>
  <c r="BY145" i="2"/>
  <c r="BZ145" i="2"/>
  <c r="CA145" i="2"/>
  <c r="CB145" i="2"/>
  <c r="CC145" i="2"/>
  <c r="CD145" i="2"/>
  <c r="AQ146" i="2"/>
  <c r="BL146" i="2"/>
  <c r="BM146" i="2"/>
  <c r="BW146" i="2"/>
  <c r="BX146" i="2"/>
  <c r="BY146" i="2"/>
  <c r="BZ146" i="2"/>
  <c r="CA146" i="2"/>
  <c r="CB146" i="2"/>
  <c r="CC146" i="2"/>
  <c r="CD146" i="2"/>
  <c r="AQ147" i="2"/>
  <c r="BW147" i="2"/>
  <c r="BX147" i="2"/>
  <c r="BY147" i="2"/>
  <c r="BZ147" i="2"/>
  <c r="CA147" i="2"/>
  <c r="CB147" i="2"/>
  <c r="CC147" i="2"/>
  <c r="CD147" i="2"/>
  <c r="AQ148" i="2"/>
  <c r="BW148" i="2"/>
  <c r="BX148" i="2"/>
  <c r="BY148" i="2"/>
  <c r="BZ148" i="2"/>
  <c r="CA148" i="2"/>
  <c r="CB148" i="2"/>
  <c r="CC148" i="2"/>
  <c r="CD148" i="2"/>
  <c r="AQ149" i="2"/>
  <c r="BW149" i="2"/>
  <c r="BX149" i="2"/>
  <c r="BY149" i="2"/>
  <c r="BZ149" i="2"/>
  <c r="CA149" i="2"/>
  <c r="CB149" i="2"/>
  <c r="CC149" i="2"/>
  <c r="CD149" i="2"/>
  <c r="AQ150" i="2"/>
  <c r="BL150" i="2"/>
  <c r="BM150" i="2"/>
  <c r="BW150" i="2"/>
  <c r="BX150" i="2"/>
  <c r="BY150" i="2"/>
  <c r="BZ150" i="2"/>
  <c r="CA150" i="2"/>
  <c r="CB150" i="2"/>
  <c r="CC150" i="2"/>
  <c r="CD150" i="2"/>
  <c r="AQ151" i="2"/>
  <c r="BW151" i="2"/>
  <c r="BX151" i="2"/>
  <c r="BY151" i="2"/>
  <c r="BZ151" i="2"/>
  <c r="CA151" i="2"/>
  <c r="CB151" i="2"/>
  <c r="CC151" i="2"/>
  <c r="CD151" i="2"/>
  <c r="AQ152" i="2"/>
  <c r="BL152" i="2"/>
  <c r="BM152" i="2"/>
  <c r="BW152" i="2"/>
  <c r="BX152" i="2"/>
  <c r="BY152" i="2"/>
  <c r="BZ152" i="2"/>
  <c r="CA152" i="2"/>
  <c r="CB152" i="2"/>
  <c r="CC152" i="2"/>
  <c r="CD152" i="2"/>
  <c r="AQ153" i="2"/>
  <c r="BJ153" i="2"/>
  <c r="BK153" i="2"/>
  <c r="BW153" i="2"/>
  <c r="BX153" i="2"/>
  <c r="BY153" i="2"/>
  <c r="BZ153" i="2"/>
  <c r="CA153" i="2"/>
  <c r="CB153" i="2"/>
  <c r="CC153" i="2"/>
  <c r="CD153" i="2"/>
  <c r="AQ154" i="2"/>
  <c r="BJ154" i="2"/>
  <c r="BW154" i="2"/>
  <c r="BX154" i="2"/>
  <c r="BY154" i="2"/>
  <c r="BZ154" i="2"/>
  <c r="CA154" i="2"/>
  <c r="CB154" i="2"/>
  <c r="CC154" i="2"/>
  <c r="CD154" i="2"/>
  <c r="AQ155" i="2"/>
  <c r="BL155" i="2"/>
  <c r="BM155" i="2"/>
  <c r="BW155" i="2"/>
  <c r="BX155" i="2"/>
  <c r="BY155" i="2"/>
  <c r="BZ155" i="2"/>
  <c r="CA155" i="2"/>
  <c r="CB155" i="2"/>
  <c r="CC155" i="2"/>
  <c r="CD155" i="2"/>
  <c r="AQ156" i="2"/>
  <c r="BW156" i="2"/>
  <c r="BX156" i="2"/>
  <c r="BY156" i="2"/>
  <c r="BZ156" i="2"/>
  <c r="CA156" i="2"/>
  <c r="CB156" i="2"/>
  <c r="CC156" i="2"/>
  <c r="CD156" i="2"/>
  <c r="AQ157" i="2"/>
  <c r="BL157" i="2"/>
  <c r="BM157" i="2"/>
  <c r="BW157" i="2"/>
  <c r="BX157" i="2"/>
  <c r="BY157" i="2"/>
  <c r="BZ157" i="2"/>
  <c r="CA157" i="2"/>
  <c r="CB157" i="2"/>
  <c r="CC157" i="2"/>
  <c r="CD157" i="2"/>
  <c r="AQ158" i="2"/>
  <c r="BW158" i="2"/>
  <c r="BX158" i="2"/>
  <c r="BY158" i="2"/>
  <c r="BZ158" i="2"/>
  <c r="CA158" i="2"/>
  <c r="CB158" i="2"/>
  <c r="CC158" i="2"/>
  <c r="CD158" i="2"/>
  <c r="AQ159" i="2"/>
  <c r="BW159" i="2"/>
  <c r="BX159" i="2"/>
  <c r="BY159" i="2"/>
  <c r="BZ159" i="2"/>
  <c r="CA159" i="2"/>
  <c r="CB159" i="2"/>
  <c r="CC159" i="2"/>
  <c r="CD159" i="2"/>
  <c r="AQ160" i="2"/>
  <c r="BL160" i="2"/>
  <c r="BM160" i="2"/>
  <c r="BW160" i="2"/>
  <c r="BX160" i="2"/>
  <c r="BY160" i="2"/>
  <c r="BZ160" i="2"/>
  <c r="CA160" i="2"/>
  <c r="CB160" i="2"/>
  <c r="CC160" i="2"/>
  <c r="CD160" i="2"/>
  <c r="AQ161" i="2"/>
  <c r="BJ161" i="2"/>
  <c r="BW161" i="2"/>
  <c r="BX161" i="2"/>
  <c r="BY161" i="2"/>
  <c r="BZ161" i="2"/>
  <c r="CA161" i="2"/>
  <c r="CB161" i="2"/>
  <c r="CC161" i="2"/>
  <c r="CD161" i="2"/>
  <c r="AQ162" i="2"/>
  <c r="BJ162" i="2"/>
  <c r="BW162" i="2"/>
  <c r="BX162" i="2"/>
  <c r="BY162" i="2"/>
  <c r="BZ162" i="2"/>
  <c r="CA162" i="2"/>
  <c r="CB162" i="2"/>
  <c r="CC162" i="2"/>
  <c r="CD162" i="2"/>
  <c r="AQ163" i="2"/>
  <c r="BL163" i="2"/>
  <c r="BM163" i="2"/>
  <c r="BW163" i="2"/>
  <c r="BX163" i="2"/>
  <c r="BY163" i="2"/>
  <c r="BZ163" i="2"/>
  <c r="CA163" i="2"/>
  <c r="CB163" i="2"/>
  <c r="CC163" i="2"/>
  <c r="CD163" i="2"/>
  <c r="AQ164" i="2"/>
  <c r="BW164" i="2"/>
  <c r="BX164" i="2"/>
  <c r="BY164" i="2"/>
  <c r="BZ164" i="2"/>
  <c r="CA164" i="2"/>
  <c r="CB164" i="2"/>
  <c r="CC164" i="2"/>
  <c r="CD164" i="2"/>
  <c r="AQ165" i="2"/>
  <c r="BW165" i="2"/>
  <c r="BX165" i="2"/>
  <c r="BY165" i="2"/>
  <c r="BZ165" i="2"/>
  <c r="CA165" i="2"/>
  <c r="CB165" i="2"/>
  <c r="CC165" i="2"/>
  <c r="CD165" i="2"/>
  <c r="AQ166" i="2"/>
  <c r="BL166" i="2"/>
  <c r="BM166" i="2"/>
  <c r="BW166" i="2"/>
  <c r="BX166" i="2"/>
  <c r="BY166" i="2"/>
  <c r="BZ166" i="2"/>
  <c r="CA166" i="2"/>
  <c r="CB166" i="2"/>
  <c r="CC166" i="2"/>
  <c r="CD166" i="2"/>
  <c r="AQ167" i="2"/>
  <c r="BJ167" i="2"/>
  <c r="BW167" i="2"/>
  <c r="BX167" i="2"/>
  <c r="BY167" i="2"/>
  <c r="BZ167" i="2"/>
  <c r="CA167" i="2"/>
  <c r="CB167" i="2"/>
  <c r="CC167" i="2"/>
  <c r="CD167" i="2"/>
  <c r="AQ168" i="2"/>
  <c r="BW168" i="2"/>
  <c r="BX168" i="2"/>
  <c r="BY168" i="2"/>
  <c r="BZ168" i="2"/>
  <c r="CA168" i="2"/>
  <c r="CB168" i="2"/>
  <c r="CC168" i="2"/>
  <c r="CD168" i="2"/>
  <c r="AQ169" i="2"/>
  <c r="BW169" i="2"/>
  <c r="BX169" i="2"/>
  <c r="BY169" i="2"/>
  <c r="BZ169" i="2"/>
  <c r="CA169" i="2"/>
  <c r="CB169" i="2"/>
  <c r="CC169" i="2"/>
  <c r="CD169" i="2"/>
  <c r="AQ170" i="2"/>
  <c r="BW170" i="2"/>
  <c r="BX170" i="2"/>
  <c r="BY170" i="2"/>
  <c r="BZ170" i="2"/>
  <c r="CA170" i="2"/>
  <c r="CB170" i="2"/>
  <c r="CC170" i="2"/>
  <c r="CD170" i="2"/>
  <c r="AQ171" i="2"/>
  <c r="BW171" i="2"/>
  <c r="BX171" i="2"/>
  <c r="BY171" i="2"/>
  <c r="BZ171" i="2"/>
  <c r="CA171" i="2"/>
  <c r="CB171" i="2"/>
  <c r="CC171" i="2"/>
  <c r="CD171" i="2"/>
  <c r="AQ172" i="2"/>
  <c r="BW172" i="2"/>
  <c r="BX172" i="2"/>
  <c r="BY172" i="2"/>
  <c r="BZ172" i="2"/>
  <c r="CA172" i="2"/>
  <c r="CB172" i="2"/>
  <c r="CC172" i="2"/>
  <c r="CD172" i="2"/>
  <c r="AQ173" i="2"/>
  <c r="BW173" i="2"/>
  <c r="BX173" i="2"/>
  <c r="BY173" i="2"/>
  <c r="BZ173" i="2"/>
  <c r="CA173" i="2"/>
  <c r="CB173" i="2"/>
  <c r="CC173" i="2"/>
  <c r="CD173" i="2"/>
  <c r="AQ174" i="2"/>
  <c r="BW174" i="2"/>
  <c r="BX174" i="2"/>
  <c r="BY174" i="2"/>
  <c r="BZ174" i="2"/>
  <c r="CA174" i="2"/>
  <c r="CB174" i="2"/>
  <c r="CC174" i="2"/>
  <c r="CD174" i="2"/>
  <c r="AQ175" i="2"/>
  <c r="BW175" i="2"/>
  <c r="BX175" i="2"/>
  <c r="BY175" i="2"/>
  <c r="BZ175" i="2"/>
  <c r="CA175" i="2"/>
  <c r="CB175" i="2"/>
  <c r="CC175" i="2"/>
  <c r="CD175" i="2"/>
  <c r="AQ176" i="2"/>
  <c r="BW176" i="2"/>
  <c r="BX176" i="2"/>
  <c r="BY176" i="2"/>
  <c r="BZ176" i="2"/>
  <c r="CA176" i="2"/>
  <c r="CB176" i="2"/>
  <c r="CC176" i="2"/>
  <c r="CD176" i="2"/>
  <c r="AQ177" i="2"/>
  <c r="BW177" i="2"/>
  <c r="BX177" i="2"/>
  <c r="BY177" i="2"/>
  <c r="BZ177" i="2"/>
  <c r="CA177" i="2"/>
  <c r="CB177" i="2"/>
  <c r="CC177" i="2"/>
  <c r="CD177" i="2"/>
  <c r="AQ178" i="2"/>
  <c r="BW178" i="2"/>
  <c r="BX178" i="2"/>
  <c r="BY178" i="2"/>
  <c r="BZ178" i="2"/>
  <c r="CA178" i="2"/>
  <c r="CB178" i="2"/>
  <c r="CC178" i="2"/>
  <c r="CD178" i="2"/>
  <c r="AQ179" i="2"/>
  <c r="BW179" i="2"/>
  <c r="BX179" i="2"/>
  <c r="BY179" i="2"/>
  <c r="BZ179" i="2"/>
  <c r="CA179" i="2"/>
  <c r="CB179" i="2"/>
  <c r="CC179" i="2"/>
  <c r="CD179" i="2"/>
  <c r="AQ180" i="2"/>
  <c r="BW180" i="2"/>
  <c r="BX180" i="2"/>
  <c r="BY180" i="2"/>
  <c r="BZ180" i="2"/>
  <c r="CA180" i="2"/>
  <c r="CB180" i="2"/>
  <c r="CC180" i="2"/>
  <c r="CD180" i="2"/>
  <c r="AQ181" i="2"/>
  <c r="BW181" i="2"/>
  <c r="BX181" i="2"/>
  <c r="BY181" i="2"/>
  <c r="BZ181" i="2"/>
  <c r="CA181" i="2"/>
  <c r="CB181" i="2"/>
  <c r="CC181" i="2"/>
  <c r="CD181" i="2"/>
  <c r="AQ182" i="2"/>
  <c r="BW182" i="2"/>
  <c r="BX182" i="2"/>
  <c r="BY182" i="2"/>
  <c r="BZ182" i="2"/>
  <c r="CA182" i="2"/>
  <c r="CB182" i="2"/>
  <c r="CC182" i="2"/>
  <c r="CD182" i="2"/>
  <c r="AQ183" i="2"/>
  <c r="BW183" i="2"/>
  <c r="BX183" i="2"/>
  <c r="BY183" i="2"/>
  <c r="BZ183" i="2"/>
  <c r="CA183" i="2"/>
  <c r="CB183" i="2"/>
  <c r="CC183" i="2"/>
  <c r="CD183" i="2"/>
  <c r="AQ184" i="2"/>
  <c r="BW184" i="2"/>
  <c r="BX184" i="2"/>
  <c r="BY184" i="2"/>
  <c r="BZ184" i="2"/>
  <c r="CA184" i="2"/>
  <c r="CB184" i="2"/>
  <c r="CC184" i="2"/>
  <c r="CD184" i="2"/>
  <c r="AQ185" i="2"/>
  <c r="BW185" i="2"/>
  <c r="BX185" i="2"/>
  <c r="BY185" i="2"/>
  <c r="BZ185" i="2"/>
  <c r="CA185" i="2"/>
  <c r="CB185" i="2"/>
  <c r="CC185" i="2"/>
  <c r="CD185" i="2"/>
  <c r="AQ186" i="2"/>
  <c r="BW186" i="2"/>
  <c r="BX186" i="2"/>
  <c r="BY186" i="2"/>
  <c r="BZ186" i="2"/>
  <c r="CA186" i="2"/>
  <c r="CB186" i="2"/>
  <c r="CC186" i="2"/>
  <c r="CD186" i="2"/>
  <c r="AQ187" i="2"/>
  <c r="BW187" i="2"/>
  <c r="BX187" i="2"/>
  <c r="BY187" i="2"/>
  <c r="BZ187" i="2"/>
  <c r="CA187" i="2"/>
  <c r="CB187" i="2"/>
  <c r="CC187" i="2"/>
  <c r="CD187" i="2"/>
  <c r="AQ188" i="2"/>
  <c r="BW188" i="2"/>
  <c r="BX188" i="2"/>
  <c r="BY188" i="2"/>
  <c r="BZ188" i="2"/>
  <c r="CA188" i="2"/>
  <c r="CB188" i="2"/>
  <c r="CC188" i="2"/>
  <c r="CD188" i="2"/>
  <c r="AQ189" i="2"/>
  <c r="BW189" i="2"/>
  <c r="BX189" i="2"/>
  <c r="BY189" i="2"/>
  <c r="BZ189" i="2"/>
  <c r="CA189" i="2"/>
  <c r="CB189" i="2"/>
  <c r="CC189" i="2"/>
  <c r="CD189" i="2"/>
  <c r="AQ190" i="2"/>
  <c r="BW190" i="2"/>
  <c r="BX190" i="2"/>
  <c r="BY190" i="2"/>
  <c r="BZ190" i="2"/>
  <c r="CA190" i="2"/>
  <c r="CB190" i="2"/>
  <c r="CC190" i="2"/>
  <c r="CD190" i="2"/>
  <c r="AQ191" i="2"/>
  <c r="BW191" i="2"/>
  <c r="BX191" i="2"/>
  <c r="BY191" i="2"/>
  <c r="BZ191" i="2"/>
  <c r="CA191" i="2"/>
  <c r="CB191" i="2"/>
  <c r="CC191" i="2"/>
  <c r="CD191" i="2"/>
  <c r="AQ192" i="2"/>
  <c r="BW192" i="2"/>
  <c r="BX192" i="2"/>
  <c r="BY192" i="2"/>
  <c r="BZ192" i="2"/>
  <c r="CA192" i="2"/>
  <c r="CB192" i="2"/>
  <c r="CC192" i="2"/>
  <c r="CD192" i="2"/>
  <c r="AQ193" i="2"/>
  <c r="BW193" i="2"/>
  <c r="BX193" i="2"/>
  <c r="BY193" i="2"/>
  <c r="BZ193" i="2"/>
  <c r="CA193" i="2"/>
  <c r="CB193" i="2"/>
  <c r="CC193" i="2"/>
  <c r="CD193" i="2"/>
  <c r="AQ194" i="2"/>
  <c r="BW194" i="2"/>
  <c r="BX194" i="2"/>
  <c r="BY194" i="2"/>
  <c r="BZ194" i="2"/>
  <c r="CA194" i="2"/>
  <c r="CB194" i="2"/>
  <c r="CC194" i="2"/>
  <c r="CD194" i="2"/>
  <c r="AQ195" i="2"/>
  <c r="BW195" i="2"/>
  <c r="BX195" i="2"/>
  <c r="BY195" i="2"/>
  <c r="BZ195" i="2"/>
  <c r="CA195" i="2"/>
  <c r="CB195" i="2"/>
  <c r="CC195" i="2"/>
  <c r="CD195" i="2"/>
  <c r="AQ196" i="2"/>
  <c r="BW196" i="2"/>
  <c r="BX196" i="2"/>
  <c r="BY196" i="2"/>
  <c r="BZ196" i="2"/>
  <c r="CA196" i="2"/>
  <c r="CB196" i="2"/>
  <c r="CC196" i="2"/>
  <c r="CD196" i="2"/>
  <c r="AQ197" i="2"/>
  <c r="BW197" i="2"/>
  <c r="BX197" i="2"/>
  <c r="BY197" i="2"/>
  <c r="BZ197" i="2"/>
  <c r="CA197" i="2"/>
  <c r="CB197" i="2"/>
  <c r="CC197" i="2"/>
  <c r="CD197" i="2"/>
  <c r="AQ198" i="2"/>
  <c r="BW198" i="2"/>
  <c r="BX198" i="2"/>
  <c r="BY198" i="2"/>
  <c r="BZ198" i="2"/>
  <c r="CA198" i="2"/>
  <c r="CB198" i="2"/>
  <c r="CC198" i="2"/>
  <c r="CD198" i="2"/>
  <c r="AQ199" i="2"/>
  <c r="BW199" i="2"/>
  <c r="BX199" i="2"/>
  <c r="BY199" i="2"/>
  <c r="BZ199" i="2"/>
  <c r="CA199" i="2"/>
  <c r="CB199" i="2"/>
  <c r="CC199" i="2"/>
  <c r="CD199" i="2"/>
  <c r="AQ200" i="2"/>
  <c r="BW200" i="2"/>
  <c r="BX200" i="2"/>
  <c r="BY200" i="2"/>
  <c r="BZ200" i="2"/>
  <c r="CA200" i="2"/>
  <c r="CB200" i="2"/>
  <c r="CC200" i="2"/>
  <c r="CD200" i="2"/>
  <c r="AQ201" i="2"/>
  <c r="BW201" i="2"/>
  <c r="BX201" i="2"/>
  <c r="BY201" i="2"/>
  <c r="BZ201" i="2"/>
  <c r="CA201" i="2"/>
  <c r="CB201" i="2"/>
  <c r="CC201" i="2"/>
  <c r="CD201" i="2"/>
  <c r="AQ202" i="2"/>
  <c r="BW202" i="2"/>
  <c r="BX202" i="2"/>
  <c r="BY202" i="2"/>
  <c r="BZ202" i="2"/>
  <c r="CA202" i="2"/>
  <c r="CB202" i="2"/>
  <c r="CC202" i="2"/>
  <c r="CD202" i="2"/>
  <c r="AQ203" i="2"/>
  <c r="BW203" i="2"/>
  <c r="BX203" i="2"/>
  <c r="BY203" i="2"/>
  <c r="BZ203" i="2"/>
  <c r="CA203" i="2"/>
  <c r="CB203" i="2"/>
  <c r="CC203" i="2"/>
  <c r="CD203" i="2"/>
  <c r="AQ204" i="2"/>
  <c r="BW204" i="2"/>
  <c r="BX204" i="2"/>
  <c r="BY204" i="2"/>
  <c r="BZ204" i="2"/>
  <c r="CA204" i="2"/>
  <c r="CB204" i="2"/>
  <c r="CC204" i="2"/>
  <c r="CD204" i="2"/>
  <c r="AQ205" i="2"/>
  <c r="BW205" i="2"/>
  <c r="BX205" i="2"/>
  <c r="BY205" i="2"/>
  <c r="BZ205" i="2"/>
  <c r="CA205" i="2"/>
  <c r="CB205" i="2"/>
  <c r="CC205" i="2"/>
  <c r="CD205" i="2"/>
  <c r="AQ206" i="2"/>
  <c r="BW206" i="2"/>
  <c r="BX206" i="2"/>
  <c r="BY206" i="2"/>
  <c r="BZ206" i="2"/>
  <c r="CA206" i="2"/>
  <c r="CB206" i="2"/>
  <c r="CC206" i="2"/>
  <c r="CD206" i="2"/>
  <c r="AQ207" i="2"/>
  <c r="BW207" i="2"/>
  <c r="BX207" i="2"/>
  <c r="BY207" i="2"/>
  <c r="BZ207" i="2"/>
  <c r="CA207" i="2"/>
  <c r="CB207" i="2"/>
  <c r="CC207" i="2"/>
  <c r="CD207" i="2"/>
  <c r="AQ208" i="2"/>
  <c r="BW208" i="2"/>
  <c r="BX208" i="2"/>
  <c r="BY208" i="2"/>
  <c r="BZ208" i="2"/>
  <c r="CA208" i="2"/>
  <c r="CB208" i="2"/>
  <c r="CC208" i="2"/>
  <c r="CD208" i="2"/>
  <c r="AQ209" i="2"/>
  <c r="BW209" i="2"/>
  <c r="BX209" i="2"/>
  <c r="BY209" i="2"/>
  <c r="BZ209" i="2"/>
  <c r="CA209" i="2"/>
  <c r="CB209" i="2"/>
  <c r="CC209" i="2"/>
  <c r="CD209" i="2"/>
  <c r="AQ210" i="2"/>
  <c r="BW210" i="2"/>
  <c r="BX210" i="2"/>
  <c r="BY210" i="2"/>
  <c r="BZ210" i="2"/>
  <c r="CA210" i="2"/>
  <c r="CB210" i="2"/>
  <c r="CC210" i="2"/>
  <c r="CD210" i="2"/>
  <c r="AQ211" i="2"/>
  <c r="BW211" i="2"/>
  <c r="BX211" i="2"/>
  <c r="BY211" i="2"/>
  <c r="BZ211" i="2"/>
  <c r="CA211" i="2"/>
  <c r="CB211" i="2"/>
  <c r="CC211" i="2"/>
  <c r="CD211" i="2"/>
  <c r="AQ212" i="2"/>
  <c r="BW212" i="2"/>
  <c r="BX212" i="2"/>
  <c r="BY212" i="2"/>
  <c r="BZ212" i="2"/>
  <c r="CA212" i="2"/>
  <c r="CB212" i="2"/>
  <c r="CC212" i="2"/>
  <c r="CD212" i="2"/>
  <c r="AQ213" i="2"/>
  <c r="BW213" i="2"/>
  <c r="BX213" i="2"/>
  <c r="BY213" i="2"/>
  <c r="BZ213" i="2"/>
  <c r="CA213" i="2"/>
  <c r="CB213" i="2"/>
  <c r="CC213" i="2"/>
  <c r="CD213" i="2"/>
  <c r="AQ214" i="2"/>
  <c r="BW214" i="2"/>
  <c r="BX214" i="2"/>
  <c r="BY214" i="2"/>
  <c r="BZ214" i="2"/>
  <c r="CA214" i="2"/>
  <c r="CB214" i="2"/>
  <c r="CC214" i="2"/>
  <c r="CD214" i="2"/>
  <c r="AQ215" i="2"/>
  <c r="BW215" i="2"/>
  <c r="BX215" i="2"/>
  <c r="BY215" i="2"/>
  <c r="BZ215" i="2"/>
  <c r="CA215" i="2"/>
  <c r="CB215" i="2"/>
  <c r="CC215" i="2"/>
  <c r="CD215" i="2"/>
  <c r="AQ216" i="2"/>
  <c r="BL216" i="2"/>
  <c r="BM216" i="2"/>
  <c r="BW216" i="2"/>
  <c r="BX216" i="2"/>
  <c r="BY216" i="2"/>
  <c r="BZ216" i="2"/>
  <c r="CA216" i="2"/>
  <c r="CB216" i="2"/>
  <c r="CC216" i="2"/>
  <c r="CD216" i="2"/>
  <c r="AQ217" i="2"/>
  <c r="BW217" i="2"/>
  <c r="BX217" i="2"/>
  <c r="BY217" i="2"/>
  <c r="BZ217" i="2"/>
  <c r="CA217" i="2"/>
  <c r="CB217" i="2"/>
  <c r="CC217" i="2"/>
  <c r="CD217" i="2"/>
  <c r="AQ218" i="2"/>
  <c r="BW218" i="2"/>
  <c r="BX218" i="2"/>
  <c r="BY218" i="2"/>
  <c r="BZ218" i="2"/>
  <c r="CA218" i="2"/>
  <c r="CB218" i="2"/>
  <c r="CC218" i="2"/>
  <c r="CD218" i="2"/>
  <c r="AQ219" i="2"/>
  <c r="BL219" i="2"/>
  <c r="BM219" i="2"/>
  <c r="BW219" i="2"/>
  <c r="BX219" i="2"/>
  <c r="BY219" i="2"/>
  <c r="BZ219" i="2"/>
  <c r="CA219" i="2"/>
  <c r="CB219" i="2"/>
  <c r="CC219" i="2"/>
  <c r="CD219" i="2"/>
  <c r="AQ220" i="2"/>
  <c r="BW220" i="2"/>
  <c r="BX220" i="2"/>
  <c r="BY220" i="2"/>
  <c r="BZ220" i="2"/>
  <c r="CA220" i="2"/>
  <c r="CB220" i="2"/>
  <c r="CC220" i="2"/>
  <c r="CD220" i="2"/>
  <c r="AQ221" i="2"/>
  <c r="BW221" i="2"/>
  <c r="BX221" i="2"/>
  <c r="BY221" i="2"/>
  <c r="BZ221" i="2"/>
  <c r="CA221" i="2"/>
  <c r="CB221" i="2"/>
  <c r="CC221" i="2"/>
  <c r="CD221" i="2"/>
  <c r="AQ222" i="2"/>
  <c r="BL222" i="2"/>
  <c r="BW222" i="2"/>
  <c r="BX222" i="2"/>
  <c r="BY222" i="2"/>
  <c r="BZ222" i="2"/>
  <c r="CA222" i="2"/>
  <c r="CB222" i="2"/>
  <c r="CC222" i="2"/>
  <c r="CD222" i="2"/>
  <c r="AQ223" i="2"/>
  <c r="BJ223" i="2"/>
  <c r="BW223" i="2"/>
  <c r="BX223" i="2"/>
  <c r="BY223" i="2"/>
  <c r="BZ223" i="2"/>
  <c r="CA223" i="2"/>
  <c r="CB223" i="2"/>
  <c r="CC223" i="2"/>
  <c r="CD223" i="2"/>
  <c r="AQ224" i="2"/>
  <c r="BL224" i="2"/>
  <c r="BW224" i="2"/>
  <c r="BX224" i="2"/>
  <c r="BY224" i="2"/>
  <c r="BZ224" i="2"/>
  <c r="CA224" i="2"/>
  <c r="CB224" i="2"/>
  <c r="CC224" i="2"/>
  <c r="CD224" i="2"/>
  <c r="AQ225" i="2"/>
  <c r="BJ225" i="2"/>
  <c r="BW225" i="2"/>
  <c r="BX225" i="2"/>
  <c r="BY225" i="2"/>
  <c r="BZ225" i="2"/>
  <c r="CA225" i="2"/>
  <c r="CB225" i="2"/>
  <c r="CC225" i="2"/>
  <c r="CD225" i="2"/>
  <c r="AQ226" i="2"/>
  <c r="BW226" i="2"/>
  <c r="BX226" i="2"/>
  <c r="BY226" i="2"/>
  <c r="BZ226" i="2"/>
  <c r="CA226" i="2"/>
  <c r="CB226" i="2"/>
  <c r="CC226" i="2"/>
  <c r="CD226" i="2"/>
  <c r="AQ227" i="2"/>
  <c r="BW227" i="2"/>
  <c r="BX227" i="2"/>
  <c r="BY227" i="2"/>
  <c r="BZ227" i="2"/>
  <c r="CA227" i="2"/>
  <c r="CB227" i="2"/>
  <c r="CC227" i="2"/>
  <c r="CD227" i="2"/>
  <c r="AQ228" i="2"/>
  <c r="BW228" i="2"/>
  <c r="BX228" i="2"/>
  <c r="BY228" i="2"/>
  <c r="BZ228" i="2"/>
  <c r="CA228" i="2"/>
  <c r="CB228" i="2"/>
  <c r="CC228" i="2"/>
  <c r="CD228" i="2"/>
  <c r="AQ229" i="2"/>
  <c r="BW229" i="2"/>
  <c r="BX229" i="2"/>
  <c r="BY229" i="2"/>
  <c r="BZ229" i="2"/>
  <c r="CA229" i="2"/>
  <c r="CB229" i="2"/>
  <c r="CC229" i="2"/>
  <c r="CD229" i="2"/>
  <c r="AQ230" i="2"/>
  <c r="BL230" i="2"/>
  <c r="BW230" i="2"/>
  <c r="BX230" i="2"/>
  <c r="BY230" i="2"/>
  <c r="BZ230" i="2"/>
  <c r="CA230" i="2"/>
  <c r="CB230" i="2"/>
  <c r="CC230" i="2"/>
  <c r="CD230" i="2"/>
  <c r="AQ231" i="2"/>
  <c r="BW231" i="2"/>
  <c r="BX231" i="2"/>
  <c r="BY231" i="2"/>
  <c r="BZ231" i="2"/>
  <c r="CA231" i="2"/>
  <c r="CB231" i="2"/>
  <c r="CC231" i="2"/>
  <c r="CD231" i="2"/>
  <c r="AQ232" i="2"/>
  <c r="BL232" i="2"/>
  <c r="BW232" i="2"/>
  <c r="BX232" i="2"/>
  <c r="BY232" i="2"/>
  <c r="BZ232" i="2"/>
  <c r="CA232" i="2"/>
  <c r="CB232" i="2"/>
  <c r="CC232" i="2"/>
  <c r="CD232" i="2"/>
  <c r="AQ233" i="2"/>
  <c r="BW233" i="2"/>
  <c r="BX233" i="2"/>
  <c r="BY233" i="2"/>
  <c r="BZ233" i="2"/>
  <c r="CA233" i="2"/>
  <c r="CB233" i="2"/>
  <c r="CC233" i="2"/>
  <c r="CD233" i="2"/>
  <c r="AQ234" i="2"/>
  <c r="BW234" i="2"/>
  <c r="BX234" i="2"/>
  <c r="BY234" i="2"/>
  <c r="BZ234" i="2"/>
  <c r="CA234" i="2"/>
  <c r="CB234" i="2"/>
  <c r="CC234" i="2"/>
  <c r="CD234" i="2"/>
  <c r="AQ235" i="2"/>
  <c r="BW235" i="2"/>
  <c r="BX235" i="2"/>
  <c r="BY235" i="2"/>
  <c r="BZ235" i="2"/>
  <c r="CA235" i="2"/>
  <c r="CB235" i="2"/>
  <c r="CC235" i="2"/>
  <c r="CD235" i="2"/>
  <c r="AQ236" i="2"/>
  <c r="BW236" i="2"/>
  <c r="BX236" i="2"/>
  <c r="BY236" i="2"/>
  <c r="BZ236" i="2"/>
  <c r="CA236" i="2"/>
  <c r="CB236" i="2"/>
  <c r="CC236" i="2"/>
  <c r="CD236" i="2"/>
  <c r="AQ237" i="2"/>
  <c r="BM237" i="2"/>
  <c r="BW237" i="2"/>
  <c r="BX237" i="2"/>
  <c r="BY237" i="2"/>
  <c r="BZ237" i="2"/>
  <c r="CA237" i="2"/>
  <c r="CB237" i="2"/>
  <c r="CC237" i="2"/>
  <c r="CD237" i="2"/>
  <c r="AQ238" i="2"/>
  <c r="BW238" i="2"/>
  <c r="BX238" i="2"/>
  <c r="BY238" i="2"/>
  <c r="BZ238" i="2"/>
  <c r="CA238" i="2"/>
  <c r="CB238" i="2"/>
  <c r="CC238" i="2"/>
  <c r="CD238" i="2"/>
  <c r="AQ239" i="2"/>
  <c r="BW239" i="2"/>
  <c r="BX239" i="2"/>
  <c r="BY239" i="2"/>
  <c r="BZ239" i="2"/>
  <c r="CA239" i="2"/>
  <c r="CB239" i="2"/>
  <c r="CC239" i="2"/>
  <c r="CD239" i="2"/>
  <c r="AQ240" i="2"/>
  <c r="BW240" i="2"/>
  <c r="BX240" i="2"/>
  <c r="BY240" i="2"/>
  <c r="BZ240" i="2"/>
  <c r="CA240" i="2"/>
  <c r="CB240" i="2"/>
  <c r="CC240" i="2"/>
  <c r="CD240" i="2"/>
  <c r="AQ241" i="2"/>
  <c r="BW241" i="2"/>
  <c r="BX241" i="2"/>
  <c r="BY241" i="2"/>
  <c r="BZ241" i="2"/>
  <c r="CA241" i="2"/>
  <c r="CB241" i="2"/>
  <c r="CC241" i="2"/>
  <c r="CD241" i="2"/>
  <c r="AQ242" i="2"/>
  <c r="BW242" i="2"/>
  <c r="BX242" i="2"/>
  <c r="BY242" i="2"/>
  <c r="BZ242" i="2"/>
  <c r="CA242" i="2"/>
  <c r="CB242" i="2"/>
  <c r="CC242" i="2"/>
  <c r="CD242" i="2"/>
  <c r="AQ243" i="2"/>
  <c r="BW243" i="2"/>
  <c r="BX243" i="2"/>
  <c r="BY243" i="2"/>
  <c r="BZ243" i="2"/>
  <c r="CA243" i="2"/>
  <c r="CB243" i="2"/>
  <c r="CC243" i="2"/>
  <c r="CD243" i="2"/>
  <c r="AQ244" i="2"/>
  <c r="BW244" i="2"/>
  <c r="BX244" i="2"/>
  <c r="BY244" i="2"/>
  <c r="BZ244" i="2"/>
  <c r="CA244" i="2"/>
  <c r="CB244" i="2"/>
  <c r="CC244" i="2"/>
  <c r="CD244" i="2"/>
  <c r="AQ245" i="2"/>
  <c r="BW245" i="2"/>
  <c r="BX245" i="2"/>
  <c r="BY245" i="2"/>
  <c r="BZ245" i="2"/>
  <c r="CA245" i="2"/>
  <c r="CB245" i="2"/>
  <c r="CC245" i="2"/>
  <c r="CD245" i="2"/>
  <c r="AQ246" i="2"/>
  <c r="BW246" i="2"/>
  <c r="BX246" i="2"/>
  <c r="BY246" i="2"/>
  <c r="BZ246" i="2"/>
  <c r="CA246" i="2"/>
  <c r="CB246" i="2"/>
  <c r="CC246" i="2"/>
  <c r="CD246" i="2"/>
  <c r="AQ247" i="2"/>
  <c r="BL247" i="2"/>
  <c r="BM247" i="2"/>
  <c r="BW247" i="2"/>
  <c r="BX247" i="2"/>
  <c r="BY247" i="2"/>
  <c r="BZ247" i="2"/>
  <c r="CA247" i="2"/>
  <c r="CB247" i="2"/>
  <c r="CC247" i="2"/>
  <c r="CD247" i="2"/>
  <c r="AQ248" i="2"/>
  <c r="BW248" i="2"/>
  <c r="BX248" i="2"/>
  <c r="BY248" i="2"/>
  <c r="BZ248" i="2"/>
  <c r="CA248" i="2"/>
  <c r="CB248" i="2"/>
  <c r="CC248" i="2"/>
  <c r="CD248" i="2"/>
  <c r="AQ249" i="2"/>
  <c r="BW249" i="2"/>
  <c r="BX249" i="2"/>
  <c r="BY249" i="2"/>
  <c r="BZ249" i="2"/>
  <c r="CA249" i="2"/>
  <c r="CB249" i="2"/>
  <c r="CC249" i="2"/>
  <c r="CD249" i="2"/>
  <c r="AQ250" i="2"/>
  <c r="BL250" i="2"/>
  <c r="BM250" i="2"/>
  <c r="BW250" i="2"/>
  <c r="BX250" i="2"/>
  <c r="BY250" i="2"/>
  <c r="BZ250" i="2"/>
  <c r="CA250" i="2"/>
  <c r="CB250" i="2"/>
  <c r="CC250" i="2"/>
  <c r="CD250" i="2"/>
  <c r="AQ251" i="2"/>
  <c r="BJ251" i="2"/>
  <c r="BK251" i="2"/>
  <c r="BW251" i="2"/>
  <c r="BX251" i="2"/>
  <c r="BY251" i="2"/>
  <c r="BZ251" i="2"/>
  <c r="CA251" i="2"/>
  <c r="CB251" i="2"/>
  <c r="CC251" i="2"/>
  <c r="CD251" i="2"/>
  <c r="AQ252" i="2"/>
  <c r="BW252" i="2"/>
  <c r="BX252" i="2"/>
  <c r="BY252" i="2"/>
  <c r="BZ252" i="2"/>
  <c r="CA252" i="2"/>
  <c r="CB252" i="2"/>
  <c r="CC252" i="2"/>
  <c r="CD252" i="2"/>
  <c r="AQ253" i="2"/>
  <c r="BW253" i="2"/>
  <c r="BX253" i="2"/>
  <c r="BY253" i="2"/>
  <c r="BZ253" i="2"/>
  <c r="CA253" i="2"/>
  <c r="CB253" i="2"/>
  <c r="CC253" i="2"/>
  <c r="CD253" i="2"/>
  <c r="AQ254" i="2"/>
  <c r="BK254" i="2"/>
  <c r="BW254" i="2"/>
  <c r="BX254" i="2"/>
  <c r="BY254" i="2"/>
  <c r="BZ254" i="2"/>
  <c r="CA254" i="2"/>
  <c r="CB254" i="2"/>
  <c r="CC254" i="2"/>
  <c r="CD254" i="2"/>
  <c r="AQ255" i="2"/>
  <c r="BL255" i="2"/>
  <c r="BM255" i="2"/>
  <c r="BW255" i="2"/>
  <c r="BX255" i="2"/>
  <c r="BY255" i="2"/>
  <c r="BZ255" i="2"/>
  <c r="CA255" i="2"/>
  <c r="CB255" i="2"/>
  <c r="CC255" i="2"/>
  <c r="CD255" i="2"/>
  <c r="AQ256" i="2"/>
  <c r="BW256" i="2"/>
  <c r="BX256" i="2"/>
  <c r="BY256" i="2"/>
  <c r="BZ256" i="2"/>
  <c r="CA256" i="2"/>
  <c r="CB256" i="2"/>
  <c r="CC256" i="2"/>
  <c r="CD256" i="2"/>
  <c r="AQ257" i="2"/>
  <c r="BJ257" i="2"/>
  <c r="BK257" i="2"/>
  <c r="BW257" i="2"/>
  <c r="BX257" i="2"/>
  <c r="BY257" i="2"/>
  <c r="BZ257" i="2"/>
  <c r="CA257" i="2"/>
  <c r="CB257" i="2"/>
  <c r="CC257" i="2"/>
  <c r="CD257" i="2"/>
  <c r="AQ258" i="2"/>
  <c r="BL258" i="2"/>
  <c r="BW258" i="2"/>
  <c r="BX258" i="2"/>
  <c r="BY258" i="2"/>
  <c r="BZ258" i="2"/>
  <c r="CA258" i="2"/>
  <c r="CB258" i="2"/>
  <c r="CC258" i="2"/>
  <c r="CD258" i="2"/>
  <c r="AQ259" i="2"/>
  <c r="BL259" i="2"/>
  <c r="BM259" i="2"/>
  <c r="BW259" i="2"/>
  <c r="BX259" i="2"/>
  <c r="BY259" i="2"/>
  <c r="BZ259" i="2"/>
  <c r="CA259" i="2"/>
  <c r="CB259" i="2"/>
  <c r="CC259" i="2"/>
  <c r="CD259" i="2"/>
  <c r="AQ260" i="2"/>
  <c r="BJ260" i="2"/>
  <c r="BK260" i="2"/>
  <c r="BW260" i="2"/>
  <c r="BX260" i="2"/>
  <c r="BY260" i="2"/>
  <c r="BZ260" i="2"/>
  <c r="CA260" i="2"/>
  <c r="CB260" i="2"/>
  <c r="CC260" i="2"/>
  <c r="CD260" i="2"/>
  <c r="AQ261" i="2"/>
  <c r="BW261" i="2"/>
  <c r="BX261" i="2"/>
  <c r="BY261" i="2"/>
  <c r="BZ261" i="2"/>
  <c r="CA261" i="2"/>
  <c r="CB261" i="2"/>
  <c r="CC261" i="2"/>
  <c r="CD261" i="2"/>
  <c r="AQ262" i="2"/>
  <c r="BL262" i="2"/>
  <c r="BW262" i="2"/>
  <c r="BX262" i="2"/>
  <c r="BY262" i="2"/>
  <c r="BZ262" i="2"/>
  <c r="CA262" i="2"/>
  <c r="CB262" i="2"/>
  <c r="CC262" i="2"/>
  <c r="CD262" i="2"/>
  <c r="AQ263" i="2"/>
  <c r="BW263" i="2"/>
  <c r="BX263" i="2"/>
  <c r="BY263" i="2"/>
  <c r="BZ263" i="2"/>
  <c r="CA263" i="2"/>
  <c r="CB263" i="2"/>
  <c r="CC263" i="2"/>
  <c r="CD263" i="2"/>
  <c r="AQ264" i="2"/>
  <c r="BW264" i="2"/>
  <c r="BX264" i="2"/>
  <c r="BY264" i="2"/>
  <c r="BZ264" i="2"/>
  <c r="CA264" i="2"/>
  <c r="CB264" i="2"/>
  <c r="CC264" i="2"/>
  <c r="CD264" i="2"/>
  <c r="AQ265" i="2"/>
  <c r="BM265" i="2"/>
  <c r="BW265" i="2"/>
  <c r="BX265" i="2"/>
  <c r="BY265" i="2"/>
  <c r="BZ265" i="2"/>
  <c r="CA265" i="2"/>
  <c r="CB265" i="2"/>
  <c r="CC265" i="2"/>
  <c r="CD265" i="2"/>
  <c r="AQ266" i="2"/>
  <c r="BW266" i="2"/>
  <c r="BX266" i="2"/>
  <c r="BY266" i="2"/>
  <c r="BZ266" i="2"/>
  <c r="CA266" i="2"/>
  <c r="CB266" i="2"/>
  <c r="CC266" i="2"/>
  <c r="CD266" i="2"/>
  <c r="AQ267" i="2"/>
  <c r="BW267" i="2"/>
  <c r="BX267" i="2"/>
  <c r="BY267" i="2"/>
  <c r="BZ267" i="2"/>
  <c r="CA267" i="2"/>
  <c r="CB267" i="2"/>
  <c r="CC267" i="2"/>
  <c r="CD267" i="2"/>
  <c r="AQ268" i="2"/>
  <c r="BW268" i="2"/>
  <c r="BX268" i="2"/>
  <c r="BY268" i="2"/>
  <c r="BZ268" i="2"/>
  <c r="CA268" i="2"/>
  <c r="CB268" i="2"/>
  <c r="CC268" i="2"/>
  <c r="CD268" i="2"/>
  <c r="AQ269" i="2"/>
  <c r="BW269" i="2"/>
  <c r="BX269" i="2"/>
  <c r="BY269" i="2"/>
  <c r="BZ269" i="2"/>
  <c r="CA269" i="2"/>
  <c r="CB269" i="2"/>
  <c r="CC269" i="2"/>
  <c r="CD269" i="2"/>
  <c r="AQ270" i="2"/>
  <c r="BL270" i="2"/>
  <c r="BW270" i="2"/>
  <c r="BX270" i="2"/>
  <c r="BY270" i="2"/>
  <c r="BZ270" i="2"/>
  <c r="CA270" i="2"/>
  <c r="CB270" i="2"/>
  <c r="CC270" i="2"/>
  <c r="CD270" i="2"/>
  <c r="AQ271" i="2"/>
  <c r="BW271" i="2"/>
  <c r="BX271" i="2"/>
  <c r="BY271" i="2"/>
  <c r="BZ271" i="2"/>
  <c r="CA271" i="2"/>
  <c r="CB271" i="2"/>
  <c r="CC271" i="2"/>
  <c r="CD271" i="2"/>
  <c r="AQ272" i="2"/>
  <c r="BW272" i="2"/>
  <c r="BX272" i="2"/>
  <c r="BY272" i="2"/>
  <c r="BZ272" i="2"/>
  <c r="CA272" i="2"/>
  <c r="CB272" i="2"/>
  <c r="CC272" i="2"/>
  <c r="CD272" i="2"/>
  <c r="AQ273" i="2"/>
  <c r="BW273" i="2"/>
  <c r="BX273" i="2"/>
  <c r="BY273" i="2"/>
  <c r="BZ273" i="2"/>
  <c r="CA273" i="2"/>
  <c r="CB273" i="2"/>
  <c r="CC273" i="2"/>
  <c r="CD273" i="2"/>
  <c r="AQ274" i="2"/>
  <c r="BW274" i="2"/>
  <c r="BX274" i="2"/>
  <c r="BY274" i="2"/>
  <c r="BZ274" i="2"/>
  <c r="CA274" i="2"/>
  <c r="CB274" i="2"/>
  <c r="CC274" i="2"/>
  <c r="CD274" i="2"/>
  <c r="AQ275" i="2"/>
  <c r="BW275" i="2"/>
  <c r="BX275" i="2"/>
  <c r="BY275" i="2"/>
  <c r="BZ275" i="2"/>
  <c r="CA275" i="2"/>
  <c r="CB275" i="2"/>
  <c r="CC275" i="2"/>
  <c r="CD275" i="2"/>
  <c r="AQ276" i="2"/>
  <c r="BW276" i="2"/>
  <c r="BX276" i="2"/>
  <c r="BY276" i="2"/>
  <c r="BZ276" i="2"/>
  <c r="CA276" i="2"/>
  <c r="CB276" i="2"/>
  <c r="CC276" i="2"/>
  <c r="CD276" i="2"/>
  <c r="AQ277" i="2"/>
  <c r="BW277" i="2"/>
  <c r="BX277" i="2"/>
  <c r="BY277" i="2"/>
  <c r="BZ277" i="2"/>
  <c r="CA277" i="2"/>
  <c r="CB277" i="2"/>
  <c r="CC277" i="2"/>
  <c r="CD277" i="2"/>
  <c r="AQ278" i="2"/>
  <c r="BW278" i="2"/>
  <c r="BX278" i="2"/>
  <c r="BY278" i="2"/>
  <c r="BZ278" i="2"/>
  <c r="CA278" i="2"/>
  <c r="CB278" i="2"/>
  <c r="CC278" i="2"/>
  <c r="CD278" i="2"/>
  <c r="AQ279" i="2"/>
  <c r="BW279" i="2"/>
  <c r="BX279" i="2"/>
  <c r="BY279" i="2"/>
  <c r="BZ279" i="2"/>
  <c r="CA279" i="2"/>
  <c r="CB279" i="2"/>
  <c r="CC279" i="2"/>
  <c r="CD279" i="2"/>
  <c r="AQ280" i="2"/>
  <c r="BW280" i="2"/>
  <c r="BX280" i="2"/>
  <c r="BY280" i="2"/>
  <c r="BZ280" i="2"/>
  <c r="CA280" i="2"/>
  <c r="CB280" i="2"/>
  <c r="CC280" i="2"/>
  <c r="CD280" i="2"/>
  <c r="AQ281" i="2"/>
  <c r="BW281" i="2"/>
  <c r="BX281" i="2"/>
  <c r="BY281" i="2"/>
  <c r="BZ281" i="2"/>
  <c r="CA281" i="2"/>
  <c r="CB281" i="2"/>
  <c r="CC281" i="2"/>
  <c r="CD281" i="2"/>
  <c r="AQ282" i="2"/>
  <c r="BW282" i="2"/>
  <c r="BX282" i="2"/>
  <c r="BY282" i="2"/>
  <c r="BZ282" i="2"/>
  <c r="CA282" i="2"/>
  <c r="CB282" i="2"/>
  <c r="CC282" i="2"/>
  <c r="CD282" i="2"/>
  <c r="AQ283" i="2"/>
  <c r="BJ283" i="2"/>
  <c r="BW283" i="2"/>
  <c r="BX283" i="2"/>
  <c r="BY283" i="2"/>
  <c r="BZ283" i="2"/>
  <c r="CA283" i="2"/>
  <c r="CB283" i="2"/>
  <c r="CC283" i="2"/>
  <c r="CD283" i="2"/>
  <c r="AQ284" i="2"/>
  <c r="BW284" i="2"/>
  <c r="BX284" i="2"/>
  <c r="BY284" i="2"/>
  <c r="BZ284" i="2"/>
  <c r="CA284" i="2"/>
  <c r="CB284" i="2"/>
  <c r="CC284" i="2"/>
  <c r="CD284" i="2"/>
  <c r="AQ285" i="2"/>
  <c r="BW285" i="2"/>
  <c r="BX285" i="2"/>
  <c r="BY285" i="2"/>
  <c r="BZ285" i="2"/>
  <c r="CA285" i="2"/>
  <c r="CB285" i="2"/>
  <c r="CC285" i="2"/>
  <c r="CD285" i="2"/>
  <c r="AQ286" i="2"/>
  <c r="BL286" i="2"/>
  <c r="BM286" i="2"/>
  <c r="BW286" i="2"/>
  <c r="BX286" i="2"/>
  <c r="BY286" i="2"/>
  <c r="BZ286" i="2"/>
  <c r="CA286" i="2"/>
  <c r="CB286" i="2"/>
  <c r="CC286" i="2"/>
  <c r="CD286" i="2"/>
  <c r="AQ287" i="2"/>
  <c r="BJ287" i="2"/>
  <c r="BW287" i="2"/>
  <c r="BX287" i="2"/>
  <c r="BY287" i="2"/>
  <c r="BZ287" i="2"/>
  <c r="CA287" i="2"/>
  <c r="CB287" i="2"/>
  <c r="CC287" i="2"/>
  <c r="CD287" i="2"/>
  <c r="AQ288" i="2"/>
  <c r="BW288" i="2"/>
  <c r="BX288" i="2"/>
  <c r="BY288" i="2"/>
  <c r="BZ288" i="2"/>
  <c r="CA288" i="2"/>
  <c r="CB288" i="2"/>
  <c r="CC288" i="2"/>
  <c r="CD288" i="2"/>
  <c r="AQ289" i="2"/>
  <c r="BW289" i="2"/>
  <c r="BX289" i="2"/>
  <c r="BY289" i="2"/>
  <c r="BZ289" i="2"/>
  <c r="CA289" i="2"/>
  <c r="CB289" i="2"/>
  <c r="CC289" i="2"/>
  <c r="CD289" i="2"/>
  <c r="AQ290" i="2"/>
  <c r="BL290" i="2"/>
  <c r="BM290" i="2"/>
  <c r="BW290" i="2"/>
  <c r="BX290" i="2"/>
  <c r="BY290" i="2"/>
  <c r="BZ290" i="2"/>
  <c r="CA290" i="2"/>
  <c r="CB290" i="2"/>
  <c r="CC290" i="2"/>
  <c r="CD290" i="2"/>
  <c r="AQ291" i="2"/>
  <c r="BJ291" i="2"/>
  <c r="BK291" i="2"/>
  <c r="BW291" i="2"/>
  <c r="BX291" i="2"/>
  <c r="BY291" i="2"/>
  <c r="BZ291" i="2"/>
  <c r="CA291" i="2"/>
  <c r="CB291" i="2"/>
  <c r="CC291" i="2"/>
  <c r="CD291" i="2"/>
  <c r="AQ292" i="2"/>
  <c r="BW292" i="2"/>
  <c r="BX292" i="2"/>
  <c r="BY292" i="2"/>
  <c r="BZ292" i="2"/>
  <c r="CA292" i="2"/>
  <c r="CB292" i="2"/>
  <c r="CC292" i="2"/>
  <c r="CD292" i="2"/>
  <c r="AQ293" i="2"/>
  <c r="BL293" i="2"/>
  <c r="BW293" i="2"/>
  <c r="BX293" i="2"/>
  <c r="BY293" i="2"/>
  <c r="BZ293" i="2"/>
  <c r="CA293" i="2"/>
  <c r="CB293" i="2"/>
  <c r="CC293" i="2"/>
  <c r="CD293" i="2"/>
  <c r="AQ294" i="2"/>
  <c r="BJ294" i="2"/>
  <c r="BW294" i="2"/>
  <c r="BX294" i="2"/>
  <c r="BY294" i="2"/>
  <c r="BZ294" i="2"/>
  <c r="CA294" i="2"/>
  <c r="CB294" i="2"/>
  <c r="CC294" i="2"/>
  <c r="CD294" i="2"/>
  <c r="AQ295" i="2"/>
  <c r="BL295" i="2"/>
  <c r="BW295" i="2"/>
  <c r="BX295" i="2"/>
  <c r="BY295" i="2"/>
  <c r="BZ295" i="2"/>
  <c r="CA295" i="2"/>
  <c r="CB295" i="2"/>
  <c r="CC295" i="2"/>
  <c r="CD295" i="2"/>
  <c r="AQ296" i="2"/>
  <c r="BJ296" i="2"/>
  <c r="BW296" i="2"/>
  <c r="BX296" i="2"/>
  <c r="BY296" i="2"/>
  <c r="BZ296" i="2"/>
  <c r="CA296" i="2"/>
  <c r="CB296" i="2"/>
  <c r="CC296" i="2"/>
  <c r="CD296" i="2"/>
  <c r="AQ297" i="2"/>
  <c r="BW297" i="2"/>
  <c r="BX297" i="2"/>
  <c r="BY297" i="2"/>
  <c r="BZ297" i="2"/>
  <c r="CA297" i="2"/>
  <c r="CB297" i="2"/>
  <c r="CC297" i="2"/>
  <c r="CD297" i="2"/>
  <c r="AQ298" i="2"/>
  <c r="BL298" i="2"/>
  <c r="BM298" i="2"/>
  <c r="BW298" i="2"/>
  <c r="BX298" i="2"/>
  <c r="BY298" i="2"/>
  <c r="BZ298" i="2"/>
  <c r="CA298" i="2"/>
  <c r="CB298" i="2"/>
  <c r="CC298" i="2"/>
  <c r="CD298" i="2"/>
  <c r="AQ299" i="2"/>
  <c r="BJ299" i="2"/>
  <c r="BK299" i="2"/>
  <c r="BW299" i="2"/>
  <c r="BX299" i="2"/>
  <c r="BY299" i="2"/>
  <c r="BZ299" i="2"/>
  <c r="CA299" i="2"/>
  <c r="CB299" i="2"/>
  <c r="CC299" i="2"/>
  <c r="CD299" i="2"/>
  <c r="AQ300" i="2"/>
  <c r="BW300" i="2"/>
  <c r="BX300" i="2"/>
  <c r="BY300" i="2"/>
  <c r="BZ300" i="2"/>
  <c r="CA300" i="2"/>
  <c r="CB300" i="2"/>
  <c r="CC300" i="2"/>
  <c r="CD300" i="2"/>
  <c r="AQ301" i="2"/>
  <c r="BL301" i="2"/>
  <c r="BW301" i="2"/>
  <c r="BX301" i="2"/>
  <c r="BY301" i="2"/>
  <c r="BZ301" i="2"/>
  <c r="CA301" i="2"/>
  <c r="CB301" i="2"/>
  <c r="CC301" i="2"/>
  <c r="CD301" i="2"/>
  <c r="AQ302" i="2"/>
  <c r="BJ302" i="2"/>
  <c r="BW302" i="2"/>
  <c r="BX302" i="2"/>
  <c r="BY302" i="2"/>
  <c r="BZ302" i="2"/>
  <c r="CA302" i="2"/>
  <c r="CB302" i="2"/>
  <c r="CC302" i="2"/>
  <c r="CD302" i="2"/>
  <c r="AQ303" i="2"/>
  <c r="BL303" i="2"/>
  <c r="BW303" i="2"/>
  <c r="BX303" i="2"/>
  <c r="BY303" i="2"/>
  <c r="BZ303" i="2"/>
  <c r="CA303" i="2"/>
  <c r="CB303" i="2"/>
  <c r="CC303" i="2"/>
  <c r="CD303" i="2"/>
  <c r="AQ304" i="2"/>
  <c r="BJ304" i="2"/>
  <c r="BW304" i="2"/>
  <c r="BX304" i="2"/>
  <c r="BY304" i="2"/>
  <c r="BZ304" i="2"/>
  <c r="CA304" i="2"/>
  <c r="CB304" i="2"/>
  <c r="CC304" i="2"/>
  <c r="CD304" i="2"/>
  <c r="AQ305" i="2"/>
  <c r="BW305" i="2"/>
  <c r="BX305" i="2"/>
  <c r="BY305" i="2"/>
  <c r="BZ305" i="2"/>
  <c r="CA305" i="2"/>
  <c r="CB305" i="2"/>
  <c r="CC305" i="2"/>
  <c r="CD305" i="2"/>
  <c r="AQ306" i="2"/>
  <c r="BM306" i="2"/>
  <c r="BW306" i="2"/>
  <c r="BX306" i="2"/>
  <c r="BY306" i="2"/>
  <c r="BZ306" i="2"/>
  <c r="CA306" i="2"/>
  <c r="CB306" i="2"/>
  <c r="CC306" i="2"/>
  <c r="CD306" i="2"/>
  <c r="AQ307" i="2"/>
  <c r="BW307" i="2"/>
  <c r="BX307" i="2"/>
  <c r="BY307" i="2"/>
  <c r="BZ307" i="2"/>
  <c r="CA307" i="2"/>
  <c r="CB307" i="2"/>
  <c r="CC307" i="2"/>
  <c r="CD307" i="2"/>
  <c r="AQ308" i="2"/>
  <c r="BL308" i="2"/>
  <c r="BW308" i="2"/>
  <c r="BX308" i="2"/>
  <c r="BY308" i="2"/>
  <c r="BZ308" i="2"/>
  <c r="CA308" i="2"/>
  <c r="CB308" i="2"/>
  <c r="CC308" i="2"/>
  <c r="CD308" i="2"/>
  <c r="AQ309" i="2"/>
  <c r="BW309" i="2"/>
  <c r="BX309" i="2"/>
  <c r="BY309" i="2"/>
  <c r="BZ309" i="2"/>
  <c r="CA309" i="2"/>
  <c r="CB309" i="2"/>
  <c r="CC309" i="2"/>
  <c r="CD309" i="2"/>
  <c r="AQ310" i="2"/>
  <c r="BW310" i="2"/>
  <c r="BX310" i="2"/>
  <c r="BY310" i="2"/>
  <c r="BZ310" i="2"/>
  <c r="CA310" i="2"/>
  <c r="CB310" i="2"/>
  <c r="CC310" i="2"/>
  <c r="CD310" i="2"/>
  <c r="AQ311" i="2"/>
  <c r="BW311" i="2"/>
  <c r="BX311" i="2"/>
  <c r="BY311" i="2"/>
  <c r="BZ311" i="2"/>
  <c r="CA311" i="2"/>
  <c r="CB311" i="2"/>
  <c r="CC311" i="2"/>
  <c r="CD311" i="2"/>
  <c r="AQ312" i="2"/>
  <c r="BW312" i="2"/>
  <c r="BX312" i="2"/>
  <c r="BY312" i="2"/>
  <c r="BZ312" i="2"/>
  <c r="CA312" i="2"/>
  <c r="CB312" i="2"/>
  <c r="CC312" i="2"/>
  <c r="CD312" i="2"/>
  <c r="AQ313" i="2"/>
  <c r="BW313" i="2"/>
  <c r="BX313" i="2"/>
  <c r="BY313" i="2"/>
  <c r="BZ313" i="2"/>
  <c r="CA313" i="2"/>
  <c r="CB313" i="2"/>
  <c r="CC313" i="2"/>
  <c r="CD313" i="2"/>
  <c r="AQ314" i="2"/>
  <c r="BW314" i="2"/>
  <c r="BX314" i="2"/>
  <c r="BY314" i="2"/>
  <c r="BZ314" i="2"/>
  <c r="CA314" i="2"/>
  <c r="CB314" i="2"/>
  <c r="CC314" i="2"/>
  <c r="CD314" i="2"/>
  <c r="AQ315" i="2"/>
  <c r="BW315" i="2"/>
  <c r="BX315" i="2"/>
  <c r="BY315" i="2"/>
  <c r="BZ315" i="2"/>
  <c r="CA315" i="2"/>
  <c r="CB315" i="2"/>
  <c r="CC315" i="2"/>
  <c r="CD315" i="2"/>
  <c r="AQ316" i="2"/>
  <c r="BW316" i="2"/>
  <c r="BX316" i="2"/>
  <c r="BY316" i="2"/>
  <c r="BZ316" i="2"/>
  <c r="CA316" i="2"/>
  <c r="CB316" i="2"/>
  <c r="CC316" i="2"/>
  <c r="CD316" i="2"/>
  <c r="AQ317" i="2"/>
  <c r="BW317" i="2"/>
  <c r="BX317" i="2"/>
  <c r="BY317" i="2"/>
  <c r="BZ317" i="2"/>
  <c r="CA317" i="2"/>
  <c r="CB317" i="2"/>
  <c r="CC317" i="2"/>
  <c r="CD317" i="2"/>
  <c r="AQ318" i="2"/>
  <c r="BL318" i="2"/>
  <c r="BW318" i="2"/>
  <c r="BX318" i="2"/>
  <c r="BY318" i="2"/>
  <c r="BZ318" i="2"/>
  <c r="CA318" i="2"/>
  <c r="CB318" i="2"/>
  <c r="CC318" i="2"/>
  <c r="CD318" i="2"/>
  <c r="AQ319" i="2"/>
  <c r="BW319" i="2"/>
  <c r="BX319" i="2"/>
  <c r="BY319" i="2"/>
  <c r="BZ319" i="2"/>
  <c r="CA319" i="2"/>
  <c r="CB319" i="2"/>
  <c r="CC319" i="2"/>
  <c r="CD319" i="2"/>
  <c r="AQ320" i="2"/>
  <c r="BW320" i="2"/>
  <c r="BX320" i="2"/>
  <c r="BY320" i="2"/>
  <c r="BZ320" i="2"/>
  <c r="CA320" i="2"/>
  <c r="CB320" i="2"/>
  <c r="CC320" i="2"/>
  <c r="CD320" i="2"/>
  <c r="AQ321" i="2"/>
  <c r="BL321" i="2"/>
  <c r="BM321" i="2"/>
  <c r="BW321" i="2"/>
  <c r="BX321" i="2"/>
  <c r="BY321" i="2"/>
  <c r="BZ321" i="2"/>
  <c r="CA321" i="2"/>
  <c r="CB321" i="2"/>
  <c r="CC321" i="2"/>
  <c r="CD321" i="2"/>
  <c r="AQ322" i="2"/>
  <c r="BK322" i="2"/>
  <c r="BW322" i="2"/>
  <c r="BX322" i="2"/>
  <c r="BY322" i="2"/>
  <c r="BZ322" i="2"/>
  <c r="CA322" i="2"/>
  <c r="CB322" i="2"/>
  <c r="CC322" i="2"/>
  <c r="CD322" i="2"/>
  <c r="AQ323" i="2"/>
  <c r="BW323" i="2"/>
  <c r="BX323" i="2"/>
  <c r="BY323" i="2"/>
  <c r="BZ323" i="2"/>
  <c r="CA323" i="2"/>
  <c r="CB323" i="2"/>
  <c r="CC323" i="2"/>
  <c r="CD323" i="2"/>
  <c r="AQ324" i="2"/>
  <c r="BW324" i="2"/>
  <c r="BX324" i="2"/>
  <c r="BY324" i="2"/>
  <c r="BZ324" i="2"/>
  <c r="CA324" i="2"/>
  <c r="CB324" i="2"/>
  <c r="CC324" i="2"/>
  <c r="CD324" i="2"/>
  <c r="AQ325" i="2"/>
  <c r="BL325" i="2"/>
  <c r="BM325" i="2"/>
  <c r="BW325" i="2"/>
  <c r="BX325" i="2"/>
  <c r="BY325" i="2"/>
  <c r="BZ325" i="2"/>
  <c r="CA325" i="2"/>
  <c r="CB325" i="2"/>
  <c r="CC325" i="2"/>
  <c r="CD325" i="2"/>
  <c r="AQ326" i="2"/>
  <c r="BW326" i="2"/>
  <c r="BX326" i="2"/>
  <c r="BY326" i="2"/>
  <c r="BZ326" i="2"/>
  <c r="CA326" i="2"/>
  <c r="CB326" i="2"/>
  <c r="CC326" i="2"/>
  <c r="CD326" i="2"/>
  <c r="AQ327" i="2"/>
  <c r="BW327" i="2"/>
  <c r="BX327" i="2"/>
  <c r="BY327" i="2"/>
  <c r="BZ327" i="2"/>
  <c r="CA327" i="2"/>
  <c r="CB327" i="2"/>
  <c r="CC327" i="2"/>
  <c r="CD327" i="2"/>
  <c r="AQ328" i="2"/>
  <c r="BL328" i="2"/>
  <c r="BM328" i="2"/>
  <c r="BW328" i="2"/>
  <c r="BX328" i="2"/>
  <c r="BY328" i="2"/>
  <c r="BZ328" i="2"/>
  <c r="CA328" i="2"/>
  <c r="CB328" i="2"/>
  <c r="CC328" i="2"/>
  <c r="CD328" i="2"/>
  <c r="AQ329" i="2"/>
  <c r="BK329" i="2"/>
  <c r="BW329" i="2"/>
  <c r="BX329" i="2"/>
  <c r="BY329" i="2"/>
  <c r="BZ329" i="2"/>
  <c r="CA329" i="2"/>
  <c r="CB329" i="2"/>
  <c r="CC329" i="2"/>
  <c r="CD329" i="2"/>
  <c r="AQ330" i="2"/>
  <c r="BL330" i="2"/>
  <c r="BM330" i="2"/>
  <c r="BW330" i="2"/>
  <c r="BX330" i="2"/>
  <c r="BY330" i="2"/>
  <c r="BZ330" i="2"/>
  <c r="CA330" i="2"/>
  <c r="CB330" i="2"/>
  <c r="CC330" i="2"/>
  <c r="CD330" i="2"/>
  <c r="AQ331" i="2"/>
  <c r="BJ331" i="2"/>
  <c r="BK331" i="2"/>
  <c r="BW331" i="2"/>
  <c r="BX331" i="2"/>
  <c r="BY331" i="2"/>
  <c r="BZ331" i="2"/>
  <c r="CA331" i="2"/>
  <c r="CB331" i="2"/>
  <c r="CC331" i="2"/>
  <c r="CD331" i="2"/>
  <c r="AQ332" i="2"/>
  <c r="BW332" i="2"/>
  <c r="BX332" i="2"/>
  <c r="BY332" i="2"/>
  <c r="BZ332" i="2"/>
  <c r="CA332" i="2"/>
  <c r="CB332" i="2"/>
  <c r="CC332" i="2"/>
  <c r="CD332" i="2"/>
  <c r="AQ333" i="2"/>
  <c r="BL333" i="2"/>
  <c r="BM333" i="2"/>
  <c r="BW333" i="2"/>
  <c r="BX333" i="2"/>
  <c r="BY333" i="2"/>
  <c r="BZ333" i="2"/>
  <c r="CA333" i="2"/>
  <c r="CB333" i="2"/>
  <c r="CC333" i="2"/>
  <c r="CD333" i="2"/>
  <c r="AQ334" i="2"/>
  <c r="BW334" i="2"/>
  <c r="BX334" i="2"/>
  <c r="BY334" i="2"/>
  <c r="BZ334" i="2"/>
  <c r="CA334" i="2"/>
  <c r="CB334" i="2"/>
  <c r="CC334" i="2"/>
  <c r="CD334" i="2"/>
  <c r="AQ335" i="2"/>
  <c r="BW335" i="2"/>
  <c r="BX335" i="2"/>
  <c r="BY335" i="2"/>
  <c r="BZ335" i="2"/>
  <c r="CA335" i="2"/>
  <c r="CB335" i="2"/>
  <c r="CC335" i="2"/>
  <c r="CD335" i="2"/>
  <c r="AQ336" i="2"/>
  <c r="BL336" i="2"/>
  <c r="BM336" i="2"/>
  <c r="BW336" i="2"/>
  <c r="BX336" i="2"/>
  <c r="BY336" i="2"/>
  <c r="BZ336" i="2"/>
  <c r="CA336" i="2"/>
  <c r="CB336" i="2"/>
  <c r="CC336" i="2"/>
  <c r="CD336" i="2"/>
  <c r="AQ337" i="2"/>
  <c r="BW337" i="2"/>
  <c r="BX337" i="2"/>
  <c r="BY337" i="2"/>
  <c r="BZ337" i="2"/>
  <c r="CA337" i="2"/>
  <c r="CB337" i="2"/>
  <c r="CC337" i="2"/>
  <c r="CD337" i="2"/>
  <c r="AQ338" i="2"/>
  <c r="BL338" i="2"/>
  <c r="BM338" i="2"/>
  <c r="BW338" i="2"/>
  <c r="BX338" i="2"/>
  <c r="BY338" i="2"/>
  <c r="BZ338" i="2"/>
  <c r="CA338" i="2"/>
  <c r="CB338" i="2"/>
  <c r="CC338" i="2"/>
  <c r="CD338" i="2"/>
  <c r="AQ339" i="2"/>
  <c r="BW339" i="2"/>
  <c r="BX339" i="2"/>
  <c r="BY339" i="2"/>
  <c r="BZ339" i="2"/>
  <c r="CA339" i="2"/>
  <c r="CB339" i="2"/>
  <c r="CC339" i="2"/>
  <c r="CD339" i="2"/>
  <c r="AQ340" i="2"/>
  <c r="BW340" i="2"/>
  <c r="BX340" i="2"/>
  <c r="BY340" i="2"/>
  <c r="BZ340" i="2"/>
  <c r="CA340" i="2"/>
  <c r="CB340" i="2"/>
  <c r="CC340" i="2"/>
  <c r="CD340" i="2"/>
  <c r="AQ341" i="2"/>
  <c r="BL341" i="2"/>
  <c r="BM341" i="2"/>
  <c r="BW341" i="2"/>
  <c r="BX341" i="2"/>
  <c r="BY341" i="2"/>
  <c r="BZ341" i="2"/>
  <c r="CA341" i="2"/>
  <c r="CB341" i="2"/>
  <c r="CC341" i="2"/>
  <c r="CD341" i="2"/>
  <c r="AQ342" i="2"/>
  <c r="BW342" i="2"/>
  <c r="BX342" i="2"/>
  <c r="BY342" i="2"/>
  <c r="BZ342" i="2"/>
  <c r="CA342" i="2"/>
  <c r="CB342" i="2"/>
  <c r="CC342" i="2"/>
  <c r="CD342" i="2"/>
  <c r="AQ343" i="2"/>
  <c r="BL343" i="2"/>
  <c r="BW343" i="2"/>
  <c r="BX343" i="2"/>
  <c r="BY343" i="2"/>
  <c r="BZ343" i="2"/>
  <c r="CA343" i="2"/>
  <c r="CB343" i="2"/>
  <c r="CC343" i="2"/>
  <c r="CD343" i="2"/>
  <c r="AQ344" i="2"/>
  <c r="BW344" i="2"/>
  <c r="BX344" i="2"/>
  <c r="BY344" i="2"/>
  <c r="BZ344" i="2"/>
  <c r="CA344" i="2"/>
  <c r="CB344" i="2"/>
  <c r="CC344" i="2"/>
  <c r="CD344" i="2"/>
  <c r="AQ345" i="2"/>
  <c r="BL345" i="2"/>
  <c r="BW345" i="2"/>
  <c r="BX345" i="2"/>
  <c r="BY345" i="2"/>
  <c r="BZ345" i="2"/>
  <c r="CA345" i="2"/>
  <c r="CB345" i="2"/>
  <c r="CC345" i="2"/>
  <c r="CD345" i="2"/>
  <c r="AQ346" i="2"/>
  <c r="BW346" i="2"/>
  <c r="BX346" i="2"/>
  <c r="BY346" i="2"/>
  <c r="BZ346" i="2"/>
  <c r="CA346" i="2"/>
  <c r="CB346" i="2"/>
  <c r="CC346" i="2"/>
  <c r="CD346" i="2"/>
  <c r="AQ347" i="2"/>
  <c r="BW347" i="2"/>
  <c r="BX347" i="2"/>
  <c r="BY347" i="2"/>
  <c r="BZ347" i="2"/>
  <c r="CA347" i="2"/>
  <c r="CB347" i="2"/>
  <c r="CC347" i="2"/>
  <c r="CD347" i="2"/>
  <c r="AQ348" i="2"/>
  <c r="BW348" i="2"/>
  <c r="BX348" i="2"/>
  <c r="BY348" i="2"/>
  <c r="BZ348" i="2"/>
  <c r="CA348" i="2"/>
  <c r="CB348" i="2"/>
  <c r="CC348" i="2"/>
  <c r="CD348" i="2"/>
  <c r="AQ349" i="2"/>
  <c r="BL349" i="2"/>
  <c r="BM349" i="2"/>
  <c r="BW349" i="2"/>
  <c r="BX349" i="2"/>
  <c r="BY349" i="2"/>
  <c r="BZ349" i="2"/>
  <c r="CA349" i="2"/>
  <c r="CB349" i="2"/>
  <c r="CC349" i="2"/>
  <c r="CD349" i="2"/>
  <c r="AQ350" i="2"/>
  <c r="BW350" i="2"/>
  <c r="BX350" i="2"/>
  <c r="BY350" i="2"/>
  <c r="BZ350" i="2"/>
  <c r="CA350" i="2"/>
  <c r="CB350" i="2"/>
  <c r="CC350" i="2"/>
  <c r="CD350" i="2"/>
  <c r="AQ351" i="2"/>
  <c r="BW351" i="2"/>
  <c r="BX351" i="2"/>
  <c r="BY351" i="2"/>
  <c r="BZ351" i="2"/>
  <c r="CA351" i="2"/>
  <c r="CB351" i="2"/>
  <c r="CC351" i="2"/>
  <c r="CD351" i="2"/>
  <c r="AQ352" i="2"/>
  <c r="BW352" i="2"/>
  <c r="BX352" i="2"/>
  <c r="BY352" i="2"/>
  <c r="BZ352" i="2"/>
  <c r="CA352" i="2"/>
  <c r="CB352" i="2"/>
  <c r="CC352" i="2"/>
  <c r="CD352" i="2"/>
  <c r="AQ353" i="2"/>
  <c r="BL353" i="2"/>
  <c r="BM353" i="2"/>
  <c r="BW353" i="2"/>
  <c r="BX353" i="2"/>
  <c r="BY353" i="2"/>
  <c r="BZ353" i="2"/>
  <c r="CA353" i="2"/>
  <c r="CB353" i="2"/>
  <c r="CC353" i="2"/>
  <c r="CD353" i="2"/>
  <c r="AQ354" i="2"/>
  <c r="BJ354" i="2"/>
  <c r="BW354" i="2"/>
  <c r="BX354" i="2"/>
  <c r="BY354" i="2"/>
  <c r="BZ354" i="2"/>
  <c r="CA354" i="2"/>
  <c r="CB354" i="2"/>
  <c r="CC354" i="2"/>
  <c r="CD354" i="2"/>
  <c r="AQ355" i="2"/>
  <c r="BW355" i="2"/>
  <c r="BX355" i="2"/>
  <c r="BY355" i="2"/>
  <c r="BZ355" i="2"/>
  <c r="CA355" i="2"/>
  <c r="CB355" i="2"/>
  <c r="CC355" i="2"/>
  <c r="CD355" i="2"/>
  <c r="AQ356" i="2"/>
  <c r="BL356" i="2"/>
  <c r="BM356" i="2"/>
  <c r="BW356" i="2"/>
  <c r="BX356" i="2"/>
  <c r="BY356" i="2"/>
  <c r="BZ356" i="2"/>
  <c r="CA356" i="2"/>
  <c r="CB356" i="2"/>
  <c r="CC356" i="2"/>
  <c r="CD356" i="2"/>
  <c r="AQ357" i="2"/>
  <c r="BK357" i="2"/>
  <c r="BW357" i="2"/>
  <c r="BX357" i="2"/>
  <c r="BY357" i="2"/>
  <c r="BZ357" i="2"/>
  <c r="CA357" i="2"/>
  <c r="CB357" i="2"/>
  <c r="CC357" i="2"/>
  <c r="CD357" i="2"/>
  <c r="AQ358" i="2"/>
  <c r="BW358" i="2"/>
  <c r="BX358" i="2"/>
  <c r="BY358" i="2"/>
  <c r="BZ358" i="2"/>
  <c r="CA358" i="2"/>
  <c r="CB358" i="2"/>
  <c r="CC358" i="2"/>
  <c r="CD358" i="2"/>
  <c r="AQ359" i="2"/>
  <c r="BW359" i="2"/>
  <c r="BX359" i="2"/>
  <c r="BY359" i="2"/>
  <c r="BZ359" i="2"/>
  <c r="CA359" i="2"/>
  <c r="CB359" i="2"/>
  <c r="CC359" i="2"/>
  <c r="CD359" i="2"/>
  <c r="AQ360" i="2"/>
  <c r="BL360" i="2"/>
  <c r="BM360" i="2"/>
  <c r="BW360" i="2"/>
  <c r="BX360" i="2"/>
  <c r="BY360" i="2"/>
  <c r="BZ360" i="2"/>
  <c r="CA360" i="2"/>
  <c r="CB360" i="2"/>
  <c r="CC360" i="2"/>
  <c r="CD360" i="2"/>
  <c r="AQ361" i="2"/>
  <c r="BJ361" i="2"/>
  <c r="BK361" i="2"/>
  <c r="BW361" i="2"/>
  <c r="BX361" i="2"/>
  <c r="BY361" i="2"/>
  <c r="BZ361" i="2"/>
  <c r="CA361" i="2"/>
  <c r="CB361" i="2"/>
  <c r="CC361" i="2"/>
  <c r="CD361" i="2"/>
  <c r="AQ362" i="2"/>
  <c r="BW362" i="2"/>
  <c r="BX362" i="2"/>
  <c r="BY362" i="2"/>
  <c r="BZ362" i="2"/>
  <c r="CA362" i="2"/>
  <c r="CB362" i="2"/>
  <c r="CC362" i="2"/>
  <c r="CD362" i="2"/>
  <c r="AQ363" i="2"/>
  <c r="BL363" i="2"/>
  <c r="BM363" i="2"/>
  <c r="BW363" i="2"/>
  <c r="BX363" i="2"/>
  <c r="BY363" i="2"/>
  <c r="BZ363" i="2"/>
  <c r="CA363" i="2"/>
  <c r="CB363" i="2"/>
  <c r="CC363" i="2"/>
  <c r="CD363" i="2"/>
  <c r="AQ364" i="2"/>
  <c r="BJ364" i="2"/>
  <c r="BK364" i="2"/>
  <c r="BW364" i="2"/>
  <c r="BX364" i="2"/>
  <c r="BY364" i="2"/>
  <c r="BZ364" i="2"/>
  <c r="CA364" i="2"/>
  <c r="CB364" i="2"/>
  <c r="CC364" i="2"/>
  <c r="CD364" i="2"/>
  <c r="AQ365" i="2"/>
  <c r="BL365" i="2"/>
  <c r="BM365" i="2"/>
  <c r="BW365" i="2"/>
  <c r="BX365" i="2"/>
  <c r="BY365" i="2"/>
  <c r="BZ365" i="2"/>
  <c r="CA365" i="2"/>
  <c r="CB365" i="2"/>
  <c r="CC365" i="2"/>
  <c r="CD365" i="2"/>
  <c r="AQ366" i="2"/>
  <c r="BJ366" i="2"/>
  <c r="BK366" i="2"/>
  <c r="BW366" i="2"/>
  <c r="BX366" i="2"/>
  <c r="BY366" i="2"/>
  <c r="BZ366" i="2"/>
  <c r="CA366" i="2"/>
  <c r="CB366" i="2"/>
  <c r="CC366" i="2"/>
  <c r="CD366" i="2"/>
  <c r="AQ367" i="2"/>
  <c r="BW367" i="2"/>
  <c r="BX367" i="2"/>
  <c r="BY367" i="2"/>
  <c r="BZ367" i="2"/>
  <c r="CA367" i="2"/>
  <c r="CB367" i="2"/>
  <c r="CC367" i="2"/>
  <c r="CD367" i="2"/>
  <c r="AQ368" i="2"/>
  <c r="BL368" i="2"/>
  <c r="BM368" i="2"/>
  <c r="BW368" i="2"/>
  <c r="BX368" i="2"/>
  <c r="BY368" i="2"/>
  <c r="BZ368" i="2"/>
  <c r="CA368" i="2"/>
  <c r="CB368" i="2"/>
  <c r="CC368" i="2"/>
  <c r="CD368" i="2"/>
  <c r="AQ369" i="2"/>
  <c r="BJ369" i="2"/>
  <c r="BW369" i="2"/>
  <c r="BX369" i="2"/>
  <c r="BY369" i="2"/>
  <c r="BZ369" i="2"/>
  <c r="CA369" i="2"/>
  <c r="CB369" i="2"/>
  <c r="CC369" i="2"/>
  <c r="CD369" i="2"/>
  <c r="AQ370" i="2"/>
  <c r="BW370" i="2"/>
  <c r="BX370" i="2"/>
  <c r="BY370" i="2"/>
  <c r="BZ370" i="2"/>
  <c r="CA370" i="2"/>
  <c r="CB370" i="2"/>
  <c r="CC370" i="2"/>
  <c r="CD370" i="2"/>
  <c r="AQ371" i="2"/>
  <c r="BL371" i="2"/>
  <c r="BM371" i="2"/>
  <c r="BW371" i="2"/>
  <c r="BX371" i="2"/>
  <c r="BY371" i="2"/>
  <c r="BZ371" i="2"/>
  <c r="CA371" i="2"/>
  <c r="CB371" i="2"/>
  <c r="CC371" i="2"/>
  <c r="CD371" i="2"/>
  <c r="AQ372" i="2"/>
  <c r="BJ372" i="2"/>
  <c r="BW372" i="2"/>
  <c r="BX372" i="2"/>
  <c r="BY372" i="2"/>
  <c r="BZ372" i="2"/>
  <c r="CA372" i="2"/>
  <c r="CB372" i="2"/>
  <c r="CC372" i="2"/>
  <c r="CD372" i="2"/>
  <c r="AQ373" i="2"/>
  <c r="BL373" i="2"/>
  <c r="BW373" i="2"/>
  <c r="BX373" i="2"/>
  <c r="BY373" i="2"/>
  <c r="BZ373" i="2"/>
  <c r="CA373" i="2"/>
  <c r="CB373" i="2"/>
  <c r="CC373" i="2"/>
  <c r="CD373" i="2"/>
  <c r="AQ374" i="2"/>
  <c r="BJ374" i="2"/>
  <c r="BW374" i="2"/>
  <c r="BX374" i="2"/>
  <c r="BY374" i="2"/>
  <c r="BZ374" i="2"/>
  <c r="CA374" i="2"/>
  <c r="CB374" i="2"/>
  <c r="CC374" i="2"/>
  <c r="CD374" i="2"/>
  <c r="AQ375" i="2"/>
  <c r="BW375" i="2"/>
  <c r="BX375" i="2"/>
  <c r="BY375" i="2"/>
  <c r="BZ375" i="2"/>
  <c r="CA375" i="2"/>
  <c r="CB375" i="2"/>
  <c r="CC375" i="2"/>
  <c r="CD375" i="2"/>
  <c r="AQ376" i="2"/>
  <c r="BL376" i="2"/>
  <c r="BM376" i="2"/>
  <c r="BW376" i="2"/>
  <c r="BX376" i="2"/>
  <c r="BY376" i="2"/>
  <c r="BZ376" i="2"/>
  <c r="CA376" i="2"/>
  <c r="CB376" i="2"/>
  <c r="CC376" i="2"/>
  <c r="CD376" i="2"/>
  <c r="AQ377" i="2"/>
  <c r="BJ377" i="2"/>
  <c r="BW377" i="2"/>
  <c r="BX377" i="2"/>
  <c r="BY377" i="2"/>
  <c r="BZ377" i="2"/>
  <c r="CA377" i="2"/>
  <c r="CB377" i="2"/>
  <c r="CC377" i="2"/>
  <c r="CD377" i="2"/>
  <c r="AQ378" i="2"/>
  <c r="BL378" i="2"/>
  <c r="BM378" i="2"/>
  <c r="BW378" i="2"/>
  <c r="BX378" i="2"/>
  <c r="BY378" i="2"/>
  <c r="BZ378" i="2"/>
  <c r="CA378" i="2"/>
  <c r="CB378" i="2"/>
  <c r="CC378" i="2"/>
  <c r="CD378" i="2"/>
  <c r="AQ379" i="2"/>
  <c r="BJ379" i="2"/>
  <c r="BW379" i="2"/>
  <c r="BX379" i="2"/>
  <c r="BY379" i="2"/>
  <c r="BZ379" i="2"/>
  <c r="CA379" i="2"/>
  <c r="CB379" i="2"/>
  <c r="CC379" i="2"/>
  <c r="CD379" i="2"/>
  <c r="AQ380" i="2"/>
  <c r="BM380" i="2"/>
  <c r="BW380" i="2"/>
  <c r="BX380" i="2"/>
  <c r="BY380" i="2"/>
  <c r="BZ380" i="2"/>
  <c r="CA380" i="2"/>
  <c r="CB380" i="2"/>
  <c r="CC380" i="2"/>
  <c r="CD380" i="2"/>
  <c r="AQ381" i="2"/>
  <c r="BW381" i="2"/>
  <c r="BX381" i="2"/>
  <c r="BY381" i="2"/>
  <c r="BZ381" i="2"/>
  <c r="CA381" i="2"/>
  <c r="CB381" i="2"/>
  <c r="CC381" i="2"/>
  <c r="CD381" i="2"/>
  <c r="AQ382" i="2"/>
  <c r="BW382" i="2"/>
  <c r="BX382" i="2"/>
  <c r="BY382" i="2"/>
  <c r="BZ382" i="2"/>
  <c r="CA382" i="2"/>
  <c r="CB382" i="2"/>
  <c r="CC382" i="2"/>
  <c r="CD382" i="2"/>
  <c r="AQ383" i="2"/>
  <c r="BW383" i="2"/>
  <c r="BX383" i="2"/>
  <c r="BY383" i="2"/>
  <c r="BZ383" i="2"/>
  <c r="CA383" i="2"/>
  <c r="CB383" i="2"/>
  <c r="CC383" i="2"/>
  <c r="CD383" i="2"/>
  <c r="AQ384" i="2"/>
  <c r="BL384" i="2"/>
  <c r="BW384" i="2"/>
  <c r="BX384" i="2"/>
  <c r="BY384" i="2"/>
  <c r="BZ384" i="2"/>
  <c r="CA384" i="2"/>
  <c r="CB384" i="2"/>
  <c r="CC384" i="2"/>
  <c r="CD384" i="2"/>
  <c r="AQ385" i="2"/>
  <c r="BW385" i="2"/>
  <c r="BX385" i="2"/>
  <c r="BY385" i="2"/>
  <c r="BZ385" i="2"/>
  <c r="CA385" i="2"/>
  <c r="CB385" i="2"/>
  <c r="CC385" i="2"/>
  <c r="CD385" i="2"/>
  <c r="AQ386" i="2"/>
  <c r="BW386" i="2"/>
  <c r="BX386" i="2"/>
  <c r="BY386" i="2"/>
  <c r="BZ386" i="2"/>
  <c r="CA386" i="2"/>
  <c r="CB386" i="2"/>
  <c r="CC386" i="2"/>
  <c r="CD386" i="2"/>
  <c r="AQ387" i="2"/>
  <c r="BW387" i="2"/>
  <c r="BX387" i="2"/>
  <c r="BY387" i="2"/>
  <c r="BZ387" i="2"/>
  <c r="CA387" i="2"/>
  <c r="CB387" i="2"/>
  <c r="CC387" i="2"/>
  <c r="CD387" i="2"/>
  <c r="AQ388" i="2"/>
  <c r="BL388" i="2"/>
  <c r="BM388" i="2"/>
  <c r="BW388" i="2"/>
  <c r="BX388" i="2"/>
  <c r="BY388" i="2"/>
  <c r="BZ388" i="2"/>
  <c r="CA388" i="2"/>
  <c r="CB388" i="2"/>
  <c r="CC388" i="2"/>
  <c r="CD388" i="2"/>
  <c r="AQ389" i="2"/>
  <c r="BJ389" i="2"/>
  <c r="BK389" i="2"/>
  <c r="BW389" i="2"/>
  <c r="BX389" i="2"/>
  <c r="BY389" i="2"/>
  <c r="BZ389" i="2"/>
  <c r="CA389" i="2"/>
  <c r="CB389" i="2"/>
  <c r="CC389" i="2"/>
  <c r="CD389" i="2"/>
  <c r="AQ390" i="2"/>
  <c r="BW390" i="2"/>
  <c r="BX390" i="2"/>
  <c r="BY390" i="2"/>
  <c r="BZ390" i="2"/>
  <c r="CA390" i="2"/>
  <c r="CB390" i="2"/>
  <c r="CC390" i="2"/>
  <c r="CD390" i="2"/>
  <c r="AQ391" i="2"/>
  <c r="BL391" i="2"/>
  <c r="BM391" i="2"/>
  <c r="BW391" i="2"/>
  <c r="BX391" i="2"/>
  <c r="BY391" i="2"/>
  <c r="BZ391" i="2"/>
  <c r="CA391" i="2"/>
  <c r="CB391" i="2"/>
  <c r="CC391" i="2"/>
  <c r="CD391" i="2"/>
  <c r="AQ392" i="2"/>
  <c r="BJ392" i="2"/>
  <c r="BK392" i="2"/>
  <c r="BW392" i="2"/>
  <c r="BX392" i="2"/>
  <c r="BY392" i="2"/>
  <c r="BZ392" i="2"/>
  <c r="CA392" i="2"/>
  <c r="CB392" i="2"/>
  <c r="CC392" i="2"/>
  <c r="CD392" i="2"/>
  <c r="AQ393" i="2"/>
  <c r="BW393" i="2"/>
  <c r="BX393" i="2"/>
  <c r="BY393" i="2"/>
  <c r="BZ393" i="2"/>
  <c r="CA393" i="2"/>
  <c r="CB393" i="2"/>
  <c r="CC393" i="2"/>
  <c r="CD393" i="2"/>
  <c r="AQ394" i="2"/>
  <c r="BW394" i="2"/>
  <c r="BX394" i="2"/>
  <c r="BY394" i="2"/>
  <c r="BZ394" i="2"/>
  <c r="CA394" i="2"/>
  <c r="CB394" i="2"/>
  <c r="CC394" i="2"/>
  <c r="CD394" i="2"/>
  <c r="AQ395" i="2"/>
  <c r="BL395" i="2"/>
  <c r="BM395" i="2"/>
  <c r="BW395" i="2"/>
  <c r="BX395" i="2"/>
  <c r="BY395" i="2"/>
  <c r="BZ395" i="2"/>
  <c r="CA395" i="2"/>
  <c r="CB395" i="2"/>
  <c r="CC395" i="2"/>
  <c r="CD395" i="2"/>
  <c r="AQ396" i="2"/>
  <c r="BJ396" i="2"/>
  <c r="BW396" i="2"/>
  <c r="BX396" i="2"/>
  <c r="BY396" i="2"/>
  <c r="BZ396" i="2"/>
  <c r="CA396" i="2"/>
  <c r="CB396" i="2"/>
  <c r="CC396" i="2"/>
  <c r="CD396" i="2"/>
  <c r="AQ397" i="2"/>
  <c r="BW397" i="2"/>
  <c r="BX397" i="2"/>
  <c r="BY397" i="2"/>
  <c r="BZ397" i="2"/>
  <c r="CA397" i="2"/>
  <c r="CB397" i="2"/>
  <c r="CC397" i="2"/>
  <c r="CD397" i="2"/>
  <c r="AQ398" i="2"/>
  <c r="BL398" i="2"/>
  <c r="BM398" i="2"/>
  <c r="BW398" i="2"/>
  <c r="BX398" i="2"/>
  <c r="BY398" i="2"/>
  <c r="BZ398" i="2"/>
  <c r="CA398" i="2"/>
  <c r="CB398" i="2"/>
  <c r="CC398" i="2"/>
  <c r="CD398" i="2"/>
  <c r="AQ399" i="2"/>
  <c r="BJ399" i="2"/>
  <c r="BK399" i="2"/>
  <c r="BW399" i="2"/>
  <c r="BX399" i="2"/>
  <c r="BY399" i="2"/>
  <c r="BZ399" i="2"/>
  <c r="CA399" i="2"/>
  <c r="CB399" i="2"/>
  <c r="CC399" i="2"/>
  <c r="CD399" i="2"/>
  <c r="AQ400" i="2"/>
  <c r="BL400" i="2"/>
  <c r="BM400" i="2"/>
  <c r="BW400" i="2"/>
  <c r="BX400" i="2"/>
  <c r="BY400" i="2"/>
  <c r="BZ400" i="2"/>
  <c r="CA400" i="2"/>
  <c r="CB400" i="2"/>
  <c r="CC400" i="2"/>
  <c r="CD400" i="2"/>
  <c r="AQ401" i="2"/>
  <c r="BK401" i="2"/>
  <c r="BW401" i="2"/>
  <c r="BX401" i="2"/>
  <c r="BY401" i="2"/>
  <c r="BZ401" i="2"/>
  <c r="CA401" i="2"/>
  <c r="CB401" i="2"/>
  <c r="CC401" i="2"/>
  <c r="CD401" i="2"/>
  <c r="AQ402" i="2"/>
  <c r="BW402" i="2"/>
  <c r="BX402" i="2"/>
  <c r="BY402" i="2"/>
  <c r="BZ402" i="2"/>
  <c r="CA402" i="2"/>
  <c r="CB402" i="2"/>
  <c r="CC402" i="2"/>
  <c r="CD402" i="2"/>
  <c r="AQ403" i="2"/>
  <c r="BL403" i="2"/>
  <c r="BM403" i="2"/>
  <c r="BW403" i="2"/>
  <c r="BX403" i="2"/>
  <c r="BY403" i="2"/>
  <c r="BZ403" i="2"/>
  <c r="CA403" i="2"/>
  <c r="CB403" i="2"/>
  <c r="CC403" i="2"/>
  <c r="CD403" i="2"/>
  <c r="AQ404" i="2"/>
  <c r="BJ404" i="2"/>
  <c r="BW404" i="2"/>
  <c r="BX404" i="2"/>
  <c r="BY404" i="2"/>
  <c r="BZ404" i="2"/>
  <c r="CA404" i="2"/>
  <c r="CB404" i="2"/>
  <c r="CC404" i="2"/>
  <c r="CD404" i="2"/>
  <c r="AQ405" i="2"/>
  <c r="BW405" i="2"/>
  <c r="BX405" i="2"/>
  <c r="BY405" i="2"/>
  <c r="BZ405" i="2"/>
  <c r="CA405" i="2"/>
  <c r="CB405" i="2"/>
  <c r="CC405" i="2"/>
  <c r="CD405" i="2"/>
  <c r="AQ406" i="2"/>
  <c r="BL406" i="2"/>
  <c r="BM406" i="2"/>
  <c r="BW406" i="2"/>
  <c r="BX406" i="2"/>
  <c r="BY406" i="2"/>
  <c r="BZ406" i="2"/>
  <c r="CA406" i="2"/>
  <c r="CB406" i="2"/>
  <c r="CC406" i="2"/>
  <c r="CD406" i="2"/>
  <c r="AQ407" i="2"/>
  <c r="BJ407" i="2"/>
  <c r="BW407" i="2"/>
  <c r="BX407" i="2"/>
  <c r="BY407" i="2"/>
  <c r="BZ407" i="2"/>
  <c r="CA407" i="2"/>
  <c r="CB407" i="2"/>
  <c r="CC407" i="2"/>
  <c r="CD407" i="2"/>
  <c r="AQ408" i="2"/>
  <c r="BL408" i="2"/>
  <c r="BM408" i="2"/>
  <c r="BW408" i="2"/>
  <c r="BX408" i="2"/>
  <c r="BY408" i="2"/>
  <c r="BZ408" i="2"/>
  <c r="CA408" i="2"/>
  <c r="CB408" i="2"/>
  <c r="CC408" i="2"/>
  <c r="CD408" i="2"/>
  <c r="AQ409" i="2"/>
  <c r="BJ409" i="2"/>
  <c r="BW409" i="2"/>
  <c r="BX409" i="2"/>
  <c r="BY409" i="2"/>
  <c r="BZ409" i="2"/>
  <c r="CA409" i="2"/>
  <c r="CB409" i="2"/>
  <c r="CC409" i="2"/>
  <c r="CD409" i="2"/>
  <c r="AQ410" i="2"/>
  <c r="BW410" i="2"/>
  <c r="BX410" i="2"/>
  <c r="BY410" i="2"/>
  <c r="BZ410" i="2"/>
  <c r="CA410" i="2"/>
  <c r="CB410" i="2"/>
  <c r="CC410" i="2"/>
  <c r="CD410" i="2"/>
  <c r="AQ411" i="2"/>
  <c r="BL411" i="2"/>
  <c r="BM411" i="2"/>
  <c r="BW411" i="2"/>
  <c r="BX411" i="2"/>
  <c r="BY411" i="2"/>
  <c r="BZ411" i="2"/>
  <c r="CA411" i="2"/>
  <c r="CB411" i="2"/>
  <c r="CC411" i="2"/>
  <c r="CD411" i="2"/>
  <c r="AQ412" i="2"/>
  <c r="BJ412" i="2"/>
  <c r="BW412" i="2"/>
  <c r="BX412" i="2"/>
  <c r="BY412" i="2"/>
  <c r="BZ412" i="2"/>
  <c r="CA412" i="2"/>
  <c r="CB412" i="2"/>
  <c r="CC412" i="2"/>
  <c r="CD412" i="2"/>
  <c r="AQ413" i="2"/>
  <c r="BL413" i="2"/>
  <c r="BM413" i="2"/>
  <c r="BW413" i="2"/>
  <c r="BX413" i="2"/>
  <c r="BY413" i="2"/>
  <c r="BZ413" i="2"/>
  <c r="CA413" i="2"/>
  <c r="CB413" i="2"/>
  <c r="CC413" i="2"/>
  <c r="CD413" i="2"/>
  <c r="AQ414" i="2"/>
  <c r="BJ414" i="2"/>
  <c r="BW414" i="2"/>
  <c r="BX414" i="2"/>
  <c r="BY414" i="2"/>
  <c r="BZ414" i="2"/>
  <c r="CA414" i="2"/>
  <c r="CB414" i="2"/>
  <c r="CC414" i="2"/>
  <c r="CD414" i="2"/>
  <c r="AQ415" i="2"/>
  <c r="BW415" i="2"/>
  <c r="BX415" i="2"/>
  <c r="BY415" i="2"/>
  <c r="BZ415" i="2"/>
  <c r="CA415" i="2"/>
  <c r="CB415" i="2"/>
  <c r="CC415" i="2"/>
  <c r="CD415" i="2"/>
  <c r="AQ416" i="2"/>
  <c r="BW416" i="2"/>
  <c r="BX416" i="2"/>
  <c r="BY416" i="2"/>
  <c r="BZ416" i="2"/>
  <c r="CA416" i="2"/>
  <c r="CB416" i="2"/>
  <c r="CC416" i="2"/>
  <c r="CD416" i="2"/>
  <c r="AQ417" i="2"/>
  <c r="BW417" i="2"/>
  <c r="BX417" i="2"/>
  <c r="BY417" i="2"/>
  <c r="BZ417" i="2"/>
  <c r="CA417" i="2"/>
  <c r="CB417" i="2"/>
  <c r="CC417" i="2"/>
  <c r="CD417" i="2"/>
  <c r="AQ418" i="2"/>
  <c r="BW418" i="2"/>
  <c r="BX418" i="2"/>
  <c r="BY418" i="2"/>
  <c r="BZ418" i="2"/>
  <c r="CA418" i="2"/>
  <c r="CB418" i="2"/>
  <c r="CC418" i="2"/>
  <c r="CD418" i="2"/>
  <c r="AQ419" i="2"/>
  <c r="BL419" i="2"/>
  <c r="BM419" i="2"/>
  <c r="BW419" i="2"/>
  <c r="BX419" i="2"/>
  <c r="BY419" i="2"/>
  <c r="BZ419" i="2"/>
  <c r="CA419" i="2"/>
  <c r="CB419" i="2"/>
  <c r="CC419" i="2"/>
  <c r="CD419" i="2"/>
  <c r="AQ420" i="2"/>
  <c r="BW420" i="2"/>
  <c r="BX420" i="2"/>
  <c r="BY420" i="2"/>
  <c r="BZ420" i="2"/>
  <c r="CA420" i="2"/>
  <c r="CB420" i="2"/>
  <c r="CC420" i="2"/>
  <c r="CD420" i="2"/>
  <c r="AQ421" i="2"/>
  <c r="BW421" i="2"/>
  <c r="BX421" i="2"/>
  <c r="BY421" i="2"/>
  <c r="BZ421" i="2"/>
  <c r="CA421" i="2"/>
  <c r="CB421" i="2"/>
  <c r="CC421" i="2"/>
  <c r="CD421" i="2"/>
  <c r="AQ422" i="2"/>
  <c r="BW422" i="2"/>
  <c r="BX422" i="2"/>
  <c r="BY422" i="2"/>
  <c r="BZ422" i="2"/>
  <c r="CA422" i="2"/>
  <c r="CB422" i="2"/>
  <c r="CC422" i="2"/>
  <c r="CD422" i="2"/>
  <c r="AQ423" i="2"/>
  <c r="BL423" i="2"/>
  <c r="BM423" i="2"/>
  <c r="BW423" i="2"/>
  <c r="BX423" i="2"/>
  <c r="BY423" i="2"/>
  <c r="BZ423" i="2"/>
  <c r="CA423" i="2"/>
  <c r="CB423" i="2"/>
  <c r="CC423" i="2"/>
  <c r="CD423" i="2"/>
  <c r="AQ424" i="2"/>
  <c r="BJ424" i="2"/>
  <c r="BW424" i="2"/>
  <c r="BX424" i="2"/>
  <c r="BY424" i="2"/>
  <c r="BZ424" i="2"/>
  <c r="CA424" i="2"/>
  <c r="CB424" i="2"/>
  <c r="CC424" i="2"/>
  <c r="CD424" i="2"/>
  <c r="AQ425" i="2"/>
  <c r="BW425" i="2"/>
  <c r="BX425" i="2"/>
  <c r="BY425" i="2"/>
  <c r="BZ425" i="2"/>
  <c r="CA425" i="2"/>
  <c r="CB425" i="2"/>
  <c r="CC425" i="2"/>
  <c r="CD425" i="2"/>
  <c r="AQ426" i="2"/>
  <c r="BL426" i="2"/>
  <c r="BM426" i="2"/>
  <c r="BW426" i="2"/>
  <c r="BX426" i="2"/>
  <c r="BY426" i="2"/>
  <c r="BZ426" i="2"/>
  <c r="CA426" i="2"/>
  <c r="CB426" i="2"/>
  <c r="CC426" i="2"/>
  <c r="CD426" i="2"/>
  <c r="AQ427" i="2"/>
  <c r="BJ427" i="2"/>
  <c r="BK427" i="2"/>
  <c r="BW427" i="2"/>
  <c r="BX427" i="2"/>
  <c r="BY427" i="2"/>
  <c r="BZ427" i="2"/>
  <c r="CA427" i="2"/>
  <c r="CB427" i="2"/>
  <c r="CC427" i="2"/>
  <c r="CD427" i="2"/>
  <c r="AQ428" i="2"/>
  <c r="BW428" i="2"/>
  <c r="BX428" i="2"/>
  <c r="BY428" i="2"/>
  <c r="BZ428" i="2"/>
  <c r="CA428" i="2"/>
  <c r="CB428" i="2"/>
  <c r="CC428" i="2"/>
  <c r="CD428" i="2"/>
  <c r="AQ429" i="2"/>
  <c r="BW429" i="2"/>
  <c r="BX429" i="2"/>
  <c r="BY429" i="2"/>
  <c r="BZ429" i="2"/>
  <c r="CA429" i="2"/>
  <c r="CB429" i="2"/>
  <c r="CC429" i="2"/>
  <c r="CD429" i="2"/>
  <c r="AQ430" i="2"/>
  <c r="BL430" i="2"/>
  <c r="BM430" i="2"/>
  <c r="BW430" i="2"/>
  <c r="BX430" i="2"/>
  <c r="BY430" i="2"/>
  <c r="BZ430" i="2"/>
  <c r="CA430" i="2"/>
  <c r="CB430" i="2"/>
  <c r="CC430" i="2"/>
  <c r="CD430" i="2"/>
  <c r="AQ431" i="2"/>
  <c r="BJ431" i="2"/>
  <c r="BK431" i="2"/>
  <c r="BW431" i="2"/>
  <c r="BX431" i="2"/>
  <c r="BY431" i="2"/>
  <c r="BZ431" i="2"/>
  <c r="CA431" i="2"/>
  <c r="CB431" i="2"/>
  <c r="CC431" i="2"/>
  <c r="CD431" i="2"/>
  <c r="AQ432" i="2"/>
  <c r="BW432" i="2"/>
  <c r="BX432" i="2"/>
  <c r="BY432" i="2"/>
  <c r="BZ432" i="2"/>
  <c r="CA432" i="2"/>
  <c r="CB432" i="2"/>
  <c r="CC432" i="2"/>
  <c r="CD432" i="2"/>
  <c r="AQ433" i="2"/>
  <c r="BL433" i="2"/>
  <c r="BM433" i="2"/>
  <c r="BW433" i="2"/>
  <c r="BX433" i="2"/>
  <c r="BY433" i="2"/>
  <c r="BZ433" i="2"/>
  <c r="CA433" i="2"/>
  <c r="CB433" i="2"/>
  <c r="CC433" i="2"/>
  <c r="CD433" i="2"/>
  <c r="AQ434" i="2"/>
  <c r="BJ434" i="2"/>
  <c r="BW434" i="2"/>
  <c r="BX434" i="2"/>
  <c r="BY434" i="2"/>
  <c r="BZ434" i="2"/>
  <c r="CA434" i="2"/>
  <c r="CB434" i="2"/>
  <c r="CC434" i="2"/>
  <c r="CD434" i="2"/>
  <c r="AQ435" i="2"/>
  <c r="BL435" i="2"/>
  <c r="BM435" i="2"/>
  <c r="BW435" i="2"/>
  <c r="BX435" i="2"/>
  <c r="BY435" i="2"/>
  <c r="BZ435" i="2"/>
  <c r="CA435" i="2"/>
  <c r="CB435" i="2"/>
  <c r="CC435" i="2"/>
  <c r="CD435" i="2"/>
  <c r="AQ436" i="2"/>
  <c r="BJ436" i="2"/>
  <c r="BK436" i="2"/>
  <c r="BW436" i="2"/>
  <c r="BX436" i="2"/>
  <c r="BY436" i="2"/>
  <c r="BZ436" i="2"/>
  <c r="CA436" i="2"/>
  <c r="CB436" i="2"/>
  <c r="CC436" i="2"/>
  <c r="CD436" i="2"/>
  <c r="AQ437" i="2"/>
  <c r="BW437" i="2"/>
  <c r="BX437" i="2"/>
  <c r="BY437" i="2"/>
  <c r="BZ437" i="2"/>
  <c r="CA437" i="2"/>
  <c r="CB437" i="2"/>
  <c r="CC437" i="2"/>
  <c r="CD437" i="2"/>
  <c r="AQ438" i="2"/>
  <c r="BL438" i="2"/>
  <c r="BM438" i="2"/>
  <c r="BW438" i="2"/>
  <c r="BX438" i="2"/>
  <c r="BY438" i="2"/>
  <c r="BZ438" i="2"/>
  <c r="CA438" i="2"/>
  <c r="CB438" i="2"/>
  <c r="CC438" i="2"/>
  <c r="CD438" i="2"/>
  <c r="AQ439" i="2"/>
  <c r="BJ439" i="2"/>
  <c r="BK439" i="2"/>
  <c r="BW439" i="2"/>
  <c r="BX439" i="2"/>
  <c r="BY439" i="2"/>
  <c r="BZ439" i="2"/>
  <c r="CA439" i="2"/>
  <c r="CB439" i="2"/>
  <c r="CC439" i="2"/>
  <c r="CD439" i="2"/>
  <c r="AQ440" i="2"/>
  <c r="BW440" i="2"/>
  <c r="BX440" i="2"/>
  <c r="BY440" i="2"/>
  <c r="BZ440" i="2"/>
  <c r="CA440" i="2"/>
  <c r="CB440" i="2"/>
  <c r="CC440" i="2"/>
  <c r="CD440" i="2"/>
  <c r="AQ441" i="2"/>
  <c r="BL441" i="2"/>
  <c r="BM441" i="2"/>
  <c r="BW441" i="2"/>
  <c r="BX441" i="2"/>
  <c r="BY441" i="2"/>
  <c r="BZ441" i="2"/>
  <c r="CA441" i="2"/>
  <c r="CB441" i="2"/>
  <c r="CC441" i="2"/>
  <c r="CD441" i="2"/>
  <c r="AQ442" i="2"/>
  <c r="BJ442" i="2"/>
  <c r="BW442" i="2"/>
  <c r="BX442" i="2"/>
  <c r="BY442" i="2"/>
  <c r="BZ442" i="2"/>
  <c r="CA442" i="2"/>
  <c r="CB442" i="2"/>
  <c r="CC442" i="2"/>
  <c r="CD442" i="2"/>
  <c r="AQ443" i="2"/>
  <c r="BW443" i="2"/>
  <c r="BX443" i="2"/>
  <c r="BY443" i="2"/>
  <c r="BZ443" i="2"/>
  <c r="CA443" i="2"/>
  <c r="CB443" i="2"/>
  <c r="CC443" i="2"/>
  <c r="CD443" i="2"/>
  <c r="AQ444" i="2"/>
  <c r="BL444" i="2"/>
  <c r="BM444" i="2"/>
  <c r="BW444" i="2"/>
  <c r="BX444" i="2"/>
  <c r="BY444" i="2"/>
  <c r="BZ444" i="2"/>
  <c r="CA444" i="2"/>
  <c r="CB444" i="2"/>
  <c r="CC444" i="2"/>
  <c r="CD444" i="2"/>
  <c r="AQ445" i="2"/>
  <c r="BJ445" i="2"/>
  <c r="BW445" i="2"/>
  <c r="BX445" i="2"/>
  <c r="BY445" i="2"/>
  <c r="BZ445" i="2"/>
  <c r="CA445" i="2"/>
  <c r="CB445" i="2"/>
  <c r="CC445" i="2"/>
  <c r="CD445" i="2"/>
  <c r="AQ446" i="2"/>
  <c r="BW446" i="2"/>
  <c r="BX446" i="2"/>
  <c r="BY446" i="2"/>
  <c r="BZ446" i="2"/>
  <c r="CA446" i="2"/>
  <c r="CB446" i="2"/>
  <c r="CC446" i="2"/>
  <c r="CD446" i="2"/>
  <c r="AQ447" i="2"/>
  <c r="BL447" i="2"/>
  <c r="BW447" i="2"/>
  <c r="BX447" i="2"/>
  <c r="BY447" i="2"/>
  <c r="BZ447" i="2"/>
  <c r="CA447" i="2"/>
  <c r="CB447" i="2"/>
  <c r="CC447" i="2"/>
  <c r="CD447" i="2"/>
  <c r="AQ448" i="2"/>
  <c r="BJ448" i="2"/>
  <c r="BW448" i="2"/>
  <c r="BX448" i="2"/>
  <c r="BY448" i="2"/>
  <c r="BZ448" i="2"/>
  <c r="CA448" i="2"/>
  <c r="CB448" i="2"/>
  <c r="CC448" i="2"/>
  <c r="CD448" i="2"/>
  <c r="AQ449" i="2"/>
  <c r="BL449" i="2"/>
  <c r="BM449" i="2"/>
  <c r="BW449" i="2"/>
  <c r="BX449" i="2"/>
  <c r="BY449" i="2"/>
  <c r="BZ449" i="2"/>
  <c r="CA449" i="2"/>
  <c r="CB449" i="2"/>
  <c r="CC449" i="2"/>
  <c r="CD449" i="2"/>
  <c r="AQ450" i="2"/>
  <c r="BJ450" i="2"/>
  <c r="BW450" i="2"/>
  <c r="BX450" i="2"/>
  <c r="BY450" i="2"/>
  <c r="BZ450" i="2"/>
  <c r="CA450" i="2"/>
  <c r="CB450" i="2"/>
  <c r="CC450" i="2"/>
  <c r="CD450" i="2"/>
  <c r="AQ451" i="2"/>
  <c r="BL451" i="2"/>
  <c r="BW451" i="2"/>
  <c r="BX451" i="2"/>
  <c r="BY451" i="2"/>
  <c r="BZ451" i="2"/>
  <c r="CA451" i="2"/>
  <c r="CB451" i="2"/>
  <c r="CC451" i="2"/>
  <c r="CD451" i="2"/>
  <c r="AQ452" i="2"/>
  <c r="BW452" i="2"/>
  <c r="BX452" i="2"/>
  <c r="BY452" i="2"/>
  <c r="BZ452" i="2"/>
  <c r="CA452" i="2"/>
  <c r="CB452" i="2"/>
  <c r="CC452" i="2"/>
  <c r="CD452" i="2"/>
  <c r="AQ453" i="2"/>
  <c r="BW453" i="2"/>
  <c r="BX453" i="2"/>
  <c r="BY453" i="2"/>
  <c r="BZ453" i="2"/>
  <c r="CA453" i="2"/>
  <c r="CB453" i="2"/>
  <c r="CC453" i="2"/>
  <c r="CD453" i="2"/>
  <c r="AQ454" i="2"/>
  <c r="BW454" i="2"/>
  <c r="BX454" i="2"/>
  <c r="BY454" i="2"/>
  <c r="BZ454" i="2"/>
  <c r="CA454" i="2"/>
  <c r="CB454" i="2"/>
  <c r="CC454" i="2"/>
  <c r="CD454" i="2"/>
  <c r="AQ455" i="2"/>
  <c r="BW455" i="2"/>
  <c r="BX455" i="2"/>
  <c r="BY455" i="2"/>
  <c r="BZ455" i="2"/>
  <c r="CA455" i="2"/>
  <c r="CB455" i="2"/>
  <c r="CC455" i="2"/>
  <c r="CD455" i="2"/>
  <c r="AQ456" i="2"/>
  <c r="BW456" i="2"/>
  <c r="BX456" i="2"/>
  <c r="BY456" i="2"/>
  <c r="BZ456" i="2"/>
  <c r="CA456" i="2"/>
  <c r="CB456" i="2"/>
  <c r="CC456" i="2"/>
  <c r="CD456" i="2"/>
  <c r="AQ457" i="2"/>
  <c r="BW457" i="2"/>
  <c r="BX457" i="2"/>
  <c r="BY457" i="2"/>
  <c r="BZ457" i="2"/>
  <c r="CA457" i="2"/>
  <c r="CB457" i="2"/>
  <c r="CC457" i="2"/>
  <c r="CD457" i="2"/>
  <c r="AQ458" i="2"/>
  <c r="BW458" i="2"/>
  <c r="BX458" i="2"/>
  <c r="BY458" i="2"/>
  <c r="BZ458" i="2"/>
  <c r="CA458" i="2"/>
  <c r="CB458" i="2"/>
  <c r="CC458" i="2"/>
  <c r="CD458" i="2"/>
  <c r="AQ459" i="2"/>
  <c r="BL459" i="2"/>
  <c r="BM459" i="2"/>
  <c r="BW459" i="2"/>
  <c r="BX459" i="2"/>
  <c r="BY459" i="2"/>
  <c r="BZ459" i="2"/>
  <c r="CA459" i="2"/>
  <c r="CB459" i="2"/>
  <c r="CC459" i="2"/>
  <c r="CD459" i="2"/>
  <c r="AQ460" i="2"/>
  <c r="BJ460" i="2"/>
  <c r="BW460" i="2"/>
  <c r="BX460" i="2"/>
  <c r="BY460" i="2"/>
  <c r="BZ460" i="2"/>
  <c r="CA460" i="2"/>
  <c r="CB460" i="2"/>
  <c r="CC460" i="2"/>
  <c r="CD460" i="2"/>
  <c r="AQ461" i="2"/>
  <c r="BW461" i="2"/>
  <c r="BX461" i="2"/>
  <c r="BY461" i="2"/>
  <c r="BZ461" i="2"/>
  <c r="CA461" i="2"/>
  <c r="CB461" i="2"/>
  <c r="CC461" i="2"/>
  <c r="CD461" i="2"/>
  <c r="AQ462" i="2"/>
  <c r="BL462" i="2"/>
  <c r="BM462" i="2"/>
  <c r="BW462" i="2"/>
  <c r="BX462" i="2"/>
  <c r="BY462" i="2"/>
  <c r="BZ462" i="2"/>
  <c r="CA462" i="2"/>
  <c r="CB462" i="2"/>
  <c r="CC462" i="2"/>
  <c r="CD462" i="2"/>
  <c r="AQ463" i="2"/>
  <c r="BJ463" i="2"/>
  <c r="BK463" i="2"/>
  <c r="BW463" i="2"/>
  <c r="BX463" i="2"/>
  <c r="BY463" i="2"/>
  <c r="BZ463" i="2"/>
  <c r="CA463" i="2"/>
  <c r="CB463" i="2"/>
  <c r="CC463" i="2"/>
  <c r="CD463" i="2"/>
  <c r="AQ464" i="2"/>
  <c r="BW464" i="2"/>
  <c r="BX464" i="2"/>
  <c r="BY464" i="2"/>
  <c r="BZ464" i="2"/>
  <c r="CA464" i="2"/>
  <c r="CB464" i="2"/>
  <c r="CC464" i="2"/>
  <c r="CD464" i="2"/>
  <c r="AQ465" i="2"/>
  <c r="BW465" i="2"/>
  <c r="BX465" i="2"/>
  <c r="BY465" i="2"/>
  <c r="BZ465" i="2"/>
  <c r="CA465" i="2"/>
  <c r="CB465" i="2"/>
  <c r="CC465" i="2"/>
  <c r="CD465" i="2"/>
  <c r="AQ466" i="2"/>
  <c r="BL466" i="2"/>
  <c r="BM466" i="2"/>
  <c r="BW466" i="2"/>
  <c r="BX466" i="2"/>
  <c r="BY466" i="2"/>
  <c r="BZ466" i="2"/>
  <c r="CA466" i="2"/>
  <c r="CB466" i="2"/>
  <c r="CC466" i="2"/>
  <c r="CD466" i="2"/>
  <c r="AQ467" i="2"/>
  <c r="BJ467" i="2"/>
  <c r="BW467" i="2"/>
  <c r="BX467" i="2"/>
  <c r="BY467" i="2"/>
  <c r="BZ467" i="2"/>
  <c r="CA467" i="2"/>
  <c r="CB467" i="2"/>
  <c r="CC467" i="2"/>
  <c r="CD467" i="2"/>
  <c r="AQ468" i="2"/>
  <c r="BW468" i="2"/>
  <c r="BX468" i="2"/>
  <c r="BY468" i="2"/>
  <c r="BZ468" i="2"/>
  <c r="CA468" i="2"/>
  <c r="CB468" i="2"/>
  <c r="CC468" i="2"/>
  <c r="CD468" i="2"/>
  <c r="AQ469" i="2"/>
  <c r="BL469" i="2"/>
  <c r="BM469" i="2"/>
  <c r="BW469" i="2"/>
  <c r="BX469" i="2"/>
  <c r="BY469" i="2"/>
  <c r="BZ469" i="2"/>
  <c r="CA469" i="2"/>
  <c r="CB469" i="2"/>
  <c r="CC469" i="2"/>
  <c r="CD469" i="2"/>
  <c r="AQ470" i="2"/>
  <c r="BJ470" i="2"/>
  <c r="BK470" i="2"/>
  <c r="BW470" i="2"/>
  <c r="BX470" i="2"/>
  <c r="BY470" i="2"/>
  <c r="BZ470" i="2"/>
  <c r="CA470" i="2"/>
  <c r="CB470" i="2"/>
  <c r="CC470" i="2"/>
  <c r="CD470" i="2"/>
  <c r="AQ471" i="2"/>
  <c r="BL471" i="2"/>
  <c r="BM471" i="2"/>
  <c r="BW471" i="2"/>
  <c r="BX471" i="2"/>
  <c r="BY471" i="2"/>
  <c r="BZ471" i="2"/>
  <c r="CA471" i="2"/>
  <c r="CB471" i="2"/>
  <c r="CC471" i="2"/>
  <c r="CD471" i="2"/>
  <c r="AQ472" i="2"/>
  <c r="BJ472" i="2"/>
  <c r="BW472" i="2"/>
  <c r="BX472" i="2"/>
  <c r="BY472" i="2"/>
  <c r="BZ472" i="2"/>
  <c r="CA472" i="2"/>
  <c r="CB472" i="2"/>
  <c r="CC472" i="2"/>
  <c r="CD472" i="2"/>
  <c r="AQ473" i="2"/>
  <c r="BW473" i="2"/>
  <c r="BX473" i="2"/>
  <c r="BY473" i="2"/>
  <c r="BZ473" i="2"/>
  <c r="CA473" i="2"/>
  <c r="CB473" i="2"/>
  <c r="CC473" i="2"/>
  <c r="CD473" i="2"/>
  <c r="AQ474" i="2"/>
  <c r="BL474" i="2"/>
  <c r="BM474" i="2"/>
  <c r="BW474" i="2"/>
  <c r="BX474" i="2"/>
  <c r="BY474" i="2"/>
  <c r="BZ474" i="2"/>
  <c r="CA474" i="2"/>
  <c r="CB474" i="2"/>
  <c r="CC474" i="2"/>
  <c r="CD474" i="2"/>
  <c r="AQ475" i="2"/>
  <c r="BJ475" i="2"/>
  <c r="BW475" i="2"/>
  <c r="BX475" i="2"/>
  <c r="BY475" i="2"/>
  <c r="BZ475" i="2"/>
  <c r="CA475" i="2"/>
  <c r="CB475" i="2"/>
  <c r="CC475" i="2"/>
  <c r="CD475" i="2"/>
  <c r="AQ476" i="2"/>
  <c r="BW476" i="2"/>
  <c r="BX476" i="2"/>
  <c r="BY476" i="2"/>
  <c r="BZ476" i="2"/>
  <c r="CA476" i="2"/>
  <c r="CB476" i="2"/>
  <c r="CC476" i="2"/>
  <c r="CD476" i="2"/>
  <c r="AQ477" i="2"/>
  <c r="BL477" i="2"/>
  <c r="BM477" i="2"/>
  <c r="BW477" i="2"/>
  <c r="BX477" i="2"/>
  <c r="BY477" i="2"/>
  <c r="BZ477" i="2"/>
  <c r="CA477" i="2"/>
  <c r="CB477" i="2"/>
  <c r="CC477" i="2"/>
  <c r="CD477" i="2"/>
  <c r="AQ478" i="2"/>
  <c r="BL478" i="2"/>
  <c r="BM478" i="2"/>
  <c r="BW478" i="2"/>
  <c r="BX478" i="2"/>
  <c r="BY478" i="2"/>
  <c r="BZ478" i="2"/>
  <c r="CA478" i="2"/>
  <c r="CB478" i="2"/>
  <c r="CC478" i="2"/>
  <c r="CD478" i="2"/>
  <c r="AQ479" i="2"/>
  <c r="BJ479" i="2"/>
  <c r="BW479" i="2"/>
  <c r="BX479" i="2"/>
  <c r="BY479" i="2"/>
  <c r="BZ479" i="2"/>
  <c r="CA479" i="2"/>
  <c r="CB479" i="2"/>
  <c r="CC479" i="2"/>
  <c r="CD479" i="2"/>
  <c r="AQ480" i="2"/>
  <c r="BW480" i="2"/>
  <c r="BX480" i="2"/>
  <c r="BY480" i="2"/>
  <c r="BZ480" i="2"/>
  <c r="CA480" i="2"/>
  <c r="CB480" i="2"/>
  <c r="CC480" i="2"/>
  <c r="CD480" i="2"/>
  <c r="AQ481" i="2"/>
  <c r="BW481" i="2"/>
  <c r="BX481" i="2"/>
  <c r="BY481" i="2"/>
  <c r="BZ481" i="2"/>
  <c r="CA481" i="2"/>
  <c r="CB481" i="2"/>
  <c r="CC481" i="2"/>
  <c r="CD481" i="2"/>
  <c r="AQ482" i="2"/>
  <c r="BJ482" i="2"/>
  <c r="BW482" i="2"/>
  <c r="BX482" i="2"/>
  <c r="BY482" i="2"/>
  <c r="BZ482" i="2"/>
  <c r="CA482" i="2"/>
  <c r="CB482" i="2"/>
  <c r="CC482" i="2"/>
  <c r="CD482" i="2"/>
  <c r="AQ483" i="2"/>
  <c r="BW483" i="2"/>
  <c r="BX483" i="2"/>
  <c r="BY483" i="2"/>
  <c r="BZ483" i="2"/>
  <c r="CA483" i="2"/>
  <c r="CB483" i="2"/>
  <c r="CC483" i="2"/>
  <c r="CD483" i="2"/>
  <c r="AQ484" i="2"/>
  <c r="BW484" i="2"/>
  <c r="BX484" i="2"/>
  <c r="BY484" i="2"/>
  <c r="BZ484" i="2"/>
  <c r="CA484" i="2"/>
  <c r="CB484" i="2"/>
  <c r="CC484" i="2"/>
  <c r="CD484" i="2"/>
  <c r="AQ485" i="2"/>
  <c r="BM485" i="2"/>
  <c r="BW485" i="2"/>
  <c r="BX485" i="2"/>
  <c r="BY485" i="2"/>
  <c r="BZ485" i="2"/>
  <c r="CA485" i="2"/>
  <c r="CB485" i="2"/>
  <c r="CC485" i="2"/>
  <c r="CD485" i="2"/>
  <c r="AQ486" i="2"/>
  <c r="BW486" i="2"/>
  <c r="BX486" i="2"/>
  <c r="BY486" i="2"/>
  <c r="BZ486" i="2"/>
  <c r="CA486" i="2"/>
  <c r="CB486" i="2"/>
  <c r="CC486" i="2"/>
  <c r="CD486" i="2"/>
  <c r="AQ487" i="2"/>
  <c r="BW487" i="2"/>
  <c r="BX487" i="2"/>
  <c r="BY487" i="2"/>
  <c r="BZ487" i="2"/>
  <c r="CA487" i="2"/>
  <c r="CB487" i="2"/>
  <c r="CC487" i="2"/>
  <c r="CD487" i="2"/>
  <c r="AQ488" i="2"/>
  <c r="BW488" i="2"/>
  <c r="BX488" i="2"/>
  <c r="BY488" i="2"/>
  <c r="BZ488" i="2"/>
  <c r="CA488" i="2"/>
  <c r="CB488" i="2"/>
  <c r="CC488" i="2"/>
  <c r="CD488" i="2"/>
  <c r="AQ489" i="2"/>
  <c r="BL489" i="2"/>
  <c r="BM489" i="2"/>
  <c r="BW489" i="2"/>
  <c r="BX489" i="2"/>
  <c r="BY489" i="2"/>
  <c r="BZ489" i="2"/>
  <c r="CA489" i="2"/>
  <c r="CB489" i="2"/>
  <c r="CC489" i="2"/>
  <c r="CD489" i="2"/>
  <c r="AQ490" i="2"/>
  <c r="BW490" i="2"/>
  <c r="BX490" i="2"/>
  <c r="BY490" i="2"/>
  <c r="BZ490" i="2"/>
  <c r="CA490" i="2"/>
  <c r="CB490" i="2"/>
  <c r="CC490" i="2"/>
  <c r="CD490" i="2"/>
  <c r="AQ491" i="2"/>
  <c r="BW491" i="2"/>
  <c r="BX491" i="2"/>
  <c r="BY491" i="2"/>
  <c r="BZ491" i="2"/>
  <c r="CA491" i="2"/>
  <c r="CB491" i="2"/>
  <c r="CC491" i="2"/>
  <c r="CD491" i="2"/>
  <c r="AQ492" i="2"/>
  <c r="BW492" i="2"/>
  <c r="BX492" i="2"/>
  <c r="BY492" i="2"/>
  <c r="BZ492" i="2"/>
  <c r="CA492" i="2"/>
  <c r="CB492" i="2"/>
  <c r="CC492" i="2"/>
  <c r="CD492" i="2"/>
  <c r="AQ493" i="2"/>
  <c r="BL493" i="2"/>
  <c r="BM493" i="2"/>
  <c r="BW493" i="2"/>
  <c r="BX493" i="2"/>
  <c r="BY493" i="2"/>
  <c r="BZ493" i="2"/>
  <c r="CA493" i="2"/>
  <c r="CB493" i="2"/>
  <c r="CC493" i="2"/>
  <c r="CD493" i="2"/>
  <c r="AQ494" i="2"/>
  <c r="BJ494" i="2"/>
  <c r="BK494" i="2"/>
  <c r="BW494" i="2"/>
  <c r="BX494" i="2"/>
  <c r="BY494" i="2"/>
  <c r="BZ494" i="2"/>
  <c r="CA494" i="2"/>
  <c r="CB494" i="2"/>
  <c r="CC494" i="2"/>
  <c r="CD494" i="2"/>
  <c r="AQ495" i="2"/>
  <c r="BW495" i="2"/>
  <c r="BX495" i="2"/>
  <c r="BY495" i="2"/>
  <c r="BZ495" i="2"/>
  <c r="CA495" i="2"/>
  <c r="CB495" i="2"/>
  <c r="CC495" i="2"/>
  <c r="CD495" i="2"/>
  <c r="AQ496" i="2"/>
  <c r="BL496" i="2"/>
  <c r="BM496" i="2"/>
  <c r="BW496" i="2"/>
  <c r="BX496" i="2"/>
  <c r="BY496" i="2"/>
  <c r="BZ496" i="2"/>
  <c r="CA496" i="2"/>
  <c r="CB496" i="2"/>
  <c r="CC496" i="2"/>
  <c r="CD496" i="2"/>
  <c r="AQ497" i="2"/>
  <c r="BJ497" i="2"/>
  <c r="BK497" i="2"/>
  <c r="BW497" i="2"/>
  <c r="BX497" i="2"/>
  <c r="BY497" i="2"/>
  <c r="BZ497" i="2"/>
  <c r="CA497" i="2"/>
  <c r="CB497" i="2"/>
  <c r="CC497" i="2"/>
  <c r="CD497" i="2"/>
  <c r="AQ498" i="2"/>
  <c r="BW498" i="2"/>
  <c r="BX498" i="2"/>
  <c r="BY498" i="2"/>
  <c r="BZ498" i="2"/>
  <c r="CA498" i="2"/>
  <c r="CB498" i="2"/>
  <c r="CC498" i="2"/>
  <c r="CD498" i="2"/>
  <c r="AQ499" i="2"/>
  <c r="BW499" i="2"/>
  <c r="BX499" i="2"/>
  <c r="BY499" i="2"/>
  <c r="BZ499" i="2"/>
  <c r="CA499" i="2"/>
  <c r="CB499" i="2"/>
  <c r="CC499" i="2"/>
  <c r="CD499" i="2"/>
  <c r="AQ500" i="2"/>
  <c r="BL500" i="2"/>
  <c r="BM500" i="2"/>
  <c r="BW500" i="2"/>
  <c r="BX500" i="2"/>
  <c r="BY500" i="2"/>
  <c r="BZ500" i="2"/>
  <c r="CA500" i="2"/>
  <c r="CB500" i="2"/>
  <c r="CC500" i="2"/>
  <c r="CD500" i="2"/>
  <c r="AQ501" i="2"/>
  <c r="BJ501" i="2"/>
  <c r="BW501" i="2"/>
  <c r="BX501" i="2"/>
  <c r="BY501" i="2"/>
  <c r="BZ501" i="2"/>
  <c r="CA501" i="2"/>
  <c r="CB501" i="2"/>
  <c r="CC501" i="2"/>
  <c r="CD501" i="2"/>
  <c r="AQ502" i="2"/>
  <c r="BW502" i="2"/>
  <c r="BX502" i="2"/>
  <c r="BY502" i="2"/>
  <c r="BZ502" i="2"/>
  <c r="CA502" i="2"/>
  <c r="CB502" i="2"/>
  <c r="CC502" i="2"/>
  <c r="CD502" i="2"/>
  <c r="AQ503" i="2"/>
  <c r="BL503" i="2"/>
  <c r="BM503" i="2"/>
  <c r="BW503" i="2"/>
  <c r="BX503" i="2"/>
  <c r="BY503" i="2"/>
  <c r="BZ503" i="2"/>
  <c r="CA503" i="2"/>
  <c r="CB503" i="2"/>
  <c r="CC503" i="2"/>
  <c r="CD503" i="2"/>
  <c r="AQ504" i="2"/>
  <c r="BJ504" i="2"/>
  <c r="BK504" i="2"/>
  <c r="BW504" i="2"/>
  <c r="BX504" i="2"/>
  <c r="BY504" i="2"/>
  <c r="BZ504" i="2"/>
  <c r="CA504" i="2"/>
  <c r="CB504" i="2"/>
  <c r="CC504" i="2"/>
  <c r="CD504" i="2"/>
  <c r="AQ505" i="2"/>
  <c r="BL505" i="2"/>
  <c r="BM505" i="2"/>
  <c r="BW505" i="2"/>
  <c r="BX505" i="2"/>
  <c r="BY505" i="2"/>
  <c r="BZ505" i="2"/>
  <c r="CA505" i="2"/>
  <c r="CB505" i="2"/>
  <c r="CC505" i="2"/>
  <c r="CD505" i="2"/>
  <c r="AQ506" i="2"/>
  <c r="BJ506" i="2"/>
  <c r="BK506" i="2"/>
  <c r="BW506" i="2"/>
  <c r="BX506" i="2"/>
  <c r="BY506" i="2"/>
  <c r="BZ506" i="2"/>
  <c r="CA506" i="2"/>
  <c r="CB506" i="2"/>
  <c r="CC506" i="2"/>
  <c r="CD506" i="2"/>
  <c r="AQ507" i="2"/>
  <c r="BW507" i="2"/>
  <c r="BX507" i="2"/>
  <c r="BY507" i="2"/>
  <c r="BZ507" i="2"/>
  <c r="CA507" i="2"/>
  <c r="CB507" i="2"/>
  <c r="CC507" i="2"/>
  <c r="CD507" i="2"/>
  <c r="AQ508" i="2"/>
  <c r="BL508" i="2"/>
  <c r="BM508" i="2"/>
  <c r="BW508" i="2"/>
  <c r="BX508" i="2"/>
  <c r="BY508" i="2"/>
  <c r="BZ508" i="2"/>
  <c r="CA508" i="2"/>
  <c r="CB508" i="2"/>
  <c r="CC508" i="2"/>
  <c r="CD508" i="2"/>
  <c r="AQ509" i="2"/>
  <c r="BJ509" i="2"/>
  <c r="BW509" i="2"/>
  <c r="BX509" i="2"/>
  <c r="BY509" i="2"/>
  <c r="BZ509" i="2"/>
  <c r="CA509" i="2"/>
  <c r="CB509" i="2"/>
  <c r="CC509" i="2"/>
  <c r="CD509" i="2"/>
  <c r="AQ510" i="2"/>
  <c r="BW510" i="2"/>
  <c r="BX510" i="2"/>
  <c r="BY510" i="2"/>
  <c r="BZ510" i="2"/>
  <c r="CA510" i="2"/>
  <c r="CB510" i="2"/>
  <c r="CC510" i="2"/>
  <c r="CD510" i="2"/>
  <c r="AQ511" i="2"/>
  <c r="BL511" i="2"/>
  <c r="BM511" i="2"/>
  <c r="BW511" i="2"/>
  <c r="BX511" i="2"/>
  <c r="BY511" i="2"/>
  <c r="BZ511" i="2"/>
  <c r="CA511" i="2"/>
  <c r="CB511" i="2"/>
  <c r="CC511" i="2"/>
  <c r="CD511" i="2"/>
  <c r="AQ512" i="2"/>
  <c r="BJ512" i="2"/>
  <c r="BW512" i="2"/>
  <c r="BX512" i="2"/>
  <c r="BY512" i="2"/>
  <c r="BZ512" i="2"/>
  <c r="CA512" i="2"/>
  <c r="CB512" i="2"/>
  <c r="CC512" i="2"/>
  <c r="CD512" i="2"/>
  <c r="AQ513" i="2"/>
  <c r="BL513" i="2"/>
  <c r="BW513" i="2"/>
  <c r="BX513" i="2"/>
  <c r="BY513" i="2"/>
  <c r="BZ513" i="2"/>
  <c r="CA513" i="2"/>
  <c r="CB513" i="2"/>
  <c r="CC513" i="2"/>
  <c r="CD513" i="2"/>
  <c r="AQ514" i="2"/>
  <c r="BJ514" i="2"/>
  <c r="BW514" i="2"/>
  <c r="BX514" i="2"/>
  <c r="BY514" i="2"/>
  <c r="BZ514" i="2"/>
  <c r="CA514" i="2"/>
  <c r="CB514" i="2"/>
  <c r="CC514" i="2"/>
  <c r="CD514" i="2"/>
  <c r="AQ515" i="2"/>
  <c r="BW515" i="2"/>
  <c r="BX515" i="2"/>
  <c r="BY515" i="2"/>
  <c r="BZ515" i="2"/>
  <c r="CA515" i="2"/>
  <c r="CB515" i="2"/>
  <c r="CC515" i="2"/>
  <c r="CD515" i="2"/>
  <c r="AQ516" i="2"/>
  <c r="BL516" i="2"/>
  <c r="BM516" i="2"/>
  <c r="BW516" i="2"/>
  <c r="BX516" i="2"/>
  <c r="BY516" i="2"/>
  <c r="BZ516" i="2"/>
  <c r="CA516" i="2"/>
  <c r="CB516" i="2"/>
  <c r="CC516" i="2"/>
  <c r="CD516" i="2"/>
  <c r="AQ517" i="2"/>
  <c r="BJ517" i="2"/>
  <c r="BW517" i="2"/>
  <c r="BX517" i="2"/>
  <c r="BY517" i="2"/>
  <c r="BZ517" i="2"/>
  <c r="CA517" i="2"/>
  <c r="CB517" i="2"/>
  <c r="CC517" i="2"/>
  <c r="CD517" i="2"/>
  <c r="AQ518" i="2"/>
  <c r="BL518" i="2"/>
  <c r="BM518" i="2"/>
  <c r="BW518" i="2"/>
  <c r="BX518" i="2"/>
  <c r="BY518" i="2"/>
  <c r="BZ518" i="2"/>
  <c r="CA518" i="2"/>
  <c r="CB518" i="2"/>
  <c r="CC518" i="2"/>
  <c r="CD518" i="2"/>
  <c r="AQ519" i="2"/>
  <c r="BW519" i="2"/>
  <c r="BX519" i="2"/>
  <c r="BY519" i="2"/>
  <c r="BZ519" i="2"/>
  <c r="CA519" i="2"/>
  <c r="CB519" i="2"/>
  <c r="CC519" i="2"/>
  <c r="CD519" i="2"/>
  <c r="AQ520" i="2"/>
  <c r="BL520" i="2"/>
  <c r="BW520" i="2"/>
  <c r="BX520" i="2"/>
  <c r="BY520" i="2"/>
  <c r="BZ520" i="2"/>
  <c r="CA520" i="2"/>
  <c r="CB520" i="2"/>
  <c r="CC520" i="2"/>
  <c r="CD520" i="2"/>
  <c r="AQ521" i="2"/>
  <c r="BJ521" i="2"/>
  <c r="BW521" i="2"/>
  <c r="BX521" i="2"/>
  <c r="BY521" i="2"/>
  <c r="BZ521" i="2"/>
  <c r="CA521" i="2"/>
  <c r="CB521" i="2"/>
  <c r="CC521" i="2"/>
  <c r="CD521" i="2"/>
  <c r="AQ522" i="2"/>
  <c r="BW522" i="2"/>
  <c r="BX522" i="2"/>
  <c r="BY522" i="2"/>
  <c r="BZ522" i="2"/>
  <c r="CA522" i="2"/>
  <c r="CB522" i="2"/>
  <c r="CC522" i="2"/>
  <c r="CD522" i="2"/>
  <c r="AQ523" i="2"/>
  <c r="BW523" i="2"/>
  <c r="BX523" i="2"/>
  <c r="BY523" i="2"/>
  <c r="BZ523" i="2"/>
  <c r="CA523" i="2"/>
  <c r="CB523" i="2"/>
  <c r="CC523" i="2"/>
  <c r="CD523" i="2"/>
  <c r="AQ524" i="2"/>
  <c r="BL524" i="2"/>
  <c r="BM524" i="2"/>
  <c r="BW524" i="2"/>
  <c r="BX524" i="2"/>
  <c r="BY524" i="2"/>
  <c r="BZ524" i="2"/>
  <c r="CA524" i="2"/>
  <c r="CB524" i="2"/>
  <c r="CC524" i="2"/>
  <c r="CD524" i="2"/>
  <c r="AQ525" i="2"/>
  <c r="BW525" i="2"/>
  <c r="BX525" i="2"/>
  <c r="BY525" i="2"/>
  <c r="BZ525" i="2"/>
  <c r="CA525" i="2"/>
  <c r="CB525" i="2"/>
  <c r="CC525" i="2"/>
  <c r="CD525" i="2"/>
  <c r="AQ526" i="2"/>
  <c r="BW526" i="2"/>
  <c r="BX526" i="2"/>
  <c r="BY526" i="2"/>
  <c r="BZ526" i="2"/>
  <c r="CA526" i="2"/>
  <c r="CB526" i="2"/>
  <c r="CC526" i="2"/>
  <c r="CD526" i="2"/>
  <c r="AQ527" i="2"/>
  <c r="BW527" i="2"/>
  <c r="BX527" i="2"/>
  <c r="BY527" i="2"/>
  <c r="BZ527" i="2"/>
  <c r="CA527" i="2"/>
  <c r="CB527" i="2"/>
  <c r="CC527" i="2"/>
  <c r="CD527" i="2"/>
  <c r="AQ528" i="2"/>
  <c r="BL528" i="2"/>
  <c r="BM528" i="2"/>
  <c r="BW528" i="2"/>
  <c r="BX528" i="2"/>
  <c r="BY528" i="2"/>
  <c r="BZ528" i="2"/>
  <c r="CA528" i="2"/>
  <c r="CB528" i="2"/>
  <c r="CC528" i="2"/>
  <c r="CD528" i="2"/>
  <c r="AQ529" i="2"/>
  <c r="BJ529" i="2"/>
  <c r="BW529" i="2"/>
  <c r="BX529" i="2"/>
  <c r="BY529" i="2"/>
  <c r="BZ529" i="2"/>
  <c r="CA529" i="2"/>
  <c r="CB529" i="2"/>
  <c r="CC529" i="2"/>
  <c r="CD529" i="2"/>
  <c r="AQ530" i="2"/>
  <c r="BW530" i="2"/>
  <c r="BX530" i="2"/>
  <c r="BY530" i="2"/>
  <c r="BZ530" i="2"/>
  <c r="CA530" i="2"/>
  <c r="CB530" i="2"/>
  <c r="CC530" i="2"/>
  <c r="CD530" i="2"/>
  <c r="AQ531" i="2"/>
  <c r="BJ531" i="2"/>
  <c r="BK531" i="2"/>
  <c r="BW531" i="2"/>
  <c r="BX531" i="2"/>
  <c r="BY531" i="2"/>
  <c r="BZ531" i="2"/>
  <c r="CA531" i="2"/>
  <c r="CB531" i="2"/>
  <c r="CC531" i="2"/>
  <c r="CD531" i="2"/>
  <c r="AQ532" i="2"/>
  <c r="BL532" i="2"/>
  <c r="BM532" i="2"/>
  <c r="BW532" i="2"/>
  <c r="BX532" i="2"/>
  <c r="BY532" i="2"/>
  <c r="BZ532" i="2"/>
  <c r="CA532" i="2"/>
  <c r="CB532" i="2"/>
  <c r="CC532" i="2"/>
  <c r="CD532" i="2"/>
  <c r="AQ533" i="2"/>
  <c r="BW533" i="2"/>
  <c r="BX533" i="2"/>
  <c r="BY533" i="2"/>
  <c r="BZ533" i="2"/>
  <c r="CA533" i="2"/>
  <c r="CB533" i="2"/>
  <c r="CC533" i="2"/>
  <c r="CD533" i="2"/>
  <c r="AQ534" i="2"/>
  <c r="BW534" i="2"/>
  <c r="BX534" i="2"/>
  <c r="BY534" i="2"/>
  <c r="BZ534" i="2"/>
  <c r="CA534" i="2"/>
  <c r="CB534" i="2"/>
  <c r="CC534" i="2"/>
  <c r="CD534" i="2"/>
  <c r="AQ535" i="2"/>
  <c r="BL535" i="2"/>
  <c r="BM535" i="2"/>
  <c r="BW535" i="2"/>
  <c r="BX535" i="2"/>
  <c r="BY535" i="2"/>
  <c r="BZ535" i="2"/>
  <c r="CA535" i="2"/>
  <c r="CB535" i="2"/>
  <c r="CC535" i="2"/>
  <c r="CD535" i="2"/>
  <c r="AQ536" i="2"/>
  <c r="BJ536" i="2"/>
  <c r="BW536" i="2"/>
  <c r="BX536" i="2"/>
  <c r="BY536" i="2"/>
  <c r="BZ536" i="2"/>
  <c r="CA536" i="2"/>
  <c r="CB536" i="2"/>
  <c r="CC536" i="2"/>
  <c r="CD536" i="2"/>
  <c r="AQ537" i="2"/>
  <c r="BW537" i="2"/>
  <c r="BX537" i="2"/>
  <c r="BY537" i="2"/>
  <c r="BZ537" i="2"/>
  <c r="CA537" i="2"/>
  <c r="CB537" i="2"/>
  <c r="CC537" i="2"/>
  <c r="CD537" i="2"/>
  <c r="AQ538" i="2"/>
  <c r="BL538" i="2"/>
  <c r="BM538" i="2"/>
  <c r="BW538" i="2"/>
  <c r="BX538" i="2"/>
  <c r="BY538" i="2"/>
  <c r="BZ538" i="2"/>
  <c r="CA538" i="2"/>
  <c r="CB538" i="2"/>
  <c r="CC538" i="2"/>
  <c r="CD538" i="2"/>
  <c r="AQ539" i="2"/>
  <c r="BJ539" i="2"/>
  <c r="BK539" i="2"/>
  <c r="BW539" i="2"/>
  <c r="BX539" i="2"/>
  <c r="BY539" i="2"/>
  <c r="BZ539" i="2"/>
  <c r="CA539" i="2"/>
  <c r="CB539" i="2"/>
  <c r="CC539" i="2"/>
  <c r="CD539" i="2"/>
  <c r="AQ540" i="2"/>
  <c r="BL540" i="2"/>
  <c r="BM540" i="2"/>
  <c r="BW540" i="2"/>
  <c r="BX540" i="2"/>
  <c r="BY540" i="2"/>
  <c r="BZ540" i="2"/>
  <c r="CA540" i="2"/>
  <c r="CB540" i="2"/>
  <c r="CC540" i="2"/>
  <c r="CD540" i="2"/>
  <c r="AQ541" i="2"/>
  <c r="BJ541" i="2"/>
  <c r="BK541" i="2"/>
  <c r="BW541" i="2"/>
  <c r="BX541" i="2"/>
  <c r="BY541" i="2"/>
  <c r="BZ541" i="2"/>
  <c r="CA541" i="2"/>
  <c r="CB541" i="2"/>
  <c r="CC541" i="2"/>
  <c r="CD541" i="2"/>
  <c r="AQ542" i="2"/>
  <c r="BW542" i="2"/>
  <c r="BX542" i="2"/>
  <c r="BY542" i="2"/>
  <c r="BZ542" i="2"/>
  <c r="CA542" i="2"/>
  <c r="CB542" i="2"/>
  <c r="CC542" i="2"/>
  <c r="CD542" i="2"/>
  <c r="AQ543" i="2"/>
  <c r="BL543" i="2"/>
  <c r="BM543" i="2"/>
  <c r="BW543" i="2"/>
  <c r="BX543" i="2"/>
  <c r="BY543" i="2"/>
  <c r="BZ543" i="2"/>
  <c r="CA543" i="2"/>
  <c r="CB543" i="2"/>
  <c r="CC543" i="2"/>
  <c r="CD543" i="2"/>
  <c r="AQ544" i="2"/>
  <c r="BJ544" i="2"/>
  <c r="BK544" i="2"/>
  <c r="BW544" i="2"/>
  <c r="BX544" i="2"/>
  <c r="BY544" i="2"/>
  <c r="BZ544" i="2"/>
  <c r="CA544" i="2"/>
  <c r="CB544" i="2"/>
  <c r="CC544" i="2"/>
  <c r="CD544" i="2"/>
  <c r="AQ545" i="2"/>
  <c r="BW545" i="2"/>
  <c r="BX545" i="2"/>
  <c r="BY545" i="2"/>
  <c r="BZ545" i="2"/>
  <c r="CA545" i="2"/>
  <c r="CB545" i="2"/>
  <c r="CC545" i="2"/>
  <c r="CD545" i="2"/>
  <c r="AQ546" i="2"/>
  <c r="BL546" i="2"/>
  <c r="BM546" i="2"/>
  <c r="BW546" i="2"/>
  <c r="BX546" i="2"/>
  <c r="BY546" i="2"/>
  <c r="BZ546" i="2"/>
  <c r="CA546" i="2"/>
  <c r="CB546" i="2"/>
  <c r="CC546" i="2"/>
  <c r="CD546" i="2"/>
  <c r="AQ547" i="2"/>
  <c r="BJ547" i="2"/>
  <c r="BK547" i="2"/>
  <c r="BW547" i="2"/>
  <c r="BX547" i="2"/>
  <c r="BY547" i="2"/>
  <c r="BZ547" i="2"/>
  <c r="CA547" i="2"/>
  <c r="CB547" i="2"/>
  <c r="CC547" i="2"/>
  <c r="CD547" i="2"/>
  <c r="AQ548" i="2"/>
  <c r="BJ548" i="2"/>
  <c r="BW548" i="2"/>
  <c r="BX548" i="2"/>
  <c r="BY548" i="2"/>
  <c r="BZ548" i="2"/>
  <c r="CA548" i="2"/>
  <c r="CB548" i="2"/>
  <c r="CC548" i="2"/>
  <c r="CD548" i="2"/>
  <c r="AQ549" i="2"/>
  <c r="BL549" i="2"/>
  <c r="BM549" i="2"/>
  <c r="BW549" i="2"/>
  <c r="BX549" i="2"/>
  <c r="BY549" i="2"/>
  <c r="BZ549" i="2"/>
  <c r="CA549" i="2"/>
  <c r="CB549" i="2"/>
  <c r="CC549" i="2"/>
  <c r="CD549" i="2"/>
  <c r="AQ550" i="2"/>
  <c r="BJ550" i="2"/>
  <c r="BW550" i="2"/>
  <c r="BX550" i="2"/>
  <c r="BY550" i="2"/>
  <c r="BZ550" i="2"/>
  <c r="CA550" i="2"/>
  <c r="CB550" i="2"/>
  <c r="CC550" i="2"/>
  <c r="CD550" i="2"/>
  <c r="AQ551" i="2"/>
  <c r="BW551" i="2"/>
  <c r="BX551" i="2"/>
  <c r="BY551" i="2"/>
  <c r="BZ551" i="2"/>
  <c r="CA551" i="2"/>
  <c r="CB551" i="2"/>
  <c r="CC551" i="2"/>
  <c r="CD551" i="2"/>
  <c r="AQ552" i="2"/>
  <c r="BL552" i="2"/>
  <c r="BM552" i="2"/>
  <c r="BW552" i="2"/>
  <c r="BX552" i="2"/>
  <c r="BY552" i="2"/>
  <c r="BZ552" i="2"/>
  <c r="CA552" i="2"/>
  <c r="CB552" i="2"/>
  <c r="CC552" i="2"/>
  <c r="CD552" i="2"/>
  <c r="AQ553" i="2"/>
  <c r="BJ553" i="2"/>
  <c r="BW553" i="2"/>
  <c r="BX553" i="2"/>
  <c r="BY553" i="2"/>
  <c r="BZ553" i="2"/>
  <c r="CA553" i="2"/>
  <c r="CB553" i="2"/>
  <c r="CC553" i="2"/>
  <c r="CD553" i="2"/>
  <c r="AQ554" i="2"/>
  <c r="BL554" i="2"/>
  <c r="BM554" i="2"/>
  <c r="BW554" i="2"/>
  <c r="BX554" i="2"/>
  <c r="BY554" i="2"/>
  <c r="BZ554" i="2"/>
  <c r="CA554" i="2"/>
  <c r="CB554" i="2"/>
  <c r="CC554" i="2"/>
  <c r="CD554" i="2"/>
  <c r="AQ555" i="2"/>
  <c r="BJ555" i="2"/>
  <c r="BW555" i="2"/>
  <c r="BX555" i="2"/>
  <c r="BY555" i="2"/>
  <c r="BZ555" i="2"/>
  <c r="CA555" i="2"/>
  <c r="CB555" i="2"/>
  <c r="CC555" i="2"/>
  <c r="CD555" i="2"/>
  <c r="AQ556" i="2"/>
  <c r="BL556" i="2"/>
  <c r="BM556" i="2"/>
  <c r="BW556" i="2"/>
  <c r="BX556" i="2"/>
  <c r="BY556" i="2"/>
  <c r="BZ556" i="2"/>
  <c r="CA556" i="2"/>
  <c r="CB556" i="2"/>
  <c r="CC556" i="2"/>
  <c r="CD556" i="2"/>
  <c r="AQ557" i="2"/>
  <c r="BJ557" i="2"/>
  <c r="BK557" i="2"/>
  <c r="BW557" i="2"/>
  <c r="BX557" i="2"/>
  <c r="BY557" i="2"/>
  <c r="BZ557" i="2"/>
  <c r="CA557" i="2"/>
  <c r="CB557" i="2"/>
  <c r="CC557" i="2"/>
  <c r="CD557" i="2"/>
  <c r="AQ558" i="2"/>
  <c r="BW558" i="2"/>
  <c r="BX558" i="2"/>
  <c r="BY558" i="2"/>
  <c r="BZ558" i="2"/>
  <c r="CA558" i="2"/>
  <c r="CB558" i="2"/>
  <c r="CC558" i="2"/>
  <c r="CD558" i="2"/>
  <c r="AQ559" i="2"/>
  <c r="BW559" i="2"/>
  <c r="BX559" i="2"/>
  <c r="BY559" i="2"/>
  <c r="BZ559" i="2"/>
  <c r="CA559" i="2"/>
  <c r="CB559" i="2"/>
  <c r="CC559" i="2"/>
  <c r="CD559" i="2"/>
  <c r="AQ560" i="2"/>
  <c r="BW560" i="2"/>
  <c r="BX560" i="2"/>
  <c r="BY560" i="2"/>
  <c r="BZ560" i="2"/>
  <c r="CA560" i="2"/>
  <c r="CB560" i="2"/>
  <c r="CC560" i="2"/>
  <c r="CD560" i="2"/>
  <c r="AQ561" i="2"/>
  <c r="BJ561" i="2"/>
  <c r="BK561" i="2"/>
  <c r="BW561" i="2"/>
  <c r="BX561" i="2"/>
  <c r="BY561" i="2"/>
  <c r="BZ561" i="2"/>
  <c r="CA561" i="2"/>
  <c r="CB561" i="2"/>
  <c r="CC561" i="2"/>
  <c r="CD561" i="2"/>
  <c r="AQ562" i="2"/>
  <c r="BW562" i="2"/>
  <c r="BX562" i="2"/>
  <c r="BY562" i="2"/>
  <c r="BZ562" i="2"/>
  <c r="CA562" i="2"/>
  <c r="CB562" i="2"/>
  <c r="CC562" i="2"/>
  <c r="CD562" i="2"/>
  <c r="AQ563" i="2"/>
  <c r="BW563" i="2"/>
  <c r="BX563" i="2"/>
  <c r="BY563" i="2"/>
  <c r="BZ563" i="2"/>
  <c r="CA563" i="2"/>
  <c r="CB563" i="2"/>
  <c r="CC563" i="2"/>
  <c r="CD563" i="2"/>
  <c r="AQ564" i="2"/>
  <c r="BL564" i="2"/>
  <c r="BM564" i="2"/>
  <c r="BW564" i="2"/>
  <c r="BX564" i="2"/>
  <c r="BY564" i="2"/>
  <c r="BZ564" i="2"/>
  <c r="CA564" i="2"/>
  <c r="CB564" i="2"/>
  <c r="CC564" i="2"/>
  <c r="CD564" i="2"/>
  <c r="AQ565" i="2"/>
  <c r="BJ565" i="2"/>
  <c r="BK565" i="2"/>
  <c r="BW565" i="2"/>
  <c r="BX565" i="2"/>
  <c r="BY565" i="2"/>
  <c r="BZ565" i="2"/>
  <c r="CA565" i="2"/>
  <c r="CB565" i="2"/>
  <c r="CC565" i="2"/>
  <c r="CD565" i="2"/>
  <c r="AQ566" i="2"/>
  <c r="BW566" i="2"/>
  <c r="BX566" i="2"/>
  <c r="BY566" i="2"/>
  <c r="BZ566" i="2"/>
  <c r="CA566" i="2"/>
  <c r="CB566" i="2"/>
  <c r="CC566" i="2"/>
  <c r="CD566" i="2"/>
  <c r="AQ567" i="2"/>
  <c r="BL567" i="2"/>
  <c r="BM567" i="2"/>
  <c r="BW567" i="2"/>
  <c r="BX567" i="2"/>
  <c r="BY567" i="2"/>
  <c r="BZ567" i="2"/>
  <c r="CA567" i="2"/>
  <c r="CB567" i="2"/>
  <c r="CC567" i="2"/>
  <c r="CD567" i="2"/>
  <c r="AQ568" i="2"/>
  <c r="BJ568" i="2"/>
  <c r="BK568" i="2"/>
  <c r="BW568" i="2"/>
  <c r="BX568" i="2"/>
  <c r="BY568" i="2"/>
  <c r="BZ568" i="2"/>
  <c r="CA568" i="2"/>
  <c r="CB568" i="2"/>
  <c r="CC568" i="2"/>
  <c r="CD568" i="2"/>
  <c r="AQ569" i="2"/>
  <c r="BW569" i="2"/>
  <c r="BX569" i="2"/>
  <c r="BY569" i="2"/>
  <c r="BZ569" i="2"/>
  <c r="CA569" i="2"/>
  <c r="CB569" i="2"/>
  <c r="CC569" i="2"/>
  <c r="CD569" i="2"/>
  <c r="AQ570" i="2"/>
  <c r="BW570" i="2"/>
  <c r="BX570" i="2"/>
  <c r="BY570" i="2"/>
  <c r="BZ570" i="2"/>
  <c r="CA570" i="2"/>
  <c r="CB570" i="2"/>
  <c r="CC570" i="2"/>
  <c r="CD570" i="2"/>
  <c r="AQ571" i="2"/>
  <c r="BL571" i="2"/>
  <c r="BM571" i="2"/>
  <c r="BW571" i="2"/>
  <c r="BX571" i="2"/>
  <c r="BY571" i="2"/>
  <c r="BZ571" i="2"/>
  <c r="CA571" i="2"/>
  <c r="CB571" i="2"/>
  <c r="CC571" i="2"/>
  <c r="CD571" i="2"/>
  <c r="AQ572" i="2"/>
  <c r="BJ572" i="2"/>
  <c r="BK572" i="2"/>
  <c r="BW572" i="2"/>
  <c r="BX572" i="2"/>
  <c r="BY572" i="2"/>
  <c r="BZ572" i="2"/>
  <c r="CA572" i="2"/>
  <c r="CB572" i="2"/>
  <c r="CC572" i="2"/>
  <c r="CD572" i="2"/>
  <c r="AQ573" i="2"/>
  <c r="BW573" i="2"/>
  <c r="BX573" i="2"/>
  <c r="BY573" i="2"/>
  <c r="BZ573" i="2"/>
  <c r="CA573" i="2"/>
  <c r="CB573" i="2"/>
  <c r="CC573" i="2"/>
  <c r="CD573" i="2"/>
  <c r="AQ574" i="2"/>
  <c r="BL574" i="2"/>
  <c r="BM574" i="2"/>
  <c r="BW574" i="2"/>
  <c r="BX574" i="2"/>
  <c r="BY574" i="2"/>
  <c r="BZ574" i="2"/>
  <c r="CA574" i="2"/>
  <c r="CB574" i="2"/>
  <c r="CC574" i="2"/>
  <c r="CD574" i="2"/>
  <c r="AQ575" i="2"/>
  <c r="BJ575" i="2"/>
  <c r="BK575" i="2"/>
  <c r="BW575" i="2"/>
  <c r="BX575" i="2"/>
  <c r="BY575" i="2"/>
  <c r="BZ575" i="2"/>
  <c r="CA575" i="2"/>
  <c r="CB575" i="2"/>
  <c r="CC575" i="2"/>
  <c r="CD575" i="2"/>
  <c r="AQ576" i="2"/>
  <c r="BL576" i="2"/>
  <c r="BM576" i="2"/>
  <c r="BW576" i="2"/>
  <c r="BX576" i="2"/>
  <c r="BY576" i="2"/>
  <c r="BZ576" i="2"/>
  <c r="CA576" i="2"/>
  <c r="CB576" i="2"/>
  <c r="CC576" i="2"/>
  <c r="CD576" i="2"/>
  <c r="AQ577" i="2"/>
  <c r="BK577" i="2"/>
  <c r="BW577" i="2"/>
  <c r="BX577" i="2"/>
  <c r="BY577" i="2"/>
  <c r="BZ577" i="2"/>
  <c r="CA577" i="2"/>
  <c r="CB577" i="2"/>
  <c r="CC577" i="2"/>
  <c r="CD577" i="2"/>
  <c r="AQ578" i="2"/>
  <c r="BW578" i="2"/>
  <c r="BX578" i="2"/>
  <c r="BY578" i="2"/>
  <c r="BZ578" i="2"/>
  <c r="CA578" i="2"/>
  <c r="CB578" i="2"/>
  <c r="CC578" i="2"/>
  <c r="CD578" i="2"/>
  <c r="AQ579" i="2"/>
  <c r="BL579" i="2"/>
  <c r="BM579" i="2"/>
  <c r="BW579" i="2"/>
  <c r="BX579" i="2"/>
  <c r="BY579" i="2"/>
  <c r="BZ579" i="2"/>
  <c r="CA579" i="2"/>
  <c r="CB579" i="2"/>
  <c r="CC579" i="2"/>
  <c r="CD579" i="2"/>
  <c r="AQ580" i="2"/>
  <c r="BJ580" i="2"/>
  <c r="BK580" i="2"/>
  <c r="BW580" i="2"/>
  <c r="BX580" i="2"/>
  <c r="BY580" i="2"/>
  <c r="BZ580" i="2"/>
  <c r="CA580" i="2"/>
  <c r="CB580" i="2"/>
  <c r="CC580" i="2"/>
  <c r="CD580" i="2"/>
  <c r="AQ581" i="2"/>
  <c r="BW581" i="2"/>
  <c r="BX581" i="2"/>
  <c r="BY581" i="2"/>
  <c r="BZ581" i="2"/>
  <c r="CA581" i="2"/>
  <c r="CB581" i="2"/>
  <c r="CC581" i="2"/>
  <c r="CD581" i="2"/>
  <c r="AQ582" i="2"/>
  <c r="BL582" i="2"/>
  <c r="BM582" i="2"/>
  <c r="BW582" i="2"/>
  <c r="BX582" i="2"/>
  <c r="BY582" i="2"/>
  <c r="BZ582" i="2"/>
  <c r="CA582" i="2"/>
  <c r="CB582" i="2"/>
  <c r="CC582" i="2"/>
  <c r="CD582" i="2"/>
  <c r="AQ583" i="2"/>
  <c r="BL583" i="2"/>
  <c r="BM583" i="2"/>
  <c r="BW583" i="2"/>
  <c r="BX583" i="2"/>
  <c r="BY583" i="2"/>
  <c r="BZ583" i="2"/>
  <c r="CA583" i="2"/>
  <c r="CB583" i="2"/>
  <c r="CC583" i="2"/>
  <c r="CD583" i="2"/>
  <c r="AQ584" i="2"/>
  <c r="BJ584" i="2"/>
  <c r="BK584" i="2"/>
  <c r="BW584" i="2"/>
  <c r="BX584" i="2"/>
  <c r="BY584" i="2"/>
  <c r="BZ584" i="2"/>
  <c r="CA584" i="2"/>
  <c r="CB584" i="2"/>
  <c r="CC584" i="2"/>
  <c r="CD584" i="2"/>
  <c r="AQ585" i="2"/>
  <c r="BW585" i="2"/>
  <c r="BX585" i="2"/>
  <c r="BY585" i="2"/>
  <c r="BZ585" i="2"/>
  <c r="CA585" i="2"/>
  <c r="CB585" i="2"/>
  <c r="CC585" i="2"/>
  <c r="CD585" i="2"/>
  <c r="AQ586" i="2"/>
  <c r="BL586" i="2"/>
  <c r="BM586" i="2"/>
  <c r="BW586" i="2"/>
  <c r="BX586" i="2"/>
  <c r="BY586" i="2"/>
  <c r="BZ586" i="2"/>
  <c r="CA586" i="2"/>
  <c r="CB586" i="2"/>
  <c r="CC586" i="2"/>
  <c r="CD586" i="2"/>
  <c r="AQ587" i="2"/>
  <c r="BJ587" i="2"/>
  <c r="BK587" i="2"/>
  <c r="BW587" i="2"/>
  <c r="BX587" i="2"/>
  <c r="BY587" i="2"/>
  <c r="BZ587" i="2"/>
  <c r="CA587" i="2"/>
  <c r="CB587" i="2"/>
  <c r="CC587" i="2"/>
  <c r="CD587" i="2"/>
  <c r="AQ588" i="2"/>
  <c r="BL588" i="2"/>
  <c r="BM588" i="2"/>
  <c r="BW588" i="2"/>
  <c r="BX588" i="2"/>
  <c r="BY588" i="2"/>
  <c r="BZ588" i="2"/>
  <c r="CA588" i="2"/>
  <c r="CB588" i="2"/>
  <c r="CC588" i="2"/>
  <c r="CD588" i="2"/>
  <c r="AQ589" i="2"/>
  <c r="BJ589" i="2"/>
  <c r="BK589" i="2"/>
  <c r="BW589" i="2"/>
  <c r="BX589" i="2"/>
  <c r="BY589" i="2"/>
  <c r="BZ589" i="2"/>
  <c r="CA589" i="2"/>
  <c r="CB589" i="2"/>
  <c r="CC589" i="2"/>
  <c r="CD589" i="2"/>
  <c r="AQ590" i="2"/>
  <c r="BL590" i="2"/>
  <c r="BM590" i="2"/>
  <c r="BW590" i="2"/>
  <c r="BX590" i="2"/>
  <c r="BY590" i="2"/>
  <c r="BZ590" i="2"/>
  <c r="CA590" i="2"/>
  <c r="CB590" i="2"/>
  <c r="CC590" i="2"/>
  <c r="CD590" i="2"/>
  <c r="AQ591" i="2"/>
  <c r="BJ591" i="2"/>
  <c r="BK591" i="2"/>
  <c r="BW591" i="2"/>
  <c r="BX591" i="2"/>
  <c r="BY591" i="2"/>
  <c r="BZ591" i="2"/>
  <c r="CA591" i="2"/>
  <c r="CB591" i="2"/>
  <c r="CC591" i="2"/>
  <c r="CD591" i="2"/>
  <c r="AQ592" i="2"/>
  <c r="BW592" i="2"/>
  <c r="BX592" i="2"/>
  <c r="BY592" i="2"/>
  <c r="BZ592" i="2"/>
  <c r="CA592" i="2"/>
  <c r="CB592" i="2"/>
  <c r="CC592" i="2"/>
  <c r="CD592" i="2"/>
  <c r="AQ593" i="2"/>
  <c r="BW593" i="2"/>
  <c r="BX593" i="2"/>
  <c r="BY593" i="2"/>
  <c r="BZ593" i="2"/>
  <c r="CA593" i="2"/>
  <c r="CB593" i="2"/>
  <c r="CC593" i="2"/>
  <c r="CD593" i="2"/>
  <c r="AQ594" i="2"/>
  <c r="BL594" i="2"/>
  <c r="BM594" i="2"/>
  <c r="BW594" i="2"/>
  <c r="BX594" i="2"/>
  <c r="BY594" i="2"/>
  <c r="BZ594" i="2"/>
  <c r="CA594" i="2"/>
  <c r="CB594" i="2"/>
  <c r="CC594" i="2"/>
  <c r="CD594" i="2"/>
  <c r="AQ595" i="2"/>
  <c r="BJ595" i="2"/>
  <c r="BK595" i="2"/>
  <c r="BW595" i="2"/>
  <c r="BX595" i="2"/>
  <c r="BY595" i="2"/>
  <c r="BZ595" i="2"/>
  <c r="CA595" i="2"/>
  <c r="CB595" i="2"/>
  <c r="CC595" i="2"/>
  <c r="CD595" i="2"/>
  <c r="AQ596" i="2"/>
  <c r="BW596" i="2"/>
  <c r="BX596" i="2"/>
  <c r="BY596" i="2"/>
  <c r="BZ596" i="2"/>
  <c r="CA596" i="2"/>
  <c r="CB596" i="2"/>
  <c r="CC596" i="2"/>
  <c r="CD596" i="2"/>
  <c r="AQ597" i="2"/>
  <c r="BW597" i="2"/>
  <c r="BX597" i="2"/>
  <c r="BY597" i="2"/>
  <c r="BZ597" i="2"/>
  <c r="CA597" i="2"/>
  <c r="CB597" i="2"/>
  <c r="CC597" i="2"/>
  <c r="CD597" i="2"/>
  <c r="AQ598" i="2"/>
  <c r="BL598" i="2"/>
  <c r="BM598" i="2"/>
  <c r="BW598" i="2"/>
  <c r="BX598" i="2"/>
  <c r="BY598" i="2"/>
  <c r="BZ598" i="2"/>
  <c r="CA598" i="2"/>
  <c r="CB598" i="2"/>
  <c r="CC598" i="2"/>
  <c r="CD598" i="2"/>
  <c r="AQ599" i="2"/>
  <c r="BJ599" i="2"/>
  <c r="BK599" i="2"/>
  <c r="BW599" i="2"/>
  <c r="BX599" i="2"/>
  <c r="BY599" i="2"/>
  <c r="BZ599" i="2"/>
  <c r="CA599" i="2"/>
  <c r="CB599" i="2"/>
  <c r="CC599" i="2"/>
  <c r="CD599" i="2"/>
  <c r="AQ600" i="2"/>
  <c r="BW600" i="2"/>
  <c r="BX600" i="2"/>
  <c r="BY600" i="2"/>
  <c r="BZ600" i="2"/>
  <c r="CA600" i="2"/>
  <c r="CB600" i="2"/>
  <c r="CC600" i="2"/>
  <c r="CD600" i="2"/>
  <c r="AQ601" i="2"/>
  <c r="BL601" i="2"/>
  <c r="BM601" i="2"/>
  <c r="BW601" i="2"/>
  <c r="BX601" i="2"/>
  <c r="BY601" i="2"/>
  <c r="BZ601" i="2"/>
  <c r="CA601" i="2"/>
  <c r="CB601" i="2"/>
  <c r="CC601" i="2"/>
  <c r="CD601" i="2"/>
  <c r="AQ602" i="2"/>
  <c r="BJ602" i="2"/>
  <c r="BK602" i="2"/>
  <c r="BW602" i="2"/>
  <c r="BX602" i="2"/>
  <c r="BY602" i="2"/>
  <c r="BZ602" i="2"/>
  <c r="CA602" i="2"/>
  <c r="CB602" i="2"/>
  <c r="CC602" i="2"/>
  <c r="CD602" i="2"/>
  <c r="AQ603" i="2"/>
  <c r="BW603" i="2"/>
  <c r="BX603" i="2"/>
  <c r="BY603" i="2"/>
  <c r="BZ603" i="2"/>
  <c r="CA603" i="2"/>
  <c r="CB603" i="2"/>
  <c r="CC603" i="2"/>
  <c r="CD603" i="2"/>
  <c r="AQ604" i="2"/>
  <c r="BW604" i="2"/>
  <c r="BX604" i="2"/>
  <c r="BY604" i="2"/>
  <c r="BZ604" i="2"/>
  <c r="CA604" i="2"/>
  <c r="CB604" i="2"/>
  <c r="CC604" i="2"/>
  <c r="CD604" i="2"/>
  <c r="AQ605" i="2"/>
  <c r="BL605" i="2"/>
  <c r="BM605" i="2"/>
  <c r="BW605" i="2"/>
  <c r="BX605" i="2"/>
  <c r="BY605" i="2"/>
  <c r="BZ605" i="2"/>
  <c r="CA605" i="2"/>
  <c r="CB605" i="2"/>
  <c r="CC605" i="2"/>
  <c r="CD605" i="2"/>
  <c r="AQ606" i="2"/>
  <c r="BJ606" i="2"/>
  <c r="BK606" i="2"/>
  <c r="BW606" i="2"/>
  <c r="BX606" i="2"/>
  <c r="BY606" i="2"/>
  <c r="BZ606" i="2"/>
  <c r="CA606" i="2"/>
  <c r="CB606" i="2"/>
  <c r="CC606" i="2"/>
  <c r="CD606" i="2"/>
  <c r="AQ607" i="2"/>
  <c r="BW607" i="2"/>
  <c r="BX607" i="2"/>
  <c r="BY607" i="2"/>
  <c r="BZ607" i="2"/>
  <c r="CA607" i="2"/>
  <c r="CB607" i="2"/>
  <c r="CC607" i="2"/>
  <c r="CD607" i="2"/>
  <c r="AQ608" i="2"/>
  <c r="BL608" i="2"/>
  <c r="BM608" i="2"/>
  <c r="BW608" i="2"/>
  <c r="BX608" i="2"/>
  <c r="BY608" i="2"/>
  <c r="BZ608" i="2"/>
  <c r="CA608" i="2"/>
  <c r="CB608" i="2"/>
  <c r="CC608" i="2"/>
  <c r="CD608" i="2"/>
  <c r="AQ609" i="2"/>
  <c r="BJ609" i="2"/>
  <c r="BK609" i="2"/>
  <c r="BW609" i="2"/>
  <c r="BX609" i="2"/>
  <c r="BY609" i="2"/>
  <c r="BZ609" i="2"/>
  <c r="CA609" i="2"/>
  <c r="CB609" i="2"/>
  <c r="CC609" i="2"/>
  <c r="CD609" i="2"/>
  <c r="AQ610" i="2"/>
  <c r="BL610" i="2"/>
  <c r="BM610" i="2"/>
  <c r="BW610" i="2"/>
  <c r="BX610" i="2"/>
  <c r="BY610" i="2"/>
  <c r="BZ610" i="2"/>
  <c r="CA610" i="2"/>
  <c r="CB610" i="2"/>
  <c r="CC610" i="2"/>
  <c r="CD610" i="2"/>
  <c r="AQ611" i="2"/>
  <c r="BJ611" i="2"/>
  <c r="BK611" i="2"/>
  <c r="BW611" i="2"/>
  <c r="BX611" i="2"/>
  <c r="BY611" i="2"/>
  <c r="BZ611" i="2"/>
  <c r="CA611" i="2"/>
  <c r="CB611" i="2"/>
  <c r="CC611" i="2"/>
  <c r="CD611" i="2"/>
  <c r="AQ612" i="2"/>
  <c r="BW612" i="2"/>
  <c r="BX612" i="2"/>
  <c r="BY612" i="2"/>
  <c r="BZ612" i="2"/>
  <c r="CA612" i="2"/>
  <c r="CB612" i="2"/>
  <c r="CC612" i="2"/>
  <c r="CD612" i="2"/>
  <c r="AQ613" i="2"/>
  <c r="BL613" i="2"/>
  <c r="BM613" i="2"/>
  <c r="BW613" i="2"/>
  <c r="BX613" i="2"/>
  <c r="BY613" i="2"/>
  <c r="BZ613" i="2"/>
  <c r="CA613" i="2"/>
  <c r="CB613" i="2"/>
  <c r="CC613" i="2"/>
  <c r="CD613" i="2"/>
  <c r="AQ614" i="2"/>
  <c r="BJ614" i="2"/>
  <c r="BK614" i="2"/>
  <c r="BW614" i="2"/>
  <c r="BX614" i="2"/>
  <c r="BY614" i="2"/>
  <c r="BZ614" i="2"/>
  <c r="CA614" i="2"/>
  <c r="CB614" i="2"/>
  <c r="CC614" i="2"/>
  <c r="CD614" i="2"/>
  <c r="AQ615" i="2"/>
  <c r="BW615" i="2"/>
  <c r="BX615" i="2"/>
  <c r="BY615" i="2"/>
  <c r="BZ615" i="2"/>
  <c r="CA615" i="2"/>
  <c r="CB615" i="2"/>
  <c r="CC615" i="2"/>
  <c r="CD615" i="2"/>
  <c r="AQ616" i="2"/>
  <c r="BL616" i="2"/>
  <c r="BM616" i="2"/>
  <c r="BW616" i="2"/>
  <c r="BX616" i="2"/>
  <c r="BY616" i="2"/>
  <c r="BZ616" i="2"/>
  <c r="CA616" i="2"/>
  <c r="CB616" i="2"/>
  <c r="CC616" i="2"/>
  <c r="CD616" i="2"/>
  <c r="AQ617" i="2"/>
  <c r="BJ617" i="2"/>
  <c r="BK617" i="2"/>
  <c r="BW617" i="2"/>
  <c r="BX617" i="2"/>
  <c r="BY617" i="2"/>
  <c r="BZ617" i="2"/>
  <c r="CA617" i="2"/>
  <c r="CB617" i="2"/>
  <c r="CC617" i="2"/>
  <c r="CD617" i="2"/>
  <c r="AQ618" i="2"/>
  <c r="BL618" i="2"/>
  <c r="BM618" i="2"/>
  <c r="BW618" i="2"/>
  <c r="BX618" i="2"/>
  <c r="BY618" i="2"/>
  <c r="BZ618" i="2"/>
  <c r="CA618" i="2"/>
  <c r="CB618" i="2"/>
  <c r="CC618" i="2"/>
  <c r="CD618" i="2"/>
  <c r="AQ619" i="2"/>
  <c r="BJ619" i="2"/>
  <c r="BK619" i="2"/>
  <c r="BW619" i="2"/>
  <c r="BX619" i="2"/>
  <c r="BY619" i="2"/>
  <c r="BZ619" i="2"/>
  <c r="CA619" i="2"/>
  <c r="CB619" i="2"/>
  <c r="CC619" i="2"/>
  <c r="CD619" i="2"/>
  <c r="AQ620" i="2"/>
  <c r="BW620" i="2"/>
  <c r="BX620" i="2"/>
  <c r="BY620" i="2"/>
  <c r="BZ620" i="2"/>
  <c r="CA620" i="2"/>
  <c r="CB620" i="2"/>
  <c r="CC620" i="2"/>
  <c r="CD620" i="2"/>
  <c r="AQ621" i="2"/>
  <c r="BL621" i="2"/>
  <c r="BM621" i="2"/>
  <c r="BW621" i="2"/>
  <c r="BX621" i="2"/>
  <c r="BY621" i="2"/>
  <c r="BZ621" i="2"/>
  <c r="CA621" i="2"/>
  <c r="CB621" i="2"/>
  <c r="CC621" i="2"/>
  <c r="CD621" i="2"/>
  <c r="AQ622" i="2"/>
  <c r="BJ622" i="2"/>
  <c r="BK622" i="2"/>
  <c r="BW622" i="2"/>
  <c r="BX622" i="2"/>
  <c r="BY622" i="2"/>
  <c r="BZ622" i="2"/>
  <c r="CA622" i="2"/>
  <c r="CB622" i="2"/>
  <c r="CC622" i="2"/>
  <c r="CD622" i="2"/>
  <c r="AQ623" i="2"/>
  <c r="BM623" i="2"/>
  <c r="BW623" i="2"/>
  <c r="BX623" i="2"/>
  <c r="BY623" i="2"/>
  <c r="BZ623" i="2"/>
  <c r="CA623" i="2"/>
  <c r="CB623" i="2"/>
  <c r="CC623" i="2"/>
  <c r="CD623" i="2"/>
  <c r="AQ624" i="2"/>
  <c r="BJ624" i="2"/>
  <c r="BK624" i="2"/>
  <c r="BW624" i="2"/>
  <c r="BX624" i="2"/>
  <c r="BY624" i="2"/>
  <c r="BZ624" i="2"/>
  <c r="CA624" i="2"/>
  <c r="CB624" i="2"/>
  <c r="CC624" i="2"/>
  <c r="CD624" i="2"/>
  <c r="AQ625" i="2"/>
  <c r="BJ625" i="2"/>
  <c r="BK625" i="2"/>
  <c r="BW625" i="2"/>
  <c r="BX625" i="2"/>
  <c r="BY625" i="2"/>
  <c r="BZ625" i="2"/>
  <c r="CA625" i="2"/>
  <c r="CB625" i="2"/>
  <c r="CC625" i="2"/>
  <c r="CD625" i="2"/>
  <c r="AQ626" i="2"/>
  <c r="BL626" i="2"/>
  <c r="BM626" i="2"/>
  <c r="BW626" i="2"/>
  <c r="BX626" i="2"/>
  <c r="BY626" i="2"/>
  <c r="BZ626" i="2"/>
  <c r="CA626" i="2"/>
  <c r="CB626" i="2"/>
  <c r="CC626" i="2"/>
  <c r="CD626" i="2"/>
  <c r="AQ627" i="2"/>
  <c r="BW627" i="2"/>
  <c r="BX627" i="2"/>
  <c r="BY627" i="2"/>
  <c r="BZ627" i="2"/>
  <c r="CA627" i="2"/>
  <c r="CB627" i="2"/>
  <c r="CC627" i="2"/>
  <c r="CD627" i="2"/>
  <c r="AQ628" i="2"/>
  <c r="BL628" i="2"/>
  <c r="BM628" i="2"/>
  <c r="BW628" i="2"/>
  <c r="BX628" i="2"/>
  <c r="BY628" i="2"/>
  <c r="BZ628" i="2"/>
  <c r="CA628" i="2"/>
  <c r="CB628" i="2"/>
  <c r="CC628" i="2"/>
  <c r="CD628" i="2"/>
  <c r="AQ629" i="2"/>
  <c r="BJ629" i="2"/>
  <c r="BK629" i="2"/>
  <c r="BW629" i="2"/>
  <c r="BX629" i="2"/>
  <c r="BY629" i="2"/>
  <c r="BZ629" i="2"/>
  <c r="CA629" i="2"/>
  <c r="CB629" i="2"/>
  <c r="CC629" i="2"/>
  <c r="CD629" i="2"/>
  <c r="AQ630" i="2"/>
  <c r="BW630" i="2"/>
  <c r="BX630" i="2"/>
  <c r="BY630" i="2"/>
  <c r="BZ630" i="2"/>
  <c r="CA630" i="2"/>
  <c r="CB630" i="2"/>
  <c r="CC630" i="2"/>
  <c r="CD630" i="2"/>
  <c r="AQ631" i="2"/>
  <c r="BL631" i="2"/>
  <c r="BM631" i="2"/>
  <c r="BW631" i="2"/>
  <c r="BX631" i="2"/>
  <c r="BY631" i="2"/>
  <c r="BZ631" i="2"/>
  <c r="CA631" i="2"/>
  <c r="CB631" i="2"/>
  <c r="CC631" i="2"/>
  <c r="CD631" i="2"/>
  <c r="AQ632" i="2"/>
  <c r="BJ632" i="2"/>
  <c r="BK632" i="2"/>
  <c r="BW632" i="2"/>
  <c r="BX632" i="2"/>
  <c r="BY632" i="2"/>
  <c r="BZ632" i="2"/>
  <c r="CA632" i="2"/>
  <c r="CB632" i="2"/>
  <c r="CC632" i="2"/>
  <c r="CD632" i="2"/>
  <c r="AQ633" i="2"/>
  <c r="BW633" i="2"/>
  <c r="BX633" i="2"/>
  <c r="BY633" i="2"/>
  <c r="BZ633" i="2"/>
  <c r="CA633" i="2"/>
  <c r="CB633" i="2"/>
  <c r="CC633" i="2"/>
  <c r="CD633" i="2"/>
  <c r="AQ634" i="2"/>
  <c r="BW634" i="2"/>
  <c r="BX634" i="2"/>
  <c r="BY634" i="2"/>
  <c r="BZ634" i="2"/>
  <c r="CA634" i="2"/>
  <c r="CB634" i="2"/>
  <c r="CC634" i="2"/>
  <c r="CD634" i="2"/>
  <c r="AQ635" i="2"/>
  <c r="BL635" i="2"/>
  <c r="BM635" i="2"/>
  <c r="BW635" i="2"/>
  <c r="BX635" i="2"/>
  <c r="BY635" i="2"/>
  <c r="BZ635" i="2"/>
  <c r="CA635" i="2"/>
  <c r="CB635" i="2"/>
  <c r="CC635" i="2"/>
  <c r="CD635" i="2"/>
  <c r="AQ636" i="2"/>
  <c r="BJ636" i="2"/>
  <c r="BK636" i="2"/>
  <c r="BW636" i="2"/>
  <c r="BX636" i="2"/>
  <c r="BY636" i="2"/>
  <c r="BZ636" i="2"/>
  <c r="CA636" i="2"/>
  <c r="CB636" i="2"/>
  <c r="CC636" i="2"/>
  <c r="CD636" i="2"/>
  <c r="AQ637" i="2"/>
  <c r="BW637" i="2"/>
  <c r="BX637" i="2"/>
  <c r="BY637" i="2"/>
  <c r="BZ637" i="2"/>
  <c r="CA637" i="2"/>
  <c r="CB637" i="2"/>
  <c r="CC637" i="2"/>
  <c r="CD637" i="2"/>
  <c r="AQ638" i="2"/>
  <c r="BL638" i="2"/>
  <c r="BM638" i="2"/>
  <c r="BW638" i="2"/>
  <c r="BX638" i="2"/>
  <c r="BY638" i="2"/>
  <c r="BZ638" i="2"/>
  <c r="CA638" i="2"/>
  <c r="CB638" i="2"/>
  <c r="CC638" i="2"/>
  <c r="CD638" i="2"/>
  <c r="AQ639" i="2"/>
  <c r="BJ639" i="2"/>
  <c r="BK639" i="2"/>
  <c r="BW639" i="2"/>
  <c r="BX639" i="2"/>
  <c r="BY639" i="2"/>
  <c r="BZ639" i="2"/>
  <c r="CA639" i="2"/>
  <c r="CB639" i="2"/>
  <c r="CC639" i="2"/>
  <c r="CD639" i="2"/>
  <c r="AQ640" i="2"/>
  <c r="BL640" i="2"/>
  <c r="BM640" i="2"/>
  <c r="BW640" i="2"/>
  <c r="BX640" i="2"/>
  <c r="BY640" i="2"/>
  <c r="BZ640" i="2"/>
  <c r="CA640" i="2"/>
  <c r="CB640" i="2"/>
  <c r="CC640" i="2"/>
  <c r="CD640" i="2"/>
  <c r="AQ641" i="2"/>
  <c r="BJ641" i="2"/>
  <c r="BK641" i="2"/>
  <c r="BW641" i="2"/>
  <c r="BX641" i="2"/>
  <c r="BY641" i="2"/>
  <c r="BZ641" i="2"/>
  <c r="CA641" i="2"/>
  <c r="CB641" i="2"/>
  <c r="CC641" i="2"/>
  <c r="CD641" i="2"/>
  <c r="AQ642" i="2"/>
  <c r="BL642" i="2"/>
  <c r="BM642" i="2"/>
  <c r="BW642" i="2"/>
  <c r="BX642" i="2"/>
  <c r="BY642" i="2"/>
  <c r="BZ642" i="2"/>
  <c r="CA642" i="2"/>
  <c r="CB642" i="2"/>
  <c r="CC642" i="2"/>
  <c r="CD642" i="2"/>
  <c r="AQ643" i="2"/>
  <c r="BJ643" i="2"/>
  <c r="BK643" i="2"/>
  <c r="BW643" i="2"/>
  <c r="BX643" i="2"/>
  <c r="BY643" i="2"/>
  <c r="BZ643" i="2"/>
  <c r="CA643" i="2"/>
  <c r="CB643" i="2"/>
  <c r="CC643" i="2"/>
  <c r="CD643" i="2"/>
  <c r="AQ644" i="2"/>
  <c r="BW644" i="2"/>
  <c r="BX644" i="2"/>
  <c r="BY644" i="2"/>
  <c r="BZ644" i="2"/>
  <c r="CA644" i="2"/>
  <c r="CB644" i="2"/>
  <c r="CC644" i="2"/>
  <c r="CD644" i="2"/>
  <c r="AQ645" i="2"/>
  <c r="BL645" i="2"/>
  <c r="BM645" i="2"/>
  <c r="BW645" i="2"/>
  <c r="BX645" i="2"/>
  <c r="BY645" i="2"/>
  <c r="BZ645" i="2"/>
  <c r="CA645" i="2"/>
  <c r="CB645" i="2"/>
  <c r="CC645" i="2"/>
  <c r="CD645" i="2"/>
  <c r="AQ646" i="2"/>
  <c r="BJ646" i="2"/>
  <c r="BK646" i="2"/>
  <c r="BW646" i="2"/>
  <c r="BX646" i="2"/>
  <c r="BY646" i="2"/>
  <c r="BZ646" i="2"/>
  <c r="CA646" i="2"/>
  <c r="CB646" i="2"/>
  <c r="CC646" i="2"/>
  <c r="CD646" i="2"/>
  <c r="AQ647" i="2"/>
  <c r="BL647" i="2"/>
  <c r="BM647" i="2"/>
  <c r="BW647" i="2"/>
  <c r="BX647" i="2"/>
  <c r="BY647" i="2"/>
  <c r="BZ647" i="2"/>
  <c r="CA647" i="2"/>
  <c r="CB647" i="2"/>
  <c r="CC647" i="2"/>
  <c r="CD647" i="2"/>
  <c r="AQ648" i="2"/>
  <c r="BJ648" i="2"/>
  <c r="BK648" i="2"/>
  <c r="BW648" i="2"/>
  <c r="BX648" i="2"/>
  <c r="BY648" i="2"/>
  <c r="BZ648" i="2"/>
  <c r="CA648" i="2"/>
  <c r="CB648" i="2"/>
  <c r="CC648" i="2"/>
  <c r="CD648" i="2"/>
  <c r="AQ649" i="2"/>
  <c r="BL649" i="2"/>
  <c r="BM649" i="2"/>
  <c r="BW649" i="2"/>
  <c r="BX649" i="2"/>
  <c r="BY649" i="2"/>
  <c r="BZ649" i="2"/>
  <c r="CA649" i="2"/>
  <c r="CB649" i="2"/>
  <c r="CC649" i="2"/>
  <c r="CD649" i="2"/>
  <c r="AQ650" i="2"/>
  <c r="BJ650" i="2"/>
  <c r="BK650" i="2"/>
  <c r="BW650" i="2"/>
  <c r="BX650" i="2"/>
  <c r="BY650" i="2"/>
  <c r="BZ650" i="2"/>
  <c r="CA650" i="2"/>
  <c r="CB650" i="2"/>
  <c r="CC650" i="2"/>
  <c r="CD650" i="2"/>
  <c r="AQ651" i="2"/>
  <c r="BW651" i="2"/>
  <c r="BX651" i="2"/>
  <c r="BY651" i="2"/>
  <c r="BZ651" i="2"/>
  <c r="CA651" i="2"/>
  <c r="CB651" i="2"/>
  <c r="CC651" i="2"/>
  <c r="CD651" i="2"/>
  <c r="AQ652" i="2"/>
  <c r="BL652" i="2"/>
  <c r="BM652" i="2"/>
  <c r="BW652" i="2"/>
  <c r="BX652" i="2"/>
  <c r="BY652" i="2"/>
  <c r="BZ652" i="2"/>
  <c r="CA652" i="2"/>
  <c r="CB652" i="2"/>
  <c r="CC652" i="2"/>
  <c r="CD652" i="2"/>
  <c r="AQ653" i="2"/>
  <c r="BJ653" i="2"/>
  <c r="BK653" i="2"/>
  <c r="BW653" i="2"/>
  <c r="BX653" i="2"/>
  <c r="BY653" i="2"/>
  <c r="BZ653" i="2"/>
  <c r="CA653" i="2"/>
  <c r="CB653" i="2"/>
  <c r="CC653" i="2"/>
  <c r="CD653" i="2"/>
  <c r="AQ654" i="2"/>
  <c r="BM654" i="2"/>
  <c r="BW654" i="2"/>
  <c r="BX654" i="2"/>
  <c r="BY654" i="2"/>
  <c r="BZ654" i="2"/>
  <c r="CA654" i="2"/>
  <c r="CB654" i="2"/>
  <c r="CC654" i="2"/>
  <c r="CD654" i="2"/>
  <c r="AQ655" i="2"/>
  <c r="BJ655" i="2"/>
  <c r="BK655" i="2"/>
  <c r="BW655" i="2"/>
  <c r="BX655" i="2"/>
  <c r="BY655" i="2"/>
  <c r="BZ655" i="2"/>
  <c r="CA655" i="2"/>
  <c r="CB655" i="2"/>
  <c r="CC655" i="2"/>
  <c r="CD655" i="2"/>
  <c r="AQ656" i="2"/>
  <c r="BW656" i="2"/>
  <c r="BX656" i="2"/>
  <c r="BY656" i="2"/>
  <c r="BZ656" i="2"/>
  <c r="CA656" i="2"/>
  <c r="CB656" i="2"/>
  <c r="CC656" i="2"/>
  <c r="CD656" i="2"/>
  <c r="AQ657" i="2"/>
  <c r="BW657" i="2"/>
  <c r="BX657" i="2"/>
  <c r="BY657" i="2"/>
  <c r="BZ657" i="2"/>
  <c r="CA657" i="2"/>
  <c r="CB657" i="2"/>
  <c r="CC657" i="2"/>
  <c r="CD657" i="2"/>
  <c r="AQ658" i="2"/>
  <c r="BL658" i="2"/>
  <c r="BM658" i="2"/>
  <c r="BW658" i="2"/>
  <c r="BX658" i="2"/>
  <c r="BY658" i="2"/>
  <c r="BZ658" i="2"/>
  <c r="CA658" i="2"/>
  <c r="CB658" i="2"/>
  <c r="CC658" i="2"/>
  <c r="CD658" i="2"/>
  <c r="AQ659" i="2"/>
  <c r="BJ659" i="2"/>
  <c r="BK659" i="2"/>
  <c r="BW659" i="2"/>
  <c r="BX659" i="2"/>
  <c r="BY659" i="2"/>
  <c r="BZ659" i="2"/>
  <c r="CA659" i="2"/>
  <c r="CB659" i="2"/>
  <c r="CC659" i="2"/>
  <c r="CD659" i="2"/>
  <c r="AQ660" i="2"/>
  <c r="BW660" i="2"/>
  <c r="BX660" i="2"/>
  <c r="BY660" i="2"/>
  <c r="BZ660" i="2"/>
  <c r="CA660" i="2"/>
  <c r="CB660" i="2"/>
  <c r="CC660" i="2"/>
  <c r="CD660" i="2"/>
  <c r="AQ661" i="2"/>
  <c r="BW661" i="2"/>
  <c r="BX661" i="2"/>
  <c r="BY661" i="2"/>
  <c r="BZ661" i="2"/>
  <c r="CA661" i="2"/>
  <c r="CB661" i="2"/>
  <c r="CC661" i="2"/>
  <c r="CD661" i="2"/>
  <c r="AQ662" i="2"/>
  <c r="BL662" i="2"/>
  <c r="BM662" i="2"/>
  <c r="BW662" i="2"/>
  <c r="BX662" i="2"/>
  <c r="BY662" i="2"/>
  <c r="BZ662" i="2"/>
  <c r="CA662" i="2"/>
  <c r="CB662" i="2"/>
  <c r="CC662" i="2"/>
  <c r="CD662" i="2"/>
  <c r="AQ663" i="2"/>
  <c r="BJ663" i="2"/>
  <c r="BK663" i="2"/>
  <c r="BW663" i="2"/>
  <c r="BX663" i="2"/>
  <c r="BY663" i="2"/>
  <c r="BZ663" i="2"/>
  <c r="CA663" i="2"/>
  <c r="CB663" i="2"/>
  <c r="CC663" i="2"/>
  <c r="CD663" i="2"/>
  <c r="AQ664" i="2"/>
  <c r="BW664" i="2"/>
  <c r="BX664" i="2"/>
  <c r="BY664" i="2"/>
  <c r="BZ664" i="2"/>
  <c r="CA664" i="2"/>
  <c r="CB664" i="2"/>
  <c r="CC664" i="2"/>
  <c r="CD664" i="2"/>
  <c r="AQ665" i="2"/>
  <c r="BW665" i="2"/>
  <c r="BX665" i="2"/>
  <c r="BY665" i="2"/>
  <c r="BZ665" i="2"/>
  <c r="CA665" i="2"/>
  <c r="CB665" i="2"/>
  <c r="CC665" i="2"/>
  <c r="CD665" i="2"/>
  <c r="AQ666" i="2"/>
  <c r="BL666" i="2"/>
  <c r="BM666" i="2"/>
  <c r="BW666" i="2"/>
  <c r="BX666" i="2"/>
  <c r="BY666" i="2"/>
  <c r="BZ666" i="2"/>
  <c r="CA666" i="2"/>
  <c r="CB666" i="2"/>
  <c r="CC666" i="2"/>
  <c r="CD666" i="2"/>
  <c r="AQ667" i="2"/>
  <c r="BJ667" i="2"/>
  <c r="BK667" i="2"/>
  <c r="BW667" i="2"/>
  <c r="BX667" i="2"/>
  <c r="BY667" i="2"/>
  <c r="BZ667" i="2"/>
  <c r="CA667" i="2"/>
  <c r="CB667" i="2"/>
  <c r="CC667" i="2"/>
  <c r="CD667" i="2"/>
  <c r="AQ668" i="2"/>
  <c r="BW668" i="2"/>
  <c r="BX668" i="2"/>
  <c r="BY668" i="2"/>
  <c r="BZ668" i="2"/>
  <c r="CA668" i="2"/>
  <c r="CB668" i="2"/>
  <c r="CC668" i="2"/>
  <c r="CD668" i="2"/>
  <c r="AQ669" i="2"/>
  <c r="BL669" i="2"/>
  <c r="BM669" i="2"/>
  <c r="BW669" i="2"/>
  <c r="BX669" i="2"/>
  <c r="BY669" i="2"/>
  <c r="BZ669" i="2"/>
  <c r="CA669" i="2"/>
  <c r="CB669" i="2"/>
  <c r="CC669" i="2"/>
  <c r="CD669" i="2"/>
  <c r="AQ670" i="2"/>
  <c r="BJ670" i="2"/>
  <c r="BK670" i="2"/>
  <c r="BW670" i="2"/>
  <c r="BX670" i="2"/>
  <c r="BY670" i="2"/>
  <c r="BZ670" i="2"/>
  <c r="CA670" i="2"/>
  <c r="CB670" i="2"/>
  <c r="CC670" i="2"/>
  <c r="CD670" i="2"/>
  <c r="AQ671" i="2"/>
  <c r="BL671" i="2"/>
  <c r="BM671" i="2"/>
  <c r="BW671" i="2"/>
  <c r="BX671" i="2"/>
  <c r="BY671" i="2"/>
  <c r="BZ671" i="2"/>
  <c r="CA671" i="2"/>
  <c r="CB671" i="2"/>
  <c r="CC671" i="2"/>
  <c r="CD671" i="2"/>
  <c r="AQ672" i="2"/>
  <c r="BJ672" i="2"/>
  <c r="BK672" i="2"/>
  <c r="BW672" i="2"/>
  <c r="BX672" i="2"/>
  <c r="BY672" i="2"/>
  <c r="BZ672" i="2"/>
  <c r="CA672" i="2"/>
  <c r="CB672" i="2"/>
  <c r="CC672" i="2"/>
  <c r="CD672" i="2"/>
  <c r="AQ673" i="2"/>
  <c r="BL673" i="2"/>
  <c r="BM673" i="2"/>
  <c r="BW673" i="2"/>
  <c r="BX673" i="2"/>
  <c r="BY673" i="2"/>
  <c r="BZ673" i="2"/>
  <c r="CA673" i="2"/>
  <c r="CB673" i="2"/>
  <c r="CC673" i="2"/>
  <c r="CD673" i="2"/>
  <c r="AQ674" i="2"/>
  <c r="BJ674" i="2"/>
  <c r="BK674" i="2"/>
  <c r="BW674" i="2"/>
  <c r="BX674" i="2"/>
  <c r="BY674" i="2"/>
  <c r="BZ674" i="2"/>
  <c r="CA674" i="2"/>
  <c r="CB674" i="2"/>
  <c r="CC674" i="2"/>
  <c r="CD674" i="2"/>
  <c r="AQ675" i="2"/>
  <c r="BW675" i="2"/>
  <c r="BX675" i="2"/>
  <c r="BY675" i="2"/>
  <c r="BZ675" i="2"/>
  <c r="CA675" i="2"/>
  <c r="CB675" i="2"/>
  <c r="CC675" i="2"/>
  <c r="CD675" i="2"/>
  <c r="AQ676" i="2"/>
  <c r="BL676" i="2"/>
  <c r="BM676" i="2"/>
  <c r="BW676" i="2"/>
  <c r="BX676" i="2"/>
  <c r="BY676" i="2"/>
  <c r="BZ676" i="2"/>
  <c r="CA676" i="2"/>
  <c r="CB676" i="2"/>
  <c r="CC676" i="2"/>
  <c r="CD676" i="2"/>
  <c r="AQ677" i="2"/>
  <c r="BJ677" i="2"/>
  <c r="BK677" i="2"/>
  <c r="BW677" i="2"/>
  <c r="BX677" i="2"/>
  <c r="BY677" i="2"/>
  <c r="BZ677" i="2"/>
  <c r="CA677" i="2"/>
  <c r="CB677" i="2"/>
  <c r="CC677" i="2"/>
  <c r="CD677" i="2"/>
  <c r="AQ678" i="2"/>
  <c r="BL678" i="2"/>
  <c r="BM678" i="2"/>
  <c r="BW678" i="2"/>
  <c r="BX678" i="2"/>
  <c r="BY678" i="2"/>
  <c r="BZ678" i="2"/>
  <c r="CA678" i="2"/>
  <c r="CB678" i="2"/>
  <c r="CC678" i="2"/>
  <c r="CD678" i="2"/>
  <c r="AQ679" i="2"/>
  <c r="BJ679" i="2"/>
  <c r="BW679" i="2"/>
  <c r="BX679" i="2"/>
  <c r="BY679" i="2"/>
  <c r="BZ679" i="2"/>
  <c r="CA679" i="2"/>
  <c r="CB679" i="2"/>
  <c r="CC679" i="2"/>
  <c r="CD679" i="2"/>
  <c r="AQ680" i="2"/>
  <c r="BL680" i="2"/>
  <c r="BM680" i="2"/>
  <c r="BW680" i="2"/>
  <c r="BX680" i="2"/>
  <c r="BY680" i="2"/>
  <c r="BZ680" i="2"/>
  <c r="CA680" i="2"/>
  <c r="CB680" i="2"/>
  <c r="CC680" i="2"/>
  <c r="CD680" i="2"/>
  <c r="AQ681" i="2"/>
  <c r="BJ681" i="2"/>
  <c r="BK681" i="2"/>
  <c r="BW681" i="2"/>
  <c r="BX681" i="2"/>
  <c r="BY681" i="2"/>
  <c r="BZ681" i="2"/>
  <c r="CA681" i="2"/>
  <c r="CB681" i="2"/>
  <c r="CC681" i="2"/>
  <c r="CD681" i="2"/>
  <c r="AQ682" i="2"/>
  <c r="BW682" i="2"/>
  <c r="BX682" i="2"/>
  <c r="BY682" i="2"/>
  <c r="BZ682" i="2"/>
  <c r="CA682" i="2"/>
  <c r="CB682" i="2"/>
  <c r="CC682" i="2"/>
  <c r="CD682" i="2"/>
  <c r="AQ683" i="2"/>
  <c r="BL683" i="2"/>
  <c r="BM683" i="2"/>
  <c r="BW683" i="2"/>
  <c r="BX683" i="2"/>
  <c r="BY683" i="2"/>
  <c r="BZ683" i="2"/>
  <c r="CA683" i="2"/>
  <c r="CB683" i="2"/>
  <c r="CC683" i="2"/>
  <c r="CD683" i="2"/>
  <c r="AQ684" i="2"/>
  <c r="BK684" i="2"/>
  <c r="BW684" i="2"/>
  <c r="BX684" i="2"/>
  <c r="BY684" i="2"/>
  <c r="BZ684" i="2"/>
  <c r="CA684" i="2"/>
  <c r="CB684" i="2"/>
  <c r="CC684" i="2"/>
  <c r="CD684" i="2"/>
  <c r="AQ685" i="2"/>
  <c r="BW685" i="2"/>
  <c r="BX685" i="2"/>
  <c r="BY685" i="2"/>
  <c r="BZ685" i="2"/>
  <c r="CA685" i="2"/>
  <c r="CB685" i="2"/>
  <c r="CC685" i="2"/>
  <c r="CD685" i="2"/>
  <c r="AQ686" i="2"/>
  <c r="BW686" i="2"/>
  <c r="BX686" i="2"/>
  <c r="BY686" i="2"/>
  <c r="BZ686" i="2"/>
  <c r="CA686" i="2"/>
  <c r="CB686" i="2"/>
  <c r="CC686" i="2"/>
  <c r="CD686" i="2"/>
  <c r="AQ687" i="2"/>
  <c r="BJ687" i="2"/>
  <c r="BK687" i="2"/>
  <c r="BW687" i="2"/>
  <c r="BX687" i="2"/>
  <c r="BY687" i="2"/>
  <c r="BZ687" i="2"/>
  <c r="CA687" i="2"/>
  <c r="CB687" i="2"/>
  <c r="CC687" i="2"/>
  <c r="CD687" i="2"/>
  <c r="AQ688" i="2"/>
  <c r="BL688" i="2"/>
  <c r="BM688" i="2"/>
  <c r="BW688" i="2"/>
  <c r="BX688" i="2"/>
  <c r="BY688" i="2"/>
  <c r="BZ688" i="2"/>
  <c r="CA688" i="2"/>
  <c r="CB688" i="2"/>
  <c r="CC688" i="2"/>
  <c r="CD688" i="2"/>
  <c r="AQ689" i="2"/>
  <c r="BW689" i="2"/>
  <c r="BX689" i="2"/>
  <c r="BY689" i="2"/>
  <c r="BZ689" i="2"/>
  <c r="CA689" i="2"/>
  <c r="CB689" i="2"/>
  <c r="CC689" i="2"/>
  <c r="CD689" i="2"/>
  <c r="AQ690" i="2"/>
  <c r="BK690" i="2"/>
  <c r="BW690" i="2"/>
  <c r="BX690" i="2"/>
  <c r="BY690" i="2"/>
  <c r="BZ690" i="2"/>
  <c r="CA690" i="2"/>
  <c r="CB690" i="2"/>
  <c r="CC690" i="2"/>
  <c r="CD690" i="2"/>
  <c r="AQ691" i="2"/>
  <c r="BM691" i="2"/>
  <c r="BW691" i="2"/>
  <c r="BX691" i="2"/>
  <c r="BY691" i="2"/>
  <c r="BZ691" i="2"/>
  <c r="CA691" i="2"/>
  <c r="CB691" i="2"/>
  <c r="CC691" i="2"/>
  <c r="CD691" i="2"/>
  <c r="AQ692" i="2"/>
  <c r="BW692" i="2"/>
  <c r="BX692" i="2"/>
  <c r="BY692" i="2"/>
  <c r="BZ692" i="2"/>
  <c r="CA692" i="2"/>
  <c r="CB692" i="2"/>
  <c r="CC692" i="2"/>
  <c r="CD692" i="2"/>
  <c r="AQ693" i="2"/>
  <c r="BJ693" i="2"/>
  <c r="BK693" i="2"/>
  <c r="BW693" i="2"/>
  <c r="BX693" i="2"/>
  <c r="BY693" i="2"/>
  <c r="BZ693" i="2"/>
  <c r="CA693" i="2"/>
  <c r="CB693" i="2"/>
  <c r="CC693" i="2"/>
  <c r="CD693" i="2"/>
  <c r="AQ694" i="2"/>
  <c r="BL694" i="2"/>
  <c r="BM694" i="2"/>
  <c r="BW694" i="2"/>
  <c r="BX694" i="2"/>
  <c r="BY694" i="2"/>
  <c r="BZ694" i="2"/>
  <c r="CA694" i="2"/>
  <c r="CB694" i="2"/>
  <c r="CC694" i="2"/>
  <c r="CD694" i="2"/>
  <c r="AQ695" i="2"/>
  <c r="BW695" i="2"/>
  <c r="BX695" i="2"/>
  <c r="BY695" i="2"/>
  <c r="BZ695" i="2"/>
  <c r="CA695" i="2"/>
  <c r="CB695" i="2"/>
  <c r="CC695" i="2"/>
  <c r="CD695" i="2"/>
  <c r="AQ696" i="2"/>
  <c r="BW696" i="2"/>
  <c r="BX696" i="2"/>
  <c r="BY696" i="2"/>
  <c r="BZ696" i="2"/>
  <c r="CA696" i="2"/>
  <c r="CB696" i="2"/>
  <c r="CC696" i="2"/>
  <c r="CD696" i="2"/>
  <c r="AQ697" i="2"/>
  <c r="BJ697" i="2"/>
  <c r="BK697" i="2"/>
  <c r="BW697" i="2"/>
  <c r="BX697" i="2"/>
  <c r="BY697" i="2"/>
  <c r="BZ697" i="2"/>
  <c r="CA697" i="2"/>
  <c r="CB697" i="2"/>
  <c r="CC697" i="2"/>
  <c r="CD697" i="2"/>
  <c r="AQ698" i="2"/>
  <c r="BL698" i="2"/>
  <c r="BM698" i="2"/>
  <c r="BW698" i="2"/>
  <c r="BX698" i="2"/>
  <c r="BY698" i="2"/>
  <c r="BZ698" i="2"/>
  <c r="CA698" i="2"/>
  <c r="CB698" i="2"/>
  <c r="CC698" i="2"/>
  <c r="CD698" i="2"/>
  <c r="AQ699" i="2"/>
  <c r="BW699" i="2"/>
  <c r="BX699" i="2"/>
  <c r="BY699" i="2"/>
  <c r="BZ699" i="2"/>
  <c r="CA699" i="2"/>
  <c r="CB699" i="2"/>
  <c r="CC699" i="2"/>
  <c r="CD699" i="2"/>
  <c r="AQ700" i="2"/>
  <c r="BJ700" i="2"/>
  <c r="BK700" i="2"/>
  <c r="BW700" i="2"/>
  <c r="BX700" i="2"/>
  <c r="BY700" i="2"/>
  <c r="BZ700" i="2"/>
  <c r="CA700" i="2"/>
  <c r="CB700" i="2"/>
  <c r="CC700" i="2"/>
  <c r="CD700" i="2"/>
  <c r="AQ701" i="2"/>
  <c r="BL701" i="2"/>
  <c r="BM701" i="2"/>
  <c r="BW701" i="2"/>
  <c r="BX701" i="2"/>
  <c r="BY701" i="2"/>
  <c r="BZ701" i="2"/>
  <c r="CA701" i="2"/>
  <c r="CB701" i="2"/>
  <c r="CC701" i="2"/>
  <c r="CD701" i="2"/>
  <c r="AQ702" i="2"/>
  <c r="BL702" i="2"/>
  <c r="BM702" i="2"/>
  <c r="BW702" i="2"/>
  <c r="BX702" i="2"/>
  <c r="BY702" i="2"/>
  <c r="BZ702" i="2"/>
  <c r="CA702" i="2"/>
  <c r="CB702" i="2"/>
  <c r="CC702" i="2"/>
  <c r="CD702" i="2"/>
  <c r="AQ703" i="2"/>
  <c r="BJ703" i="2"/>
  <c r="BK703" i="2"/>
  <c r="BW703" i="2"/>
  <c r="BX703" i="2"/>
  <c r="BY703" i="2"/>
  <c r="BZ703" i="2"/>
  <c r="CA703" i="2"/>
  <c r="CB703" i="2"/>
  <c r="CC703" i="2"/>
  <c r="CD703" i="2"/>
  <c r="AQ704" i="2"/>
  <c r="BJ704" i="2"/>
  <c r="BK704" i="2"/>
  <c r="BW704" i="2"/>
  <c r="BX704" i="2"/>
  <c r="BY704" i="2"/>
  <c r="BZ704" i="2"/>
  <c r="CA704" i="2"/>
  <c r="CB704" i="2"/>
  <c r="CC704" i="2"/>
  <c r="CD704" i="2"/>
  <c r="AQ705" i="2"/>
  <c r="BL705" i="2"/>
  <c r="BM705" i="2"/>
  <c r="BW705" i="2"/>
  <c r="BX705" i="2"/>
  <c r="BY705" i="2"/>
  <c r="BZ705" i="2"/>
  <c r="CA705" i="2"/>
  <c r="CB705" i="2"/>
  <c r="CC705" i="2"/>
  <c r="CD705" i="2"/>
  <c r="AQ706" i="2"/>
  <c r="BW706" i="2"/>
  <c r="BX706" i="2"/>
  <c r="BY706" i="2"/>
  <c r="BZ706" i="2"/>
  <c r="CA706" i="2"/>
  <c r="CB706" i="2"/>
  <c r="CC706" i="2"/>
  <c r="CD706" i="2"/>
  <c r="AQ707" i="2"/>
  <c r="BJ707" i="2"/>
  <c r="BK707" i="2"/>
  <c r="BW707" i="2"/>
  <c r="BX707" i="2"/>
  <c r="BY707" i="2"/>
  <c r="BZ707" i="2"/>
  <c r="CA707" i="2"/>
  <c r="CB707" i="2"/>
  <c r="CC707" i="2"/>
  <c r="CD707" i="2"/>
  <c r="AQ708" i="2"/>
  <c r="BL708" i="2"/>
  <c r="BM708" i="2"/>
  <c r="BW708" i="2"/>
  <c r="BX708" i="2"/>
  <c r="BY708" i="2"/>
  <c r="BZ708" i="2"/>
  <c r="CA708" i="2"/>
  <c r="CB708" i="2"/>
  <c r="CC708" i="2"/>
  <c r="CD708" i="2"/>
  <c r="AQ709" i="2"/>
  <c r="BJ709" i="2"/>
  <c r="BK709" i="2"/>
  <c r="BW709" i="2"/>
  <c r="BX709" i="2"/>
  <c r="BY709" i="2"/>
  <c r="BZ709" i="2"/>
  <c r="CA709" i="2"/>
  <c r="CB709" i="2"/>
  <c r="CC709" i="2"/>
  <c r="CD709" i="2"/>
  <c r="AQ710" i="2"/>
  <c r="BL710" i="2"/>
  <c r="BM710" i="2"/>
  <c r="BW710" i="2"/>
  <c r="BX710" i="2"/>
  <c r="BY710" i="2"/>
  <c r="BZ710" i="2"/>
  <c r="CA710" i="2"/>
  <c r="CB710" i="2"/>
  <c r="CC710" i="2"/>
  <c r="CD710" i="2"/>
  <c r="AQ711" i="2"/>
  <c r="BJ711" i="2"/>
  <c r="BK711" i="2"/>
  <c r="BW711" i="2"/>
  <c r="BX711" i="2"/>
  <c r="BY711" i="2"/>
  <c r="BZ711" i="2"/>
  <c r="CA711" i="2"/>
  <c r="CB711" i="2"/>
  <c r="CC711" i="2"/>
  <c r="CD711" i="2"/>
  <c r="AQ712" i="2"/>
  <c r="BL712" i="2"/>
  <c r="BM712" i="2"/>
  <c r="BW712" i="2"/>
  <c r="BX712" i="2"/>
  <c r="BY712" i="2"/>
  <c r="BZ712" i="2"/>
  <c r="CA712" i="2"/>
  <c r="CB712" i="2"/>
  <c r="CC712" i="2"/>
  <c r="CD712" i="2"/>
  <c r="AQ713" i="2"/>
  <c r="BW713" i="2"/>
  <c r="BX713" i="2"/>
  <c r="BY713" i="2"/>
  <c r="BZ713" i="2"/>
  <c r="CA713" i="2"/>
  <c r="CB713" i="2"/>
  <c r="CC713" i="2"/>
  <c r="CD713" i="2"/>
  <c r="AQ714" i="2"/>
  <c r="BJ714" i="2"/>
  <c r="BK714" i="2"/>
  <c r="BW714" i="2"/>
  <c r="BX714" i="2"/>
  <c r="BY714" i="2"/>
  <c r="BZ714" i="2"/>
  <c r="CA714" i="2"/>
  <c r="CB714" i="2"/>
  <c r="CC714" i="2"/>
  <c r="CD714" i="2"/>
  <c r="AQ715" i="2"/>
  <c r="BL715" i="2"/>
  <c r="BM715" i="2"/>
  <c r="BW715" i="2"/>
  <c r="BX715" i="2"/>
  <c r="BY715" i="2"/>
  <c r="BZ715" i="2"/>
  <c r="CA715" i="2"/>
  <c r="CB715" i="2"/>
  <c r="CC715" i="2"/>
  <c r="CD715" i="2"/>
  <c r="AQ716" i="2"/>
  <c r="BW716" i="2"/>
  <c r="BX716" i="2"/>
  <c r="BY716" i="2"/>
  <c r="BZ716" i="2"/>
  <c r="CA716" i="2"/>
  <c r="CB716" i="2"/>
  <c r="CC716" i="2"/>
  <c r="CD716" i="2"/>
  <c r="AQ717" i="2"/>
  <c r="BW717" i="2"/>
  <c r="BX717" i="2"/>
  <c r="BY717" i="2"/>
  <c r="BZ717" i="2"/>
  <c r="CA717" i="2"/>
  <c r="CB717" i="2"/>
  <c r="CC717" i="2"/>
  <c r="CD717" i="2"/>
  <c r="AQ718" i="2"/>
  <c r="BW718" i="2"/>
  <c r="BX718" i="2"/>
  <c r="BY718" i="2"/>
  <c r="BZ718" i="2"/>
  <c r="CA718" i="2"/>
  <c r="CB718" i="2"/>
  <c r="CC718" i="2"/>
  <c r="CD718" i="2"/>
  <c r="AQ719" i="2"/>
  <c r="BM719" i="2"/>
  <c r="BW719" i="2"/>
  <c r="BX719" i="2"/>
  <c r="BY719" i="2"/>
  <c r="BZ719" i="2"/>
  <c r="CA719" i="2"/>
  <c r="CB719" i="2"/>
  <c r="CC719" i="2"/>
  <c r="CD719" i="2"/>
  <c r="AQ720" i="2"/>
  <c r="BW720" i="2"/>
  <c r="BX720" i="2"/>
  <c r="BY720" i="2"/>
  <c r="BZ720" i="2"/>
  <c r="CA720" i="2"/>
  <c r="CB720" i="2"/>
  <c r="CC720" i="2"/>
  <c r="CD720" i="2"/>
  <c r="AQ721" i="2"/>
  <c r="BJ721" i="2"/>
  <c r="BK721" i="2"/>
  <c r="BW721" i="2"/>
  <c r="BX721" i="2"/>
  <c r="BY721" i="2"/>
  <c r="BZ721" i="2"/>
  <c r="CA721" i="2"/>
  <c r="CB721" i="2"/>
  <c r="CC721" i="2"/>
  <c r="CD721" i="2"/>
  <c r="AQ722" i="2"/>
  <c r="BL722" i="2"/>
  <c r="BM722" i="2"/>
  <c r="BW722" i="2"/>
  <c r="BX722" i="2"/>
  <c r="BY722" i="2"/>
  <c r="BZ722" i="2"/>
  <c r="CA722" i="2"/>
  <c r="CB722" i="2"/>
  <c r="CC722" i="2"/>
  <c r="CD722" i="2"/>
  <c r="AQ723" i="2"/>
  <c r="BW723" i="2"/>
  <c r="BX723" i="2"/>
  <c r="BY723" i="2"/>
  <c r="BZ723" i="2"/>
  <c r="CA723" i="2"/>
  <c r="CB723" i="2"/>
  <c r="CC723" i="2"/>
  <c r="CD723" i="2"/>
  <c r="AQ724" i="2"/>
  <c r="BJ724" i="2"/>
  <c r="BK724" i="2"/>
  <c r="BW724" i="2"/>
  <c r="BX724" i="2"/>
  <c r="BY724" i="2"/>
  <c r="BZ724" i="2"/>
  <c r="CA724" i="2"/>
  <c r="CB724" i="2"/>
  <c r="CC724" i="2"/>
  <c r="CD724" i="2"/>
  <c r="AQ725" i="2"/>
  <c r="BL725" i="2"/>
  <c r="BM725" i="2"/>
  <c r="BW725" i="2"/>
  <c r="BX725" i="2"/>
  <c r="BY725" i="2"/>
  <c r="BZ725" i="2"/>
  <c r="CA725" i="2"/>
  <c r="CB725" i="2"/>
  <c r="CC725" i="2"/>
  <c r="CD725" i="2"/>
  <c r="AQ726" i="2"/>
  <c r="BW726" i="2"/>
  <c r="BX726" i="2"/>
  <c r="BY726" i="2"/>
  <c r="BZ726" i="2"/>
  <c r="CA726" i="2"/>
  <c r="CB726" i="2"/>
  <c r="CC726" i="2"/>
  <c r="CD726" i="2"/>
  <c r="AQ727" i="2"/>
  <c r="BW727" i="2"/>
  <c r="BX727" i="2"/>
  <c r="BY727" i="2"/>
  <c r="BZ727" i="2"/>
  <c r="CA727" i="2"/>
  <c r="CB727" i="2"/>
  <c r="CC727" i="2"/>
  <c r="CD727" i="2"/>
  <c r="AQ728" i="2"/>
  <c r="BL728" i="2"/>
  <c r="BM728" i="2"/>
  <c r="BW728" i="2"/>
  <c r="BX728" i="2"/>
  <c r="BY728" i="2"/>
  <c r="BZ728" i="2"/>
  <c r="CA728" i="2"/>
  <c r="CB728" i="2"/>
  <c r="CC728" i="2"/>
  <c r="CD728" i="2"/>
  <c r="AQ729" i="2"/>
  <c r="BJ729" i="2"/>
  <c r="BK729" i="2"/>
  <c r="BW729" i="2"/>
  <c r="BX729" i="2"/>
  <c r="BY729" i="2"/>
  <c r="BZ729" i="2"/>
  <c r="CA729" i="2"/>
  <c r="CB729" i="2"/>
  <c r="CC729" i="2"/>
  <c r="CD729" i="2"/>
  <c r="AQ730" i="2"/>
  <c r="BW730" i="2"/>
  <c r="BX730" i="2"/>
  <c r="BY730" i="2"/>
  <c r="BZ730" i="2"/>
  <c r="CA730" i="2"/>
  <c r="CB730" i="2"/>
  <c r="CC730" i="2"/>
  <c r="CD730" i="2"/>
  <c r="AQ731" i="2"/>
  <c r="BL731" i="2"/>
  <c r="BM731" i="2"/>
  <c r="BW731" i="2"/>
  <c r="BX731" i="2"/>
  <c r="BY731" i="2"/>
  <c r="BZ731" i="2"/>
  <c r="CA731" i="2"/>
  <c r="CB731" i="2"/>
  <c r="CC731" i="2"/>
  <c r="CD731" i="2"/>
  <c r="AQ732" i="2"/>
  <c r="BJ732" i="2"/>
  <c r="BK732" i="2"/>
  <c r="BW732" i="2"/>
  <c r="BX732" i="2"/>
  <c r="BY732" i="2"/>
  <c r="BZ732" i="2"/>
  <c r="CA732" i="2"/>
  <c r="CB732" i="2"/>
  <c r="CC732" i="2"/>
  <c r="CD732" i="2"/>
  <c r="AQ733" i="2"/>
  <c r="BJ733" i="2"/>
  <c r="BK733" i="2"/>
  <c r="BW733" i="2"/>
  <c r="BX733" i="2"/>
  <c r="BY733" i="2"/>
  <c r="BZ733" i="2"/>
  <c r="CA733" i="2"/>
  <c r="CB733" i="2"/>
  <c r="CC733" i="2"/>
  <c r="CD733" i="2"/>
  <c r="AQ734" i="2"/>
  <c r="BL734" i="2"/>
  <c r="BM734" i="2"/>
  <c r="BW734" i="2"/>
  <c r="BX734" i="2"/>
  <c r="BY734" i="2"/>
  <c r="BZ734" i="2"/>
  <c r="CA734" i="2"/>
  <c r="CB734" i="2"/>
  <c r="CC734" i="2"/>
  <c r="CD734" i="2"/>
  <c r="AQ735" i="2"/>
  <c r="BJ735" i="2"/>
  <c r="BK735" i="2"/>
  <c r="BW735" i="2"/>
  <c r="BX735" i="2"/>
  <c r="BY735" i="2"/>
  <c r="BZ735" i="2"/>
  <c r="CA735" i="2"/>
  <c r="CB735" i="2"/>
  <c r="CC735" i="2"/>
  <c r="CD735" i="2"/>
  <c r="AQ736" i="2"/>
  <c r="BL736" i="2"/>
  <c r="BM736" i="2"/>
  <c r="BW736" i="2"/>
  <c r="BX736" i="2"/>
  <c r="BY736" i="2"/>
  <c r="BZ736" i="2"/>
  <c r="CA736" i="2"/>
  <c r="CB736" i="2"/>
  <c r="CC736" i="2"/>
  <c r="CD736" i="2"/>
  <c r="AQ737" i="2"/>
  <c r="BW737" i="2"/>
  <c r="BX737" i="2"/>
  <c r="BY737" i="2"/>
  <c r="BZ737" i="2"/>
  <c r="CA737" i="2"/>
  <c r="CB737" i="2"/>
  <c r="CC737" i="2"/>
  <c r="CD737" i="2"/>
  <c r="AQ738" i="2"/>
  <c r="BJ738" i="2"/>
  <c r="BK738" i="2"/>
  <c r="BW738" i="2"/>
  <c r="BX738" i="2"/>
  <c r="BY738" i="2"/>
  <c r="BZ738" i="2"/>
  <c r="CA738" i="2"/>
  <c r="CB738" i="2"/>
  <c r="CC738" i="2"/>
  <c r="CD738" i="2"/>
  <c r="AQ739" i="2"/>
  <c r="BL739" i="2"/>
  <c r="BM739" i="2"/>
  <c r="BW739" i="2"/>
  <c r="BX739" i="2"/>
  <c r="BY739" i="2"/>
  <c r="BZ739" i="2"/>
  <c r="CA739" i="2"/>
  <c r="CB739" i="2"/>
  <c r="CC739" i="2"/>
  <c r="CD739" i="2"/>
  <c r="AQ740" i="2"/>
  <c r="BJ740" i="2"/>
  <c r="BK740" i="2"/>
  <c r="BW740" i="2"/>
  <c r="BX740" i="2"/>
  <c r="BY740" i="2"/>
  <c r="BZ740" i="2"/>
  <c r="CA740" i="2"/>
  <c r="CB740" i="2"/>
  <c r="CC740" i="2"/>
  <c r="CD740" i="2"/>
  <c r="AQ741" i="2"/>
  <c r="BL741" i="2"/>
  <c r="BM741" i="2"/>
  <c r="BW741" i="2"/>
  <c r="BX741" i="2"/>
  <c r="BY741" i="2"/>
  <c r="BZ741" i="2"/>
  <c r="CA741" i="2"/>
  <c r="CB741" i="2"/>
  <c r="CC741" i="2"/>
  <c r="CD741" i="2"/>
  <c r="AQ742" i="2"/>
  <c r="BJ742" i="2"/>
  <c r="BK742" i="2"/>
  <c r="BW742" i="2"/>
  <c r="BX742" i="2"/>
  <c r="BY742" i="2"/>
  <c r="BZ742" i="2"/>
  <c r="CA742" i="2"/>
  <c r="CB742" i="2"/>
  <c r="CC742" i="2"/>
  <c r="CD742" i="2"/>
  <c r="AQ743" i="2"/>
  <c r="BL743" i="2"/>
  <c r="BM743" i="2"/>
  <c r="BW743" i="2"/>
  <c r="BX743" i="2"/>
  <c r="BY743" i="2"/>
  <c r="BZ743" i="2"/>
  <c r="CA743" i="2"/>
  <c r="CB743" i="2"/>
  <c r="CC743" i="2"/>
  <c r="CD743" i="2"/>
  <c r="AQ744" i="2"/>
  <c r="BW744" i="2"/>
  <c r="BX744" i="2"/>
  <c r="BY744" i="2"/>
  <c r="BZ744" i="2"/>
  <c r="CA744" i="2"/>
  <c r="CB744" i="2"/>
  <c r="CC744" i="2"/>
  <c r="CD744" i="2"/>
  <c r="AQ745" i="2"/>
  <c r="BJ745" i="2"/>
  <c r="BK745" i="2"/>
  <c r="BW745" i="2"/>
  <c r="BX745" i="2"/>
  <c r="BY745" i="2"/>
  <c r="BZ745" i="2"/>
  <c r="CA745" i="2"/>
  <c r="CB745" i="2"/>
  <c r="CC745" i="2"/>
  <c r="CD745" i="2"/>
  <c r="AQ746" i="2"/>
  <c r="BL746" i="2"/>
  <c r="BM746" i="2"/>
  <c r="BW746" i="2"/>
  <c r="BX746" i="2"/>
  <c r="BY746" i="2"/>
  <c r="BZ746" i="2"/>
  <c r="CA746" i="2"/>
  <c r="CB746" i="2"/>
  <c r="CC746" i="2"/>
  <c r="CD746" i="2"/>
  <c r="AQ747" i="2"/>
  <c r="BJ747" i="2"/>
  <c r="BK747" i="2"/>
  <c r="BW747" i="2"/>
  <c r="BX747" i="2"/>
  <c r="BY747" i="2"/>
  <c r="BZ747" i="2"/>
  <c r="CA747" i="2"/>
  <c r="CB747" i="2"/>
  <c r="CC747" i="2"/>
  <c r="CD747" i="2"/>
  <c r="AQ748" i="2"/>
  <c r="BL748" i="2"/>
  <c r="BM748" i="2"/>
  <c r="BW748" i="2"/>
  <c r="BX748" i="2"/>
  <c r="BY748" i="2"/>
  <c r="BZ748" i="2"/>
  <c r="CA748" i="2"/>
  <c r="CB748" i="2"/>
  <c r="CC748" i="2"/>
  <c r="CD748" i="2"/>
  <c r="AQ749" i="2"/>
  <c r="BJ749" i="2"/>
  <c r="BK749" i="2"/>
  <c r="BW749" i="2"/>
  <c r="BX749" i="2"/>
  <c r="BY749" i="2"/>
  <c r="BZ749" i="2"/>
  <c r="CA749" i="2"/>
  <c r="CB749" i="2"/>
  <c r="CC749" i="2"/>
  <c r="CD749" i="2"/>
  <c r="AQ750" i="2"/>
  <c r="BM750" i="2"/>
  <c r="BM1352" i="2" s="1"/>
  <c r="BW750" i="2"/>
  <c r="BX750" i="2"/>
  <c r="BY750" i="2"/>
  <c r="BZ750" i="2"/>
  <c r="CA750" i="2"/>
  <c r="CB750" i="2"/>
  <c r="CC750" i="2"/>
  <c r="CD750" i="2"/>
  <c r="AQ751" i="2"/>
  <c r="BW751" i="2"/>
  <c r="BX751" i="2"/>
  <c r="BY751" i="2"/>
  <c r="BZ751" i="2"/>
  <c r="CA751" i="2"/>
  <c r="CB751" i="2"/>
  <c r="CC751" i="2"/>
  <c r="CD751" i="2"/>
  <c r="AQ752" i="2"/>
  <c r="BJ752" i="2"/>
  <c r="BK752" i="2"/>
  <c r="BW752" i="2"/>
  <c r="BX752" i="2"/>
  <c r="BY752" i="2"/>
  <c r="BZ752" i="2"/>
  <c r="CA752" i="2"/>
  <c r="CB752" i="2"/>
  <c r="CC752" i="2"/>
  <c r="CD752" i="2"/>
  <c r="AQ753" i="2"/>
  <c r="BL753" i="2"/>
  <c r="BM753" i="2"/>
  <c r="BW753" i="2"/>
  <c r="BX753" i="2"/>
  <c r="BY753" i="2"/>
  <c r="BZ753" i="2"/>
  <c r="CA753" i="2"/>
  <c r="CB753" i="2"/>
  <c r="CC753" i="2"/>
  <c r="CD753" i="2"/>
  <c r="AQ754" i="2"/>
  <c r="BW754" i="2"/>
  <c r="BX754" i="2"/>
  <c r="BY754" i="2"/>
  <c r="BZ754" i="2"/>
  <c r="CA754" i="2"/>
  <c r="CB754" i="2"/>
  <c r="CC754" i="2"/>
  <c r="CD754" i="2"/>
  <c r="AQ755" i="2"/>
  <c r="BJ755" i="2"/>
  <c r="BK755" i="2"/>
  <c r="BW755" i="2"/>
  <c r="BX755" i="2"/>
  <c r="BY755" i="2"/>
  <c r="BZ755" i="2"/>
  <c r="CA755" i="2"/>
  <c r="CB755" i="2"/>
  <c r="CC755" i="2"/>
  <c r="CD755" i="2"/>
  <c r="AQ756" i="2"/>
  <c r="BL756" i="2"/>
  <c r="BM756" i="2"/>
  <c r="BW756" i="2"/>
  <c r="BX756" i="2"/>
  <c r="BY756" i="2"/>
  <c r="BZ756" i="2"/>
  <c r="CA756" i="2"/>
  <c r="CB756" i="2"/>
  <c r="CC756" i="2"/>
  <c r="CD756" i="2"/>
  <c r="AQ757" i="2"/>
  <c r="BW757" i="2"/>
  <c r="BX757" i="2"/>
  <c r="BY757" i="2"/>
  <c r="BZ757" i="2"/>
  <c r="CA757" i="2"/>
  <c r="CB757" i="2"/>
  <c r="CC757" i="2"/>
  <c r="CD757" i="2"/>
  <c r="AQ758" i="2"/>
  <c r="BW758" i="2"/>
  <c r="BX758" i="2"/>
  <c r="BY758" i="2"/>
  <c r="BZ758" i="2"/>
  <c r="CA758" i="2"/>
  <c r="CB758" i="2"/>
  <c r="CC758" i="2"/>
  <c r="CD758" i="2"/>
  <c r="AQ759" i="2"/>
  <c r="BJ759" i="2"/>
  <c r="BK759" i="2"/>
  <c r="BW759" i="2"/>
  <c r="BX759" i="2"/>
  <c r="BY759" i="2"/>
  <c r="BZ759" i="2"/>
  <c r="CA759" i="2"/>
  <c r="CB759" i="2"/>
  <c r="CC759" i="2"/>
  <c r="CD759" i="2"/>
  <c r="AQ760" i="2"/>
  <c r="BL760" i="2"/>
  <c r="BM760" i="2"/>
  <c r="BW760" i="2"/>
  <c r="BX760" i="2"/>
  <c r="BY760" i="2"/>
  <c r="BZ760" i="2"/>
  <c r="CA760" i="2"/>
  <c r="CB760" i="2"/>
  <c r="CC760" i="2"/>
  <c r="CD760" i="2"/>
  <c r="AQ761" i="2"/>
  <c r="BW761" i="2"/>
  <c r="BX761" i="2"/>
  <c r="BY761" i="2"/>
  <c r="BZ761" i="2"/>
  <c r="CA761" i="2"/>
  <c r="CB761" i="2"/>
  <c r="CC761" i="2"/>
  <c r="CD761" i="2"/>
  <c r="AQ762" i="2"/>
  <c r="BJ762" i="2"/>
  <c r="BK762" i="2"/>
  <c r="BW762" i="2"/>
  <c r="BX762" i="2"/>
  <c r="BY762" i="2"/>
  <c r="BZ762" i="2"/>
  <c r="CA762" i="2"/>
  <c r="CB762" i="2"/>
  <c r="CC762" i="2"/>
  <c r="CD762" i="2"/>
  <c r="AQ763" i="2"/>
  <c r="BL763" i="2"/>
  <c r="BM763" i="2"/>
  <c r="BW763" i="2"/>
  <c r="BX763" i="2"/>
  <c r="BY763" i="2"/>
  <c r="BZ763" i="2"/>
  <c r="CA763" i="2"/>
  <c r="CB763" i="2"/>
  <c r="CC763" i="2"/>
  <c r="CD763" i="2"/>
  <c r="AQ764" i="2"/>
  <c r="BJ764" i="2"/>
  <c r="BK764" i="2"/>
  <c r="BW764" i="2"/>
  <c r="BX764" i="2"/>
  <c r="BY764" i="2"/>
  <c r="BZ764" i="2"/>
  <c r="CA764" i="2"/>
  <c r="CB764" i="2"/>
  <c r="CC764" i="2"/>
  <c r="CD764" i="2"/>
  <c r="AQ765" i="2"/>
  <c r="BL765" i="2"/>
  <c r="BM765" i="2"/>
  <c r="BW765" i="2"/>
  <c r="BX765" i="2"/>
  <c r="BY765" i="2"/>
  <c r="BZ765" i="2"/>
  <c r="CA765" i="2"/>
  <c r="CB765" i="2"/>
  <c r="CC765" i="2"/>
  <c r="CD765" i="2"/>
  <c r="AQ766" i="2"/>
  <c r="BL766" i="2"/>
  <c r="BM766" i="2"/>
  <c r="BW766" i="2"/>
  <c r="BX766" i="2"/>
  <c r="BY766" i="2"/>
  <c r="BZ766" i="2"/>
  <c r="CA766" i="2"/>
  <c r="CB766" i="2"/>
  <c r="CC766" i="2"/>
  <c r="CD766" i="2"/>
  <c r="AQ767" i="2"/>
  <c r="BJ767" i="2"/>
  <c r="BK767" i="2"/>
  <c r="BW767" i="2"/>
  <c r="BX767" i="2"/>
  <c r="BY767" i="2"/>
  <c r="BZ767" i="2"/>
  <c r="CA767" i="2"/>
  <c r="CB767" i="2"/>
  <c r="CC767" i="2"/>
  <c r="CD767" i="2"/>
  <c r="AQ768" i="2"/>
  <c r="BW768" i="2"/>
  <c r="BX768" i="2"/>
  <c r="BY768" i="2"/>
  <c r="BZ768" i="2"/>
  <c r="CA768" i="2"/>
  <c r="CB768" i="2"/>
  <c r="CC768" i="2"/>
  <c r="CD768" i="2"/>
  <c r="AQ769" i="2"/>
  <c r="BL769" i="2"/>
  <c r="BM769" i="2"/>
  <c r="BW769" i="2"/>
  <c r="BX769" i="2"/>
  <c r="BY769" i="2"/>
  <c r="BZ769" i="2"/>
  <c r="CA769" i="2"/>
  <c r="CB769" i="2"/>
  <c r="CC769" i="2"/>
  <c r="CD769" i="2"/>
  <c r="AQ770" i="2"/>
  <c r="BJ770" i="2"/>
  <c r="BK770" i="2"/>
  <c r="BW770" i="2"/>
  <c r="BX770" i="2"/>
  <c r="BY770" i="2"/>
  <c r="BZ770" i="2"/>
  <c r="CA770" i="2"/>
  <c r="CB770" i="2"/>
  <c r="CC770" i="2"/>
  <c r="CD770" i="2"/>
  <c r="AQ771" i="2"/>
  <c r="BJ771" i="2"/>
  <c r="BK771" i="2"/>
  <c r="BW771" i="2"/>
  <c r="BX771" i="2"/>
  <c r="BY771" i="2"/>
  <c r="BZ771" i="2"/>
  <c r="CA771" i="2"/>
  <c r="CB771" i="2"/>
  <c r="CC771" i="2"/>
  <c r="CD771" i="2"/>
  <c r="AQ772" i="2"/>
  <c r="BL772" i="2"/>
  <c r="BM772" i="2"/>
  <c r="BW772" i="2"/>
  <c r="BX772" i="2"/>
  <c r="BY772" i="2"/>
  <c r="BZ772" i="2"/>
  <c r="CA772" i="2"/>
  <c r="CB772" i="2"/>
  <c r="CC772" i="2"/>
  <c r="CD772" i="2"/>
  <c r="AQ773" i="2"/>
  <c r="BJ773" i="2"/>
  <c r="BK773" i="2"/>
  <c r="BW773" i="2"/>
  <c r="BX773" i="2"/>
  <c r="BY773" i="2"/>
  <c r="BZ773" i="2"/>
  <c r="CA773" i="2"/>
  <c r="CB773" i="2"/>
  <c r="CC773" i="2"/>
  <c r="CD773" i="2"/>
  <c r="AQ774" i="2"/>
  <c r="BL774" i="2"/>
  <c r="BM774" i="2"/>
  <c r="BW774" i="2"/>
  <c r="BX774" i="2"/>
  <c r="BY774" i="2"/>
  <c r="BZ774" i="2"/>
  <c r="CA774" i="2"/>
  <c r="CB774" i="2"/>
  <c r="CC774" i="2"/>
  <c r="CD774" i="2"/>
  <c r="AQ775" i="2"/>
  <c r="BW775" i="2"/>
  <c r="BX775" i="2"/>
  <c r="BY775" i="2"/>
  <c r="BZ775" i="2"/>
  <c r="CA775" i="2"/>
  <c r="CB775" i="2"/>
  <c r="CC775" i="2"/>
  <c r="CD775" i="2"/>
  <c r="AQ776" i="2"/>
  <c r="BJ776" i="2"/>
  <c r="BK776" i="2"/>
  <c r="BW776" i="2"/>
  <c r="BX776" i="2"/>
  <c r="BY776" i="2"/>
  <c r="BZ776" i="2"/>
  <c r="CA776" i="2"/>
  <c r="CB776" i="2"/>
  <c r="CC776" i="2"/>
  <c r="CD776" i="2"/>
  <c r="AQ777" i="2"/>
  <c r="BL777" i="2"/>
  <c r="BM777" i="2"/>
  <c r="BW777" i="2"/>
  <c r="BX777" i="2"/>
  <c r="BY777" i="2"/>
  <c r="BZ777" i="2"/>
  <c r="CA777" i="2"/>
  <c r="CB777" i="2"/>
  <c r="CC777" i="2"/>
  <c r="CD777" i="2"/>
  <c r="AQ778" i="2"/>
  <c r="BJ778" i="2"/>
  <c r="BK778" i="2"/>
  <c r="BW778" i="2"/>
  <c r="BX778" i="2"/>
  <c r="BY778" i="2"/>
  <c r="BZ778" i="2"/>
  <c r="CA778" i="2"/>
  <c r="CB778" i="2"/>
  <c r="CC778" i="2"/>
  <c r="CD778" i="2"/>
  <c r="AQ779" i="2"/>
  <c r="BL779" i="2"/>
  <c r="BM779" i="2"/>
  <c r="BW779" i="2"/>
  <c r="BX779" i="2"/>
  <c r="BY779" i="2"/>
  <c r="BZ779" i="2"/>
  <c r="CA779" i="2"/>
  <c r="CB779" i="2"/>
  <c r="CC779" i="2"/>
  <c r="CD779" i="2"/>
  <c r="AQ780" i="2"/>
  <c r="BW780" i="2"/>
  <c r="BX780" i="2"/>
  <c r="BY780" i="2"/>
  <c r="BZ780" i="2"/>
  <c r="CA780" i="2"/>
  <c r="CB780" i="2"/>
  <c r="CC780" i="2"/>
  <c r="CD780" i="2"/>
  <c r="AQ781" i="2"/>
  <c r="BM781" i="2"/>
  <c r="BM1353" i="2" s="1"/>
  <c r="BW781" i="2"/>
  <c r="BX781" i="2"/>
  <c r="BY781" i="2"/>
  <c r="BZ781" i="2"/>
  <c r="CA781" i="2"/>
  <c r="CB781" i="2"/>
  <c r="CC781" i="2"/>
  <c r="CD781" i="2"/>
  <c r="AQ782" i="2"/>
  <c r="BW782" i="2"/>
  <c r="BX782" i="2"/>
  <c r="BY782" i="2"/>
  <c r="BZ782" i="2"/>
  <c r="CA782" i="2"/>
  <c r="CB782" i="2"/>
  <c r="CC782" i="2"/>
  <c r="CD782" i="2"/>
  <c r="AQ783" i="2"/>
  <c r="BJ783" i="2"/>
  <c r="BW783" i="2"/>
  <c r="BX783" i="2"/>
  <c r="BY783" i="2"/>
  <c r="BZ783" i="2"/>
  <c r="CA783" i="2"/>
  <c r="CB783" i="2"/>
  <c r="CC783" i="2"/>
  <c r="CD783" i="2"/>
  <c r="AQ784" i="2"/>
  <c r="BL784" i="2"/>
  <c r="BM784" i="2"/>
  <c r="BW784" i="2"/>
  <c r="BX784" i="2"/>
  <c r="BY784" i="2"/>
  <c r="BZ784" i="2"/>
  <c r="CA784" i="2"/>
  <c r="CB784" i="2"/>
  <c r="CC784" i="2"/>
  <c r="CD784" i="2"/>
  <c r="AQ785" i="2"/>
  <c r="BW785" i="2"/>
  <c r="BX785" i="2"/>
  <c r="BY785" i="2"/>
  <c r="BZ785" i="2"/>
  <c r="CA785" i="2"/>
  <c r="CB785" i="2"/>
  <c r="CC785" i="2"/>
  <c r="CD785" i="2"/>
  <c r="AQ786" i="2"/>
  <c r="BJ786" i="2"/>
  <c r="BK786" i="2"/>
  <c r="BW786" i="2"/>
  <c r="BX786" i="2"/>
  <c r="BY786" i="2"/>
  <c r="BZ786" i="2"/>
  <c r="CA786" i="2"/>
  <c r="CB786" i="2"/>
  <c r="CC786" i="2"/>
  <c r="CD786" i="2"/>
  <c r="AQ787" i="2"/>
  <c r="BL787" i="2"/>
  <c r="BM787" i="2"/>
  <c r="BW787" i="2"/>
  <c r="BX787" i="2"/>
  <c r="BY787" i="2"/>
  <c r="BZ787" i="2"/>
  <c r="CA787" i="2"/>
  <c r="CB787" i="2"/>
  <c r="CC787" i="2"/>
  <c r="CD787" i="2"/>
  <c r="AQ788" i="2"/>
  <c r="BW788" i="2"/>
  <c r="BX788" i="2"/>
  <c r="BY788" i="2"/>
  <c r="BZ788" i="2"/>
  <c r="CA788" i="2"/>
  <c r="CB788" i="2"/>
  <c r="CC788" i="2"/>
  <c r="CD788" i="2"/>
  <c r="AQ789" i="2"/>
  <c r="BW789" i="2"/>
  <c r="BX789" i="2"/>
  <c r="BY789" i="2"/>
  <c r="BZ789" i="2"/>
  <c r="CA789" i="2"/>
  <c r="CB789" i="2"/>
  <c r="CC789" i="2"/>
  <c r="CD789" i="2"/>
  <c r="AQ790" i="2"/>
  <c r="BJ790" i="2"/>
  <c r="BK790" i="2"/>
  <c r="BW790" i="2"/>
  <c r="BX790" i="2"/>
  <c r="BY790" i="2"/>
  <c r="BZ790" i="2"/>
  <c r="CA790" i="2"/>
  <c r="CB790" i="2"/>
  <c r="CC790" i="2"/>
  <c r="CD790" i="2"/>
  <c r="AQ791" i="2"/>
  <c r="BL791" i="2"/>
  <c r="BM791" i="2"/>
  <c r="BW791" i="2"/>
  <c r="BX791" i="2"/>
  <c r="BY791" i="2"/>
  <c r="BZ791" i="2"/>
  <c r="CA791" i="2"/>
  <c r="CB791" i="2"/>
  <c r="CC791" i="2"/>
  <c r="CD791" i="2"/>
  <c r="AQ792" i="2"/>
  <c r="BW792" i="2"/>
  <c r="BX792" i="2"/>
  <c r="BY792" i="2"/>
  <c r="BZ792" i="2"/>
  <c r="CA792" i="2"/>
  <c r="CB792" i="2"/>
  <c r="CC792" i="2"/>
  <c r="CD792" i="2"/>
  <c r="AQ793" i="2"/>
  <c r="BJ793" i="2"/>
  <c r="BK793" i="2"/>
  <c r="BW793" i="2"/>
  <c r="BX793" i="2"/>
  <c r="BY793" i="2"/>
  <c r="BZ793" i="2"/>
  <c r="CA793" i="2"/>
  <c r="CB793" i="2"/>
  <c r="CC793" i="2"/>
  <c r="CD793" i="2"/>
  <c r="AQ794" i="2"/>
  <c r="BL794" i="2"/>
  <c r="BM794" i="2"/>
  <c r="BW794" i="2"/>
  <c r="BX794" i="2"/>
  <c r="BY794" i="2"/>
  <c r="BZ794" i="2"/>
  <c r="CA794" i="2"/>
  <c r="CB794" i="2"/>
  <c r="CC794" i="2"/>
  <c r="CD794" i="2"/>
  <c r="AQ795" i="2"/>
  <c r="BJ795" i="2"/>
  <c r="BK795" i="2"/>
  <c r="BW795" i="2"/>
  <c r="BX795" i="2"/>
  <c r="BY795" i="2"/>
  <c r="BZ795" i="2"/>
  <c r="CA795" i="2"/>
  <c r="CB795" i="2"/>
  <c r="CC795" i="2"/>
  <c r="CD795" i="2"/>
  <c r="AQ796" i="2"/>
  <c r="BL796" i="2"/>
  <c r="BM796" i="2"/>
  <c r="BW796" i="2"/>
  <c r="BX796" i="2"/>
  <c r="BY796" i="2"/>
  <c r="BZ796" i="2"/>
  <c r="CA796" i="2"/>
  <c r="CB796" i="2"/>
  <c r="CC796" i="2"/>
  <c r="CD796" i="2"/>
  <c r="AQ797" i="2"/>
  <c r="BJ797" i="2"/>
  <c r="BK797" i="2"/>
  <c r="BW797" i="2"/>
  <c r="BX797" i="2"/>
  <c r="BY797" i="2"/>
  <c r="BZ797" i="2"/>
  <c r="CA797" i="2"/>
  <c r="CB797" i="2"/>
  <c r="CC797" i="2"/>
  <c r="CD797" i="2"/>
  <c r="AQ798" i="2"/>
  <c r="BL798" i="2"/>
  <c r="BM798" i="2"/>
  <c r="BW798" i="2"/>
  <c r="BX798" i="2"/>
  <c r="BY798" i="2"/>
  <c r="BZ798" i="2"/>
  <c r="CA798" i="2"/>
  <c r="CB798" i="2"/>
  <c r="CC798" i="2"/>
  <c r="CD798" i="2"/>
  <c r="AQ799" i="2"/>
  <c r="BW799" i="2"/>
  <c r="BX799" i="2"/>
  <c r="BY799" i="2"/>
  <c r="BZ799" i="2"/>
  <c r="CA799" i="2"/>
  <c r="CB799" i="2"/>
  <c r="CC799" i="2"/>
  <c r="CD799" i="2"/>
  <c r="AQ800" i="2"/>
  <c r="BJ800" i="2"/>
  <c r="BK800" i="2"/>
  <c r="BW800" i="2"/>
  <c r="BX800" i="2"/>
  <c r="BY800" i="2"/>
  <c r="BZ800" i="2"/>
  <c r="CA800" i="2"/>
  <c r="CB800" i="2"/>
  <c r="CC800" i="2"/>
  <c r="CD800" i="2"/>
  <c r="AQ801" i="2"/>
  <c r="BL801" i="2"/>
  <c r="BM801" i="2"/>
  <c r="BW801" i="2"/>
  <c r="BX801" i="2"/>
  <c r="BY801" i="2"/>
  <c r="BZ801" i="2"/>
  <c r="CA801" i="2"/>
  <c r="CB801" i="2"/>
  <c r="CC801" i="2"/>
  <c r="CD801" i="2"/>
  <c r="AQ802" i="2"/>
  <c r="BL802" i="2"/>
  <c r="BM802" i="2"/>
  <c r="BW802" i="2"/>
  <c r="BX802" i="2"/>
  <c r="BY802" i="2"/>
  <c r="BZ802" i="2"/>
  <c r="CA802" i="2"/>
  <c r="CB802" i="2"/>
  <c r="CC802" i="2"/>
  <c r="CD802" i="2"/>
  <c r="AQ803" i="2"/>
  <c r="BL803" i="2"/>
  <c r="BM803" i="2"/>
  <c r="BW803" i="2"/>
  <c r="BX803" i="2"/>
  <c r="BY803" i="2"/>
  <c r="BZ803" i="2"/>
  <c r="CA803" i="2"/>
  <c r="CB803" i="2"/>
  <c r="CC803" i="2"/>
  <c r="CD803" i="2"/>
  <c r="AQ804" i="2"/>
  <c r="BJ804" i="2"/>
  <c r="BK804" i="2"/>
  <c r="BW804" i="2"/>
  <c r="BX804" i="2"/>
  <c r="BY804" i="2"/>
  <c r="BZ804" i="2"/>
  <c r="CA804" i="2"/>
  <c r="CB804" i="2"/>
  <c r="CC804" i="2"/>
  <c r="CD804" i="2"/>
  <c r="AQ805" i="2"/>
  <c r="BJ805" i="2"/>
  <c r="BK805" i="2"/>
  <c r="BW805" i="2"/>
  <c r="BX805" i="2"/>
  <c r="BY805" i="2"/>
  <c r="BZ805" i="2"/>
  <c r="CA805" i="2"/>
  <c r="CB805" i="2"/>
  <c r="CC805" i="2"/>
  <c r="CD805" i="2"/>
  <c r="AQ806" i="2"/>
  <c r="BJ806" i="2"/>
  <c r="BK806" i="2"/>
  <c r="BW806" i="2"/>
  <c r="BX806" i="2"/>
  <c r="BY806" i="2"/>
  <c r="BZ806" i="2"/>
  <c r="CA806" i="2"/>
  <c r="CB806" i="2"/>
  <c r="CC806" i="2"/>
  <c r="CD806" i="2"/>
  <c r="AQ807" i="2"/>
  <c r="BL807" i="2"/>
  <c r="BM807" i="2"/>
  <c r="BW807" i="2"/>
  <c r="BX807" i="2"/>
  <c r="BY807" i="2"/>
  <c r="BZ807" i="2"/>
  <c r="CA807" i="2"/>
  <c r="CB807" i="2"/>
  <c r="CC807" i="2"/>
  <c r="CD807" i="2"/>
  <c r="AQ808" i="2"/>
  <c r="BW808" i="2"/>
  <c r="BX808" i="2"/>
  <c r="BY808" i="2"/>
  <c r="BZ808" i="2"/>
  <c r="CA808" i="2"/>
  <c r="CB808" i="2"/>
  <c r="CC808" i="2"/>
  <c r="CD808" i="2"/>
  <c r="AQ809" i="2"/>
  <c r="BJ809" i="2"/>
  <c r="BK809" i="2"/>
  <c r="BW809" i="2"/>
  <c r="BX809" i="2"/>
  <c r="BY809" i="2"/>
  <c r="BZ809" i="2"/>
  <c r="CA809" i="2"/>
  <c r="CB809" i="2"/>
  <c r="CC809" i="2"/>
  <c r="CD809" i="2"/>
  <c r="AQ810" i="2"/>
  <c r="BL810" i="2"/>
  <c r="BM810" i="2"/>
  <c r="BW810" i="2"/>
  <c r="BX810" i="2"/>
  <c r="BY810" i="2"/>
  <c r="BZ810" i="2"/>
  <c r="CA810" i="2"/>
  <c r="CB810" i="2"/>
  <c r="CC810" i="2"/>
  <c r="CD810" i="2"/>
  <c r="AQ811" i="2"/>
  <c r="BK811" i="2"/>
  <c r="BW811" i="2"/>
  <c r="BX811" i="2"/>
  <c r="BY811" i="2"/>
  <c r="BZ811" i="2"/>
  <c r="CA811" i="2"/>
  <c r="CB811" i="2"/>
  <c r="CC811" i="2"/>
  <c r="CD811" i="2"/>
  <c r="AQ812" i="2"/>
  <c r="BL812" i="2"/>
  <c r="BM812" i="2"/>
  <c r="BW812" i="2"/>
  <c r="BX812" i="2"/>
  <c r="BY812" i="2"/>
  <c r="BZ812" i="2"/>
  <c r="CA812" i="2"/>
  <c r="CB812" i="2"/>
  <c r="CC812" i="2"/>
  <c r="CD812" i="2"/>
  <c r="AQ813" i="2"/>
  <c r="BW813" i="2"/>
  <c r="BX813" i="2"/>
  <c r="BY813" i="2"/>
  <c r="BZ813" i="2"/>
  <c r="CA813" i="2"/>
  <c r="CB813" i="2"/>
  <c r="CC813" i="2"/>
  <c r="CD813" i="2"/>
  <c r="AQ814" i="2"/>
  <c r="BL814" i="2"/>
  <c r="BW814" i="2"/>
  <c r="BX814" i="2"/>
  <c r="BY814" i="2"/>
  <c r="BZ814" i="2"/>
  <c r="CA814" i="2"/>
  <c r="CB814" i="2"/>
  <c r="CC814" i="2"/>
  <c r="CD814" i="2"/>
  <c r="AQ815" i="2"/>
  <c r="BW815" i="2"/>
  <c r="BX815" i="2"/>
  <c r="BY815" i="2"/>
  <c r="BZ815" i="2"/>
  <c r="CA815" i="2"/>
  <c r="CB815" i="2"/>
  <c r="CC815" i="2"/>
  <c r="CD815" i="2"/>
  <c r="AQ816" i="2"/>
  <c r="BW816" i="2"/>
  <c r="BX816" i="2"/>
  <c r="BY816" i="2"/>
  <c r="BZ816" i="2"/>
  <c r="CA816" i="2"/>
  <c r="CB816" i="2"/>
  <c r="CC816" i="2"/>
  <c r="CD816" i="2"/>
  <c r="AQ817" i="2"/>
  <c r="BM817" i="2"/>
  <c r="BW817" i="2"/>
  <c r="BX817" i="2"/>
  <c r="BY817" i="2"/>
  <c r="BZ817" i="2"/>
  <c r="CA817" i="2"/>
  <c r="CB817" i="2"/>
  <c r="CC817" i="2"/>
  <c r="CD817" i="2"/>
  <c r="AQ818" i="2"/>
  <c r="BW818" i="2"/>
  <c r="BX818" i="2"/>
  <c r="BY818" i="2"/>
  <c r="BZ818" i="2"/>
  <c r="CA818" i="2"/>
  <c r="CB818" i="2"/>
  <c r="CC818" i="2"/>
  <c r="CD818" i="2"/>
  <c r="AQ819" i="2"/>
  <c r="BL819" i="2"/>
  <c r="BM819" i="2"/>
  <c r="BW819" i="2"/>
  <c r="BX819" i="2"/>
  <c r="BY819" i="2"/>
  <c r="BZ819" i="2"/>
  <c r="CA819" i="2"/>
  <c r="CB819" i="2"/>
  <c r="CC819" i="2"/>
  <c r="CD819" i="2"/>
  <c r="AQ820" i="2"/>
  <c r="BJ820" i="2"/>
  <c r="BK820" i="2"/>
  <c r="BW820" i="2"/>
  <c r="BX820" i="2"/>
  <c r="BY820" i="2"/>
  <c r="BZ820" i="2"/>
  <c r="CA820" i="2"/>
  <c r="CB820" i="2"/>
  <c r="CC820" i="2"/>
  <c r="CD820" i="2"/>
  <c r="AQ821" i="2"/>
  <c r="BW821" i="2"/>
  <c r="BX821" i="2"/>
  <c r="BY821" i="2"/>
  <c r="BZ821" i="2"/>
  <c r="CA821" i="2"/>
  <c r="CB821" i="2"/>
  <c r="CC821" i="2"/>
  <c r="CD821" i="2"/>
  <c r="AQ822" i="2"/>
  <c r="BW822" i="2"/>
  <c r="BX822" i="2"/>
  <c r="BY822" i="2"/>
  <c r="BZ822" i="2"/>
  <c r="CA822" i="2"/>
  <c r="CB822" i="2"/>
  <c r="CC822" i="2"/>
  <c r="CD822" i="2"/>
  <c r="AQ823" i="2"/>
  <c r="BJ823" i="2"/>
  <c r="BK823" i="2"/>
  <c r="BW823" i="2"/>
  <c r="BX823" i="2"/>
  <c r="BY823" i="2"/>
  <c r="BZ823" i="2"/>
  <c r="CA823" i="2"/>
  <c r="CB823" i="2"/>
  <c r="CC823" i="2"/>
  <c r="CD823" i="2"/>
  <c r="AQ824" i="2"/>
  <c r="BL824" i="2"/>
  <c r="BM824" i="2"/>
  <c r="BW824" i="2"/>
  <c r="BX824" i="2"/>
  <c r="BY824" i="2"/>
  <c r="BZ824" i="2"/>
  <c r="CA824" i="2"/>
  <c r="CB824" i="2"/>
  <c r="CC824" i="2"/>
  <c r="CD824" i="2"/>
  <c r="AQ825" i="2"/>
  <c r="BW825" i="2"/>
  <c r="BX825" i="2"/>
  <c r="BY825" i="2"/>
  <c r="BZ825" i="2"/>
  <c r="CA825" i="2"/>
  <c r="CB825" i="2"/>
  <c r="CC825" i="2"/>
  <c r="CD825" i="2"/>
  <c r="AQ826" i="2"/>
  <c r="BJ826" i="2"/>
  <c r="BK826" i="2"/>
  <c r="BW826" i="2"/>
  <c r="BX826" i="2"/>
  <c r="BY826" i="2"/>
  <c r="BZ826" i="2"/>
  <c r="CA826" i="2"/>
  <c r="CB826" i="2"/>
  <c r="CC826" i="2"/>
  <c r="CD826" i="2"/>
  <c r="AQ827" i="2"/>
  <c r="BL827" i="2"/>
  <c r="BM827" i="2"/>
  <c r="BW827" i="2"/>
  <c r="BX827" i="2"/>
  <c r="BY827" i="2"/>
  <c r="BZ827" i="2"/>
  <c r="CA827" i="2"/>
  <c r="CB827" i="2"/>
  <c r="CC827" i="2"/>
  <c r="CD827" i="2"/>
  <c r="AQ828" i="2"/>
  <c r="BJ828" i="2"/>
  <c r="BK828" i="2"/>
  <c r="BW828" i="2"/>
  <c r="BX828" i="2"/>
  <c r="BY828" i="2"/>
  <c r="BZ828" i="2"/>
  <c r="CA828" i="2"/>
  <c r="CB828" i="2"/>
  <c r="CC828" i="2"/>
  <c r="CD828" i="2"/>
  <c r="AQ829" i="2"/>
  <c r="BL829" i="2"/>
  <c r="BM829" i="2"/>
  <c r="BW829" i="2"/>
  <c r="BX829" i="2"/>
  <c r="BY829" i="2"/>
  <c r="BZ829" i="2"/>
  <c r="CA829" i="2"/>
  <c r="CB829" i="2"/>
  <c r="CC829" i="2"/>
  <c r="CD829" i="2"/>
  <c r="AQ830" i="2"/>
  <c r="BJ830" i="2"/>
  <c r="BK830" i="2"/>
  <c r="BW830" i="2"/>
  <c r="BX830" i="2"/>
  <c r="BY830" i="2"/>
  <c r="BZ830" i="2"/>
  <c r="CA830" i="2"/>
  <c r="CB830" i="2"/>
  <c r="CC830" i="2"/>
  <c r="CD830" i="2"/>
  <c r="AQ831" i="2"/>
  <c r="BL831" i="2"/>
  <c r="BM831" i="2"/>
  <c r="BW831" i="2"/>
  <c r="BX831" i="2"/>
  <c r="BY831" i="2"/>
  <c r="BZ831" i="2"/>
  <c r="CA831" i="2"/>
  <c r="CB831" i="2"/>
  <c r="CC831" i="2"/>
  <c r="CD831" i="2"/>
  <c r="AQ832" i="2"/>
  <c r="BW832" i="2"/>
  <c r="BX832" i="2"/>
  <c r="BY832" i="2"/>
  <c r="BZ832" i="2"/>
  <c r="CA832" i="2"/>
  <c r="CB832" i="2"/>
  <c r="CC832" i="2"/>
  <c r="CD832" i="2"/>
  <c r="AQ833" i="2"/>
  <c r="BJ833" i="2"/>
  <c r="BK833" i="2"/>
  <c r="BW833" i="2"/>
  <c r="BX833" i="2"/>
  <c r="BY833" i="2"/>
  <c r="BZ833" i="2"/>
  <c r="CA833" i="2"/>
  <c r="CB833" i="2"/>
  <c r="CC833" i="2"/>
  <c r="CD833" i="2"/>
  <c r="AQ834" i="2"/>
  <c r="BL834" i="2"/>
  <c r="BM834" i="2"/>
  <c r="BW834" i="2"/>
  <c r="BX834" i="2"/>
  <c r="BY834" i="2"/>
  <c r="BZ834" i="2"/>
  <c r="CA834" i="2"/>
  <c r="CB834" i="2"/>
  <c r="CC834" i="2"/>
  <c r="CD834" i="2"/>
  <c r="AQ835" i="2"/>
  <c r="BJ835" i="2"/>
  <c r="BK835" i="2"/>
  <c r="BW835" i="2"/>
  <c r="BX835" i="2"/>
  <c r="BY835" i="2"/>
  <c r="BZ835" i="2"/>
  <c r="CA835" i="2"/>
  <c r="CB835" i="2"/>
  <c r="CC835" i="2"/>
  <c r="CD835" i="2"/>
  <c r="AQ836" i="2"/>
  <c r="BL836" i="2"/>
  <c r="BM836" i="2"/>
  <c r="BW836" i="2"/>
  <c r="BX836" i="2"/>
  <c r="BY836" i="2"/>
  <c r="BZ836" i="2"/>
  <c r="CA836" i="2"/>
  <c r="CB836" i="2"/>
  <c r="CC836" i="2"/>
  <c r="CD836" i="2"/>
  <c r="AQ837" i="2"/>
  <c r="BW837" i="2"/>
  <c r="BX837" i="2"/>
  <c r="BY837" i="2"/>
  <c r="BZ837" i="2"/>
  <c r="CA837" i="2"/>
  <c r="CB837" i="2"/>
  <c r="CC837" i="2"/>
  <c r="CD837" i="2"/>
  <c r="AQ838" i="2"/>
  <c r="BL838" i="2"/>
  <c r="BM838" i="2"/>
  <c r="BW838" i="2"/>
  <c r="BX838" i="2"/>
  <c r="BY838" i="2"/>
  <c r="BZ838" i="2"/>
  <c r="CA838" i="2"/>
  <c r="CB838" i="2"/>
  <c r="CC838" i="2"/>
  <c r="CD838" i="2"/>
  <c r="AQ839" i="2"/>
  <c r="BJ839" i="2"/>
  <c r="BK839" i="2"/>
  <c r="BW839" i="2"/>
  <c r="BX839" i="2"/>
  <c r="BY839" i="2"/>
  <c r="BZ839" i="2"/>
  <c r="CA839" i="2"/>
  <c r="CB839" i="2"/>
  <c r="CC839" i="2"/>
  <c r="CD839" i="2"/>
  <c r="AQ840" i="2"/>
  <c r="BJ840" i="2"/>
  <c r="BK840" i="2"/>
  <c r="BW840" i="2"/>
  <c r="BX840" i="2"/>
  <c r="BY840" i="2"/>
  <c r="BZ840" i="2"/>
  <c r="CA840" i="2"/>
  <c r="CB840" i="2"/>
  <c r="CC840" i="2"/>
  <c r="CD840" i="2"/>
  <c r="AQ841" i="2"/>
  <c r="BL841" i="2"/>
  <c r="BW841" i="2"/>
  <c r="BX841" i="2"/>
  <c r="BY841" i="2"/>
  <c r="BZ841" i="2"/>
  <c r="CA841" i="2"/>
  <c r="CB841" i="2"/>
  <c r="CC841" i="2"/>
  <c r="CD841" i="2"/>
  <c r="AQ842" i="2"/>
  <c r="BW842" i="2"/>
  <c r="BX842" i="2"/>
  <c r="BY842" i="2"/>
  <c r="BZ842" i="2"/>
  <c r="CA842" i="2"/>
  <c r="CB842" i="2"/>
  <c r="CC842" i="2"/>
  <c r="CD842" i="2"/>
  <c r="AQ843" i="2"/>
  <c r="BW843" i="2"/>
  <c r="BX843" i="2"/>
  <c r="BY843" i="2"/>
  <c r="BZ843" i="2"/>
  <c r="CA843" i="2"/>
  <c r="CB843" i="2"/>
  <c r="CC843" i="2"/>
  <c r="CD843" i="2"/>
  <c r="AQ844" i="2"/>
  <c r="BW844" i="2"/>
  <c r="BX844" i="2"/>
  <c r="BY844" i="2"/>
  <c r="BZ844" i="2"/>
  <c r="CA844" i="2"/>
  <c r="CB844" i="2"/>
  <c r="CC844" i="2"/>
  <c r="CD844" i="2"/>
  <c r="AQ845" i="2"/>
  <c r="BK845" i="2"/>
  <c r="BW845" i="2"/>
  <c r="BX845" i="2"/>
  <c r="BY845" i="2"/>
  <c r="BZ845" i="2"/>
  <c r="CA845" i="2"/>
  <c r="CB845" i="2"/>
  <c r="CC845" i="2"/>
  <c r="CD845" i="2"/>
  <c r="AQ846" i="2"/>
  <c r="BL846" i="2"/>
  <c r="BM846" i="2"/>
  <c r="BW846" i="2"/>
  <c r="BX846" i="2"/>
  <c r="BY846" i="2"/>
  <c r="BZ846" i="2"/>
  <c r="CA846" i="2"/>
  <c r="CB846" i="2"/>
  <c r="CC846" i="2"/>
  <c r="CD846" i="2"/>
  <c r="AQ847" i="2"/>
  <c r="BW847" i="2"/>
  <c r="BX847" i="2"/>
  <c r="BY847" i="2"/>
  <c r="BZ847" i="2"/>
  <c r="CA847" i="2"/>
  <c r="CB847" i="2"/>
  <c r="CC847" i="2"/>
  <c r="CD847" i="2"/>
  <c r="AQ848" i="2"/>
  <c r="BJ848" i="2"/>
  <c r="BK848" i="2"/>
  <c r="BW848" i="2"/>
  <c r="BX848" i="2"/>
  <c r="BY848" i="2"/>
  <c r="BZ848" i="2"/>
  <c r="CA848" i="2"/>
  <c r="CB848" i="2"/>
  <c r="CC848" i="2"/>
  <c r="CD848" i="2"/>
  <c r="AQ849" i="2"/>
  <c r="BL849" i="2"/>
  <c r="BM849" i="2"/>
  <c r="BM1355" i="2" s="1"/>
  <c r="BW849" i="2"/>
  <c r="BX849" i="2"/>
  <c r="BY849" i="2"/>
  <c r="BZ849" i="2"/>
  <c r="CA849" i="2"/>
  <c r="CB849" i="2"/>
  <c r="CC849" i="2"/>
  <c r="CD849" i="2"/>
  <c r="AQ850" i="2"/>
  <c r="BW850" i="2"/>
  <c r="BX850" i="2"/>
  <c r="BY850" i="2"/>
  <c r="BZ850" i="2"/>
  <c r="CA850" i="2"/>
  <c r="CB850" i="2"/>
  <c r="CC850" i="2"/>
  <c r="CD850" i="2"/>
  <c r="AQ851" i="2"/>
  <c r="BW851" i="2"/>
  <c r="BX851" i="2"/>
  <c r="BY851" i="2"/>
  <c r="BZ851" i="2"/>
  <c r="CA851" i="2"/>
  <c r="CB851" i="2"/>
  <c r="CC851" i="2"/>
  <c r="CD851" i="2"/>
  <c r="AQ852" i="2"/>
  <c r="BJ852" i="2"/>
  <c r="BK852" i="2"/>
  <c r="BW852" i="2"/>
  <c r="BX852" i="2"/>
  <c r="BY852" i="2"/>
  <c r="BZ852" i="2"/>
  <c r="CA852" i="2"/>
  <c r="CB852" i="2"/>
  <c r="CC852" i="2"/>
  <c r="CD852" i="2"/>
  <c r="AQ853" i="2"/>
  <c r="BL853" i="2"/>
  <c r="BM853" i="2"/>
  <c r="BW853" i="2"/>
  <c r="BX853" i="2"/>
  <c r="BY853" i="2"/>
  <c r="BZ853" i="2"/>
  <c r="CA853" i="2"/>
  <c r="CB853" i="2"/>
  <c r="CC853" i="2"/>
  <c r="CD853" i="2"/>
  <c r="AQ854" i="2"/>
  <c r="BW854" i="2"/>
  <c r="BX854" i="2"/>
  <c r="BY854" i="2"/>
  <c r="BZ854" i="2"/>
  <c r="CA854" i="2"/>
  <c r="CB854" i="2"/>
  <c r="CC854" i="2"/>
  <c r="CD854" i="2"/>
  <c r="AQ855" i="2"/>
  <c r="BJ855" i="2"/>
  <c r="BK855" i="2"/>
  <c r="BW855" i="2"/>
  <c r="BX855" i="2"/>
  <c r="BY855" i="2"/>
  <c r="BZ855" i="2"/>
  <c r="CA855" i="2"/>
  <c r="CB855" i="2"/>
  <c r="CC855" i="2"/>
  <c r="CD855" i="2"/>
  <c r="AQ856" i="2"/>
  <c r="BL856" i="2"/>
  <c r="BM856" i="2"/>
  <c r="BW856" i="2"/>
  <c r="BX856" i="2"/>
  <c r="BY856" i="2"/>
  <c r="BZ856" i="2"/>
  <c r="CA856" i="2"/>
  <c r="CB856" i="2"/>
  <c r="CC856" i="2"/>
  <c r="CD856" i="2"/>
  <c r="AQ857" i="2"/>
  <c r="BJ857" i="2"/>
  <c r="BK857" i="2"/>
  <c r="BW857" i="2"/>
  <c r="BX857" i="2"/>
  <c r="BY857" i="2"/>
  <c r="BZ857" i="2"/>
  <c r="CA857" i="2"/>
  <c r="CB857" i="2"/>
  <c r="CC857" i="2"/>
  <c r="CD857" i="2"/>
  <c r="AQ858" i="2"/>
  <c r="BL858" i="2"/>
  <c r="BM858" i="2"/>
  <c r="BW858" i="2"/>
  <c r="BX858" i="2"/>
  <c r="BY858" i="2"/>
  <c r="BZ858" i="2"/>
  <c r="CA858" i="2"/>
  <c r="CB858" i="2"/>
  <c r="CC858" i="2"/>
  <c r="CD858" i="2"/>
  <c r="AQ859" i="2"/>
  <c r="BJ859" i="2"/>
  <c r="BK859" i="2"/>
  <c r="BW859" i="2"/>
  <c r="BX859" i="2"/>
  <c r="BY859" i="2"/>
  <c r="BZ859" i="2"/>
  <c r="CA859" i="2"/>
  <c r="CB859" i="2"/>
  <c r="CC859" i="2"/>
  <c r="CD859" i="2"/>
  <c r="AQ860" i="2"/>
  <c r="BL860" i="2"/>
  <c r="BM860" i="2"/>
  <c r="BW860" i="2"/>
  <c r="BX860" i="2"/>
  <c r="BY860" i="2"/>
  <c r="BZ860" i="2"/>
  <c r="CA860" i="2"/>
  <c r="CB860" i="2"/>
  <c r="CC860" i="2"/>
  <c r="CD860" i="2"/>
  <c r="AQ861" i="2"/>
  <c r="BW861" i="2"/>
  <c r="BX861" i="2"/>
  <c r="BY861" i="2"/>
  <c r="BZ861" i="2"/>
  <c r="CA861" i="2"/>
  <c r="CB861" i="2"/>
  <c r="CC861" i="2"/>
  <c r="CD861" i="2"/>
  <c r="AQ862" i="2"/>
  <c r="BJ862" i="2"/>
  <c r="BK862" i="2"/>
  <c r="BW862" i="2"/>
  <c r="BX862" i="2"/>
  <c r="BY862" i="2"/>
  <c r="BZ862" i="2"/>
  <c r="CA862" i="2"/>
  <c r="CB862" i="2"/>
  <c r="CC862" i="2"/>
  <c r="CD862" i="2"/>
  <c r="AQ863" i="2"/>
  <c r="BL863" i="2"/>
  <c r="BM863" i="2"/>
  <c r="BW863" i="2"/>
  <c r="BX863" i="2"/>
  <c r="BY863" i="2"/>
  <c r="BZ863" i="2"/>
  <c r="CA863" i="2"/>
  <c r="CB863" i="2"/>
  <c r="CC863" i="2"/>
  <c r="CD863" i="2"/>
  <c r="AQ864" i="2"/>
  <c r="BJ864" i="2"/>
  <c r="BK864" i="2"/>
  <c r="BW864" i="2"/>
  <c r="BX864" i="2"/>
  <c r="BY864" i="2"/>
  <c r="BZ864" i="2"/>
  <c r="CA864" i="2"/>
  <c r="CB864" i="2"/>
  <c r="CC864" i="2"/>
  <c r="CD864" i="2"/>
  <c r="AQ865" i="2"/>
  <c r="BL865" i="2"/>
  <c r="BM865" i="2"/>
  <c r="BW865" i="2"/>
  <c r="BX865" i="2"/>
  <c r="BY865" i="2"/>
  <c r="BZ865" i="2"/>
  <c r="CA865" i="2"/>
  <c r="CB865" i="2"/>
  <c r="CC865" i="2"/>
  <c r="CD865" i="2"/>
  <c r="AQ866" i="2"/>
  <c r="BJ866" i="2"/>
  <c r="BK866" i="2"/>
  <c r="BW866" i="2"/>
  <c r="BX866" i="2"/>
  <c r="BY866" i="2"/>
  <c r="BZ866" i="2"/>
  <c r="CA866" i="2"/>
  <c r="CB866" i="2"/>
  <c r="CC866" i="2"/>
  <c r="CD866" i="2"/>
  <c r="AQ867" i="2"/>
  <c r="BL867" i="2"/>
  <c r="BM867" i="2"/>
  <c r="BW867" i="2"/>
  <c r="BX867" i="2"/>
  <c r="BY867" i="2"/>
  <c r="BZ867" i="2"/>
  <c r="CA867" i="2"/>
  <c r="CB867" i="2"/>
  <c r="CC867" i="2"/>
  <c r="CD867" i="2"/>
  <c r="AQ868" i="2"/>
  <c r="BW868" i="2"/>
  <c r="BX868" i="2"/>
  <c r="BY868" i="2"/>
  <c r="BZ868" i="2"/>
  <c r="CA868" i="2"/>
  <c r="CB868" i="2"/>
  <c r="CC868" i="2"/>
  <c r="CD868" i="2"/>
  <c r="AQ869" i="2"/>
  <c r="BJ869" i="2"/>
  <c r="BK869" i="2"/>
  <c r="BW869" i="2"/>
  <c r="BX869" i="2"/>
  <c r="BY869" i="2"/>
  <c r="BZ869" i="2"/>
  <c r="CA869" i="2"/>
  <c r="CB869" i="2"/>
  <c r="CC869" i="2"/>
  <c r="CD869" i="2"/>
  <c r="AQ870" i="2"/>
  <c r="BL870" i="2"/>
  <c r="BM870" i="2"/>
  <c r="BW870" i="2"/>
  <c r="BX870" i="2"/>
  <c r="BY870" i="2"/>
  <c r="BZ870" i="2"/>
  <c r="CA870" i="2"/>
  <c r="CB870" i="2"/>
  <c r="CC870" i="2"/>
  <c r="CD870" i="2"/>
  <c r="AQ871" i="2"/>
  <c r="BK871" i="2"/>
  <c r="BW871" i="2"/>
  <c r="BX871" i="2"/>
  <c r="BY871" i="2"/>
  <c r="BZ871" i="2"/>
  <c r="CA871" i="2"/>
  <c r="CB871" i="2"/>
  <c r="CC871" i="2"/>
  <c r="CD871" i="2"/>
  <c r="AQ872" i="2"/>
  <c r="BW872" i="2"/>
  <c r="BX872" i="2"/>
  <c r="BY872" i="2"/>
  <c r="BZ872" i="2"/>
  <c r="CA872" i="2"/>
  <c r="CB872" i="2"/>
  <c r="CC872" i="2"/>
  <c r="CD872" i="2"/>
  <c r="AQ873" i="2"/>
  <c r="BJ873" i="2"/>
  <c r="BK873" i="2"/>
  <c r="BW873" i="2"/>
  <c r="BX873" i="2"/>
  <c r="BY873" i="2"/>
  <c r="BZ873" i="2"/>
  <c r="CA873" i="2"/>
  <c r="CB873" i="2"/>
  <c r="CC873" i="2"/>
  <c r="CD873" i="2"/>
  <c r="AQ874" i="2"/>
  <c r="BL874" i="2"/>
  <c r="BM874" i="2"/>
  <c r="BW874" i="2"/>
  <c r="BX874" i="2"/>
  <c r="BY874" i="2"/>
  <c r="BZ874" i="2"/>
  <c r="CA874" i="2"/>
  <c r="CB874" i="2"/>
  <c r="CC874" i="2"/>
  <c r="CD874" i="2"/>
  <c r="AQ875" i="2"/>
  <c r="BW875" i="2"/>
  <c r="BX875" i="2"/>
  <c r="BY875" i="2"/>
  <c r="BZ875" i="2"/>
  <c r="CA875" i="2"/>
  <c r="CB875" i="2"/>
  <c r="CC875" i="2"/>
  <c r="CD875" i="2"/>
  <c r="AQ876" i="2"/>
  <c r="BJ876" i="2"/>
  <c r="BK876" i="2"/>
  <c r="BW876" i="2"/>
  <c r="BX876" i="2"/>
  <c r="BY876" i="2"/>
  <c r="BZ876" i="2"/>
  <c r="CA876" i="2"/>
  <c r="CB876" i="2"/>
  <c r="CC876" i="2"/>
  <c r="CD876" i="2"/>
  <c r="AQ877" i="2"/>
  <c r="BL877" i="2"/>
  <c r="BW877" i="2"/>
  <c r="BX877" i="2"/>
  <c r="BY877" i="2"/>
  <c r="BZ877" i="2"/>
  <c r="CA877" i="2"/>
  <c r="CB877" i="2"/>
  <c r="CC877" i="2"/>
  <c r="CD877" i="2"/>
  <c r="AQ878" i="2"/>
  <c r="BW878" i="2"/>
  <c r="BX878" i="2"/>
  <c r="BY878" i="2"/>
  <c r="BZ878" i="2"/>
  <c r="CA878" i="2"/>
  <c r="CB878" i="2"/>
  <c r="CC878" i="2"/>
  <c r="CD878" i="2"/>
  <c r="AQ879" i="2"/>
  <c r="BL879" i="2"/>
  <c r="BM879" i="2"/>
  <c r="BW879" i="2"/>
  <c r="BX879" i="2"/>
  <c r="BY879" i="2"/>
  <c r="BZ879" i="2"/>
  <c r="CA879" i="2"/>
  <c r="CB879" i="2"/>
  <c r="CC879" i="2"/>
  <c r="CD879" i="2"/>
  <c r="AQ880" i="2"/>
  <c r="BJ880" i="2"/>
  <c r="BK880" i="2"/>
  <c r="BW880" i="2"/>
  <c r="BX880" i="2"/>
  <c r="BY880" i="2"/>
  <c r="BZ880" i="2"/>
  <c r="CA880" i="2"/>
  <c r="CB880" i="2"/>
  <c r="CC880" i="2"/>
  <c r="CD880" i="2"/>
  <c r="AQ881" i="2"/>
  <c r="BW881" i="2"/>
  <c r="BX881" i="2"/>
  <c r="BY881" i="2"/>
  <c r="BZ881" i="2"/>
  <c r="CA881" i="2"/>
  <c r="CB881" i="2"/>
  <c r="CC881" i="2"/>
  <c r="CD881" i="2"/>
  <c r="AQ882" i="2"/>
  <c r="BW882" i="2"/>
  <c r="BX882" i="2"/>
  <c r="BY882" i="2"/>
  <c r="BZ882" i="2"/>
  <c r="CA882" i="2"/>
  <c r="CB882" i="2"/>
  <c r="CC882" i="2"/>
  <c r="CD882" i="2"/>
  <c r="AQ883" i="2"/>
  <c r="BJ883" i="2"/>
  <c r="BK883" i="2"/>
  <c r="BW883" i="2"/>
  <c r="BX883" i="2"/>
  <c r="BY883" i="2"/>
  <c r="BZ883" i="2"/>
  <c r="CA883" i="2"/>
  <c r="CB883" i="2"/>
  <c r="CC883" i="2"/>
  <c r="CD883" i="2"/>
  <c r="AQ884" i="2"/>
  <c r="BL884" i="2"/>
  <c r="BM884" i="2"/>
  <c r="BW884" i="2"/>
  <c r="BX884" i="2"/>
  <c r="BY884" i="2"/>
  <c r="BZ884" i="2"/>
  <c r="CA884" i="2"/>
  <c r="CB884" i="2"/>
  <c r="CC884" i="2"/>
  <c r="CD884" i="2"/>
  <c r="AQ885" i="2"/>
  <c r="BW885" i="2"/>
  <c r="BX885" i="2"/>
  <c r="BY885" i="2"/>
  <c r="BZ885" i="2"/>
  <c r="CA885" i="2"/>
  <c r="CB885" i="2"/>
  <c r="CC885" i="2"/>
  <c r="CD885" i="2"/>
  <c r="AQ886" i="2"/>
  <c r="BJ886" i="2"/>
  <c r="BK886" i="2"/>
  <c r="BW886" i="2"/>
  <c r="BX886" i="2"/>
  <c r="BY886" i="2"/>
  <c r="BZ886" i="2"/>
  <c r="CA886" i="2"/>
  <c r="CB886" i="2"/>
  <c r="CC886" i="2"/>
  <c r="CD886" i="2"/>
  <c r="AQ887" i="2"/>
  <c r="BL887" i="2"/>
  <c r="BM887" i="2"/>
  <c r="BW887" i="2"/>
  <c r="BX887" i="2"/>
  <c r="BY887" i="2"/>
  <c r="BZ887" i="2"/>
  <c r="CA887" i="2"/>
  <c r="CB887" i="2"/>
  <c r="CC887" i="2"/>
  <c r="CD887" i="2"/>
  <c r="AQ888" i="2"/>
  <c r="BL888" i="2"/>
  <c r="BM888" i="2"/>
  <c r="BW888" i="2"/>
  <c r="BX888" i="2"/>
  <c r="BY888" i="2"/>
  <c r="BZ888" i="2"/>
  <c r="CA888" i="2"/>
  <c r="CB888" i="2"/>
  <c r="CC888" i="2"/>
  <c r="CD888" i="2"/>
  <c r="AQ889" i="2"/>
  <c r="BJ889" i="2"/>
  <c r="BK889" i="2"/>
  <c r="BW889" i="2"/>
  <c r="BX889" i="2"/>
  <c r="BY889" i="2"/>
  <c r="BZ889" i="2"/>
  <c r="CA889" i="2"/>
  <c r="CB889" i="2"/>
  <c r="CC889" i="2"/>
  <c r="CD889" i="2"/>
  <c r="AQ890" i="2"/>
  <c r="BJ890" i="2"/>
  <c r="BK890" i="2"/>
  <c r="BW890" i="2"/>
  <c r="BX890" i="2"/>
  <c r="BY890" i="2"/>
  <c r="BZ890" i="2"/>
  <c r="CA890" i="2"/>
  <c r="CB890" i="2"/>
  <c r="CC890" i="2"/>
  <c r="CD890" i="2"/>
  <c r="AQ891" i="2"/>
  <c r="BL891" i="2"/>
  <c r="BM891" i="2"/>
  <c r="BW891" i="2"/>
  <c r="BX891" i="2"/>
  <c r="BY891" i="2"/>
  <c r="BZ891" i="2"/>
  <c r="CA891" i="2"/>
  <c r="CB891" i="2"/>
  <c r="CC891" i="2"/>
  <c r="CD891" i="2"/>
  <c r="AQ892" i="2"/>
  <c r="BW892" i="2"/>
  <c r="BX892" i="2"/>
  <c r="BY892" i="2"/>
  <c r="BZ892" i="2"/>
  <c r="CA892" i="2"/>
  <c r="CB892" i="2"/>
  <c r="CC892" i="2"/>
  <c r="CD892" i="2"/>
  <c r="AQ893" i="2"/>
  <c r="BJ893" i="2"/>
  <c r="BK893" i="2"/>
  <c r="BW893" i="2"/>
  <c r="BX893" i="2"/>
  <c r="BY893" i="2"/>
  <c r="BZ893" i="2"/>
  <c r="CA893" i="2"/>
  <c r="CB893" i="2"/>
  <c r="CC893" i="2"/>
  <c r="CD893" i="2"/>
  <c r="AQ894" i="2"/>
  <c r="BL894" i="2"/>
  <c r="BM894" i="2"/>
  <c r="BW894" i="2"/>
  <c r="BX894" i="2"/>
  <c r="BY894" i="2"/>
  <c r="BZ894" i="2"/>
  <c r="CA894" i="2"/>
  <c r="CB894" i="2"/>
  <c r="CC894" i="2"/>
  <c r="CD894" i="2"/>
  <c r="AQ895" i="2"/>
  <c r="BJ895" i="2"/>
  <c r="BK895" i="2"/>
  <c r="BW895" i="2"/>
  <c r="BX895" i="2"/>
  <c r="BY895" i="2"/>
  <c r="BZ895" i="2"/>
  <c r="CA895" i="2"/>
  <c r="CB895" i="2"/>
  <c r="CC895" i="2"/>
  <c r="CD895" i="2"/>
  <c r="AQ896" i="2"/>
  <c r="BL896" i="2"/>
  <c r="BM896" i="2"/>
  <c r="BW896" i="2"/>
  <c r="BX896" i="2"/>
  <c r="BY896" i="2"/>
  <c r="BZ896" i="2"/>
  <c r="CA896" i="2"/>
  <c r="CB896" i="2"/>
  <c r="CC896" i="2"/>
  <c r="CD896" i="2"/>
  <c r="AQ897" i="2"/>
  <c r="BJ897" i="2"/>
  <c r="BK897" i="2"/>
  <c r="BW897" i="2"/>
  <c r="BX897" i="2"/>
  <c r="BY897" i="2"/>
  <c r="BZ897" i="2"/>
  <c r="CA897" i="2"/>
  <c r="CB897" i="2"/>
  <c r="CC897" i="2"/>
  <c r="CD897" i="2"/>
  <c r="AQ898" i="2"/>
  <c r="BL898" i="2"/>
  <c r="BM898" i="2"/>
  <c r="BW898" i="2"/>
  <c r="BX898" i="2"/>
  <c r="BY898" i="2"/>
  <c r="BZ898" i="2"/>
  <c r="CA898" i="2"/>
  <c r="CB898" i="2"/>
  <c r="CC898" i="2"/>
  <c r="CD898" i="2"/>
  <c r="AQ899" i="2"/>
  <c r="BJ899" i="2"/>
  <c r="BK899" i="2"/>
  <c r="BW899" i="2"/>
  <c r="BX899" i="2"/>
  <c r="BY899" i="2"/>
  <c r="BZ899" i="2"/>
  <c r="CA899" i="2"/>
  <c r="CB899" i="2"/>
  <c r="CC899" i="2"/>
  <c r="CD899" i="2"/>
  <c r="AQ900" i="2"/>
  <c r="BL900" i="2"/>
  <c r="BM900" i="2"/>
  <c r="BW900" i="2"/>
  <c r="BX900" i="2"/>
  <c r="BY900" i="2"/>
  <c r="BZ900" i="2"/>
  <c r="CA900" i="2"/>
  <c r="CB900" i="2"/>
  <c r="CC900" i="2"/>
  <c r="CD900" i="2"/>
  <c r="AQ901" i="2"/>
  <c r="BW901" i="2"/>
  <c r="BX901" i="2"/>
  <c r="BY901" i="2"/>
  <c r="BZ901" i="2"/>
  <c r="CA901" i="2"/>
  <c r="CB901" i="2"/>
  <c r="CC901" i="2"/>
  <c r="CD901" i="2"/>
  <c r="AQ902" i="2"/>
  <c r="BJ902" i="2"/>
  <c r="BK902" i="2"/>
  <c r="BW902" i="2"/>
  <c r="BX902" i="2"/>
  <c r="BY902" i="2"/>
  <c r="BZ902" i="2"/>
  <c r="CA902" i="2"/>
  <c r="CB902" i="2"/>
  <c r="CC902" i="2"/>
  <c r="CD902" i="2"/>
  <c r="AQ903" i="2"/>
  <c r="BL903" i="2"/>
  <c r="BM903" i="2"/>
  <c r="BW903" i="2"/>
  <c r="BX903" i="2"/>
  <c r="BY903" i="2"/>
  <c r="BZ903" i="2"/>
  <c r="CA903" i="2"/>
  <c r="CB903" i="2"/>
  <c r="CC903" i="2"/>
  <c r="CD903" i="2"/>
  <c r="AQ904" i="2"/>
  <c r="BL904" i="2"/>
  <c r="BM904" i="2"/>
  <c r="BW904" i="2"/>
  <c r="BX904" i="2"/>
  <c r="BY904" i="2"/>
  <c r="BZ904" i="2"/>
  <c r="CA904" i="2"/>
  <c r="CB904" i="2"/>
  <c r="CC904" i="2"/>
  <c r="CD904" i="2"/>
  <c r="AQ905" i="2"/>
  <c r="BJ905" i="2"/>
  <c r="BK905" i="2"/>
  <c r="BW905" i="2"/>
  <c r="BX905" i="2"/>
  <c r="BY905" i="2"/>
  <c r="BZ905" i="2"/>
  <c r="CA905" i="2"/>
  <c r="CB905" i="2"/>
  <c r="CC905" i="2"/>
  <c r="CD905" i="2"/>
  <c r="AQ906" i="2"/>
  <c r="BW906" i="2"/>
  <c r="BX906" i="2"/>
  <c r="BY906" i="2"/>
  <c r="BZ906" i="2"/>
  <c r="CA906" i="2"/>
  <c r="CB906" i="2"/>
  <c r="CC906" i="2"/>
  <c r="CD906" i="2"/>
  <c r="AQ907" i="2"/>
  <c r="BW907" i="2"/>
  <c r="BX907" i="2"/>
  <c r="BY907" i="2"/>
  <c r="BZ907" i="2"/>
  <c r="CA907" i="2"/>
  <c r="CB907" i="2"/>
  <c r="CC907" i="2"/>
  <c r="CD907" i="2"/>
  <c r="AQ908" i="2"/>
  <c r="BW908" i="2"/>
  <c r="BX908" i="2"/>
  <c r="BY908" i="2"/>
  <c r="BZ908" i="2"/>
  <c r="CA908" i="2"/>
  <c r="CB908" i="2"/>
  <c r="CC908" i="2"/>
  <c r="CD908" i="2"/>
  <c r="AQ909" i="2"/>
  <c r="BJ909" i="2"/>
  <c r="BK909" i="2"/>
  <c r="BW909" i="2"/>
  <c r="BX909" i="2"/>
  <c r="BY909" i="2"/>
  <c r="BZ909" i="2"/>
  <c r="CA909" i="2"/>
  <c r="CB909" i="2"/>
  <c r="CC909" i="2"/>
  <c r="CD909" i="2"/>
  <c r="AQ910" i="2"/>
  <c r="BL910" i="2"/>
  <c r="BM910" i="2"/>
  <c r="BW910" i="2"/>
  <c r="BX910" i="2"/>
  <c r="BY910" i="2"/>
  <c r="BZ910" i="2"/>
  <c r="CA910" i="2"/>
  <c r="CB910" i="2"/>
  <c r="CC910" i="2"/>
  <c r="CD910" i="2"/>
  <c r="AQ911" i="2"/>
  <c r="BW911" i="2"/>
  <c r="BX911" i="2"/>
  <c r="BY911" i="2"/>
  <c r="BZ911" i="2"/>
  <c r="CA911" i="2"/>
  <c r="CB911" i="2"/>
  <c r="CC911" i="2"/>
  <c r="CD911" i="2"/>
  <c r="AQ912" i="2"/>
  <c r="BJ912" i="2"/>
  <c r="BK912" i="2"/>
  <c r="BW912" i="2"/>
  <c r="BX912" i="2"/>
  <c r="BY912" i="2"/>
  <c r="BZ912" i="2"/>
  <c r="CA912" i="2"/>
  <c r="CB912" i="2"/>
  <c r="CC912" i="2"/>
  <c r="CD912" i="2"/>
  <c r="AQ913" i="2"/>
  <c r="BL913" i="2"/>
  <c r="BM913" i="2"/>
  <c r="BW913" i="2"/>
  <c r="BX913" i="2"/>
  <c r="BY913" i="2"/>
  <c r="BZ913" i="2"/>
  <c r="CA913" i="2"/>
  <c r="CB913" i="2"/>
  <c r="CC913" i="2"/>
  <c r="CD913" i="2"/>
  <c r="AQ914" i="2"/>
  <c r="BW914" i="2"/>
  <c r="BX914" i="2"/>
  <c r="BY914" i="2"/>
  <c r="BZ914" i="2"/>
  <c r="CA914" i="2"/>
  <c r="CB914" i="2"/>
  <c r="CC914" i="2"/>
  <c r="CD914" i="2"/>
  <c r="AQ915" i="2"/>
  <c r="BW915" i="2"/>
  <c r="BX915" i="2"/>
  <c r="BY915" i="2"/>
  <c r="BZ915" i="2"/>
  <c r="CA915" i="2"/>
  <c r="CB915" i="2"/>
  <c r="CC915" i="2"/>
  <c r="CD915" i="2"/>
  <c r="AQ916" i="2"/>
  <c r="BJ916" i="2"/>
  <c r="BK916" i="2"/>
  <c r="BW916" i="2"/>
  <c r="BX916" i="2"/>
  <c r="BY916" i="2"/>
  <c r="BZ916" i="2"/>
  <c r="CA916" i="2"/>
  <c r="CB916" i="2"/>
  <c r="CC916" i="2"/>
  <c r="CD916" i="2"/>
  <c r="AQ917" i="2"/>
  <c r="BL917" i="2"/>
  <c r="BM917" i="2"/>
  <c r="BW917" i="2"/>
  <c r="BX917" i="2"/>
  <c r="BY917" i="2"/>
  <c r="BZ917" i="2"/>
  <c r="CA917" i="2"/>
  <c r="CB917" i="2"/>
  <c r="CC917" i="2"/>
  <c r="CD917" i="2"/>
  <c r="AQ918" i="2"/>
  <c r="BW918" i="2"/>
  <c r="BX918" i="2"/>
  <c r="BY918" i="2"/>
  <c r="BZ918" i="2"/>
  <c r="CA918" i="2"/>
  <c r="CB918" i="2"/>
  <c r="CC918" i="2"/>
  <c r="CD918" i="2"/>
  <c r="AQ919" i="2"/>
  <c r="BJ919" i="2"/>
  <c r="BK919" i="2"/>
  <c r="BW919" i="2"/>
  <c r="BX919" i="2"/>
  <c r="BY919" i="2"/>
  <c r="BZ919" i="2"/>
  <c r="CA919" i="2"/>
  <c r="CB919" i="2"/>
  <c r="CC919" i="2"/>
  <c r="CD919" i="2"/>
  <c r="AQ920" i="2"/>
  <c r="BL920" i="2"/>
  <c r="BM920" i="2"/>
  <c r="BW920" i="2"/>
  <c r="BX920" i="2"/>
  <c r="BY920" i="2"/>
  <c r="BZ920" i="2"/>
  <c r="CA920" i="2"/>
  <c r="CB920" i="2"/>
  <c r="CC920" i="2"/>
  <c r="CD920" i="2"/>
  <c r="AQ921" i="2"/>
  <c r="BJ921" i="2"/>
  <c r="BK921" i="2"/>
  <c r="BW921" i="2"/>
  <c r="BX921" i="2"/>
  <c r="BY921" i="2"/>
  <c r="BZ921" i="2"/>
  <c r="CA921" i="2"/>
  <c r="CB921" i="2"/>
  <c r="CC921" i="2"/>
  <c r="CD921" i="2"/>
  <c r="AQ922" i="2"/>
  <c r="BL922" i="2"/>
  <c r="BM922" i="2"/>
  <c r="BW922" i="2"/>
  <c r="BX922" i="2"/>
  <c r="BY922" i="2"/>
  <c r="BZ922" i="2"/>
  <c r="CA922" i="2"/>
  <c r="CB922" i="2"/>
  <c r="CC922" i="2"/>
  <c r="CD922" i="2"/>
  <c r="AQ923" i="2"/>
  <c r="BJ923" i="2"/>
  <c r="BK923" i="2"/>
  <c r="BW923" i="2"/>
  <c r="BX923" i="2"/>
  <c r="BY923" i="2"/>
  <c r="BZ923" i="2"/>
  <c r="CA923" i="2"/>
  <c r="CB923" i="2"/>
  <c r="CC923" i="2"/>
  <c r="CD923" i="2"/>
  <c r="AQ924" i="2"/>
  <c r="BL924" i="2"/>
  <c r="BM924" i="2"/>
  <c r="BW924" i="2"/>
  <c r="BX924" i="2"/>
  <c r="BY924" i="2"/>
  <c r="BZ924" i="2"/>
  <c r="CA924" i="2"/>
  <c r="CB924" i="2"/>
  <c r="CC924" i="2"/>
  <c r="CD924" i="2"/>
  <c r="AQ925" i="2"/>
  <c r="BW925" i="2"/>
  <c r="BX925" i="2"/>
  <c r="BY925" i="2"/>
  <c r="BZ925" i="2"/>
  <c r="CA925" i="2"/>
  <c r="CB925" i="2"/>
  <c r="CC925" i="2"/>
  <c r="CD925" i="2"/>
  <c r="AQ926" i="2"/>
  <c r="BJ926" i="2"/>
  <c r="BK926" i="2"/>
  <c r="BW926" i="2"/>
  <c r="BX926" i="2"/>
  <c r="BY926" i="2"/>
  <c r="BZ926" i="2"/>
  <c r="CA926" i="2"/>
  <c r="CB926" i="2"/>
  <c r="CC926" i="2"/>
  <c r="CD926" i="2"/>
  <c r="AQ927" i="2"/>
  <c r="BL927" i="2"/>
  <c r="BM927" i="2"/>
  <c r="BW927" i="2"/>
  <c r="BX927" i="2"/>
  <c r="BY927" i="2"/>
  <c r="BZ927" i="2"/>
  <c r="CA927" i="2"/>
  <c r="CB927" i="2"/>
  <c r="CC927" i="2"/>
  <c r="CD927" i="2"/>
  <c r="AQ928" i="2"/>
  <c r="BJ928" i="2"/>
  <c r="BK928" i="2"/>
  <c r="BW928" i="2"/>
  <c r="BX928" i="2"/>
  <c r="BY928" i="2"/>
  <c r="BZ928" i="2"/>
  <c r="CA928" i="2"/>
  <c r="CB928" i="2"/>
  <c r="CC928" i="2"/>
  <c r="CD928" i="2"/>
  <c r="AQ929" i="2"/>
  <c r="BL929" i="2"/>
  <c r="BM929" i="2"/>
  <c r="BW929" i="2"/>
  <c r="BX929" i="2"/>
  <c r="BY929" i="2"/>
  <c r="BZ929" i="2"/>
  <c r="CA929" i="2"/>
  <c r="CB929" i="2"/>
  <c r="CC929" i="2"/>
  <c r="CD929" i="2"/>
  <c r="AQ930" i="2"/>
  <c r="BW930" i="2"/>
  <c r="BX930" i="2"/>
  <c r="BY930" i="2"/>
  <c r="BZ930" i="2"/>
  <c r="CA930" i="2"/>
  <c r="CB930" i="2"/>
  <c r="CC930" i="2"/>
  <c r="CD930" i="2"/>
  <c r="AQ931" i="2"/>
  <c r="BJ931" i="2"/>
  <c r="BK931" i="2"/>
  <c r="BW931" i="2"/>
  <c r="BX931" i="2"/>
  <c r="BY931" i="2"/>
  <c r="BZ931" i="2"/>
  <c r="CA931" i="2"/>
  <c r="CB931" i="2"/>
  <c r="CC931" i="2"/>
  <c r="CD931" i="2"/>
  <c r="AQ932" i="2"/>
  <c r="BL932" i="2"/>
  <c r="BM932" i="2"/>
  <c r="BW932" i="2"/>
  <c r="BX932" i="2"/>
  <c r="BY932" i="2"/>
  <c r="BZ932" i="2"/>
  <c r="CA932" i="2"/>
  <c r="CB932" i="2"/>
  <c r="CC932" i="2"/>
  <c r="CD932" i="2"/>
  <c r="AQ933" i="2"/>
  <c r="BJ933" i="2"/>
  <c r="BK933" i="2"/>
  <c r="BW933" i="2"/>
  <c r="BX933" i="2"/>
  <c r="BY933" i="2"/>
  <c r="BZ933" i="2"/>
  <c r="CA933" i="2"/>
  <c r="CB933" i="2"/>
  <c r="CC933" i="2"/>
  <c r="CD933" i="2"/>
  <c r="AQ934" i="2"/>
  <c r="BL934" i="2"/>
  <c r="BM934" i="2"/>
  <c r="BW934" i="2"/>
  <c r="BX934" i="2"/>
  <c r="BY934" i="2"/>
  <c r="BZ934" i="2"/>
  <c r="CA934" i="2"/>
  <c r="CB934" i="2"/>
  <c r="CC934" i="2"/>
  <c r="CD934" i="2"/>
  <c r="AQ935" i="2"/>
  <c r="BL935" i="2"/>
  <c r="BM935" i="2"/>
  <c r="BW935" i="2"/>
  <c r="BX935" i="2"/>
  <c r="BY935" i="2"/>
  <c r="BZ935" i="2"/>
  <c r="CA935" i="2"/>
  <c r="CB935" i="2"/>
  <c r="CC935" i="2"/>
  <c r="CD935" i="2"/>
  <c r="AQ936" i="2"/>
  <c r="BJ936" i="2"/>
  <c r="BK936" i="2"/>
  <c r="BW936" i="2"/>
  <c r="BX936" i="2"/>
  <c r="BY936" i="2"/>
  <c r="BZ936" i="2"/>
  <c r="CA936" i="2"/>
  <c r="CB936" i="2"/>
  <c r="CC936" i="2"/>
  <c r="CD936" i="2"/>
  <c r="AQ937" i="2"/>
  <c r="BW937" i="2"/>
  <c r="BX937" i="2"/>
  <c r="BY937" i="2"/>
  <c r="BZ937" i="2"/>
  <c r="CA937" i="2"/>
  <c r="CB937" i="2"/>
  <c r="CC937" i="2"/>
  <c r="CD937" i="2"/>
  <c r="AQ938" i="2"/>
  <c r="BJ938" i="2"/>
  <c r="BK938" i="2"/>
  <c r="BW938" i="2"/>
  <c r="BX938" i="2"/>
  <c r="BY938" i="2"/>
  <c r="BZ938" i="2"/>
  <c r="CA938" i="2"/>
  <c r="CB938" i="2"/>
  <c r="CC938" i="2"/>
  <c r="CD938" i="2"/>
  <c r="AQ939" i="2"/>
  <c r="BL939" i="2"/>
  <c r="BM939" i="2"/>
  <c r="BW939" i="2"/>
  <c r="BX939" i="2"/>
  <c r="BY939" i="2"/>
  <c r="BZ939" i="2"/>
  <c r="CA939" i="2"/>
  <c r="CB939" i="2"/>
  <c r="CC939" i="2"/>
  <c r="CD939" i="2"/>
  <c r="AQ940" i="2"/>
  <c r="BW940" i="2"/>
  <c r="BX940" i="2"/>
  <c r="BY940" i="2"/>
  <c r="BZ940" i="2"/>
  <c r="CA940" i="2"/>
  <c r="CB940" i="2"/>
  <c r="CC940" i="2"/>
  <c r="CD940" i="2"/>
  <c r="AQ941" i="2"/>
  <c r="BJ941" i="2"/>
  <c r="BK941" i="2"/>
  <c r="BW941" i="2"/>
  <c r="BX941" i="2"/>
  <c r="BY941" i="2"/>
  <c r="BZ941" i="2"/>
  <c r="CA941" i="2"/>
  <c r="CB941" i="2"/>
  <c r="CC941" i="2"/>
  <c r="CD941" i="2"/>
  <c r="AQ942" i="2"/>
  <c r="BL942" i="2"/>
  <c r="BM942" i="2"/>
  <c r="BW942" i="2"/>
  <c r="BX942" i="2"/>
  <c r="BY942" i="2"/>
  <c r="BZ942" i="2"/>
  <c r="CA942" i="2"/>
  <c r="CB942" i="2"/>
  <c r="CC942" i="2"/>
  <c r="CD942" i="2"/>
  <c r="AQ943" i="2"/>
  <c r="BW943" i="2"/>
  <c r="BX943" i="2"/>
  <c r="BY943" i="2"/>
  <c r="BZ943" i="2"/>
  <c r="CA943" i="2"/>
  <c r="CB943" i="2"/>
  <c r="CC943" i="2"/>
  <c r="CD943" i="2"/>
  <c r="AQ944" i="2"/>
  <c r="BW944" i="2"/>
  <c r="BX944" i="2"/>
  <c r="BY944" i="2"/>
  <c r="BZ944" i="2"/>
  <c r="CA944" i="2"/>
  <c r="CB944" i="2"/>
  <c r="CC944" i="2"/>
  <c r="CD944" i="2"/>
  <c r="AQ945" i="2"/>
  <c r="BL945" i="2"/>
  <c r="BM945" i="2"/>
  <c r="BW945" i="2"/>
  <c r="BX945" i="2"/>
  <c r="BY945" i="2"/>
  <c r="BZ945" i="2"/>
  <c r="CA945" i="2"/>
  <c r="CB945" i="2"/>
  <c r="CC945" i="2"/>
  <c r="CD945" i="2"/>
  <c r="AQ946" i="2"/>
  <c r="BJ946" i="2"/>
  <c r="BK946" i="2"/>
  <c r="BW946" i="2"/>
  <c r="BX946" i="2"/>
  <c r="BY946" i="2"/>
  <c r="BZ946" i="2"/>
  <c r="CA946" i="2"/>
  <c r="CB946" i="2"/>
  <c r="CC946" i="2"/>
  <c r="CD946" i="2"/>
  <c r="AQ947" i="2"/>
  <c r="BW947" i="2"/>
  <c r="BX947" i="2"/>
  <c r="BY947" i="2"/>
  <c r="BZ947" i="2"/>
  <c r="CA947" i="2"/>
  <c r="CB947" i="2"/>
  <c r="CC947" i="2"/>
  <c r="CD947" i="2"/>
  <c r="AQ948" i="2"/>
  <c r="BJ948" i="2"/>
  <c r="BK948" i="2"/>
  <c r="BW948" i="2"/>
  <c r="BX948" i="2"/>
  <c r="BY948" i="2"/>
  <c r="BZ948" i="2"/>
  <c r="CA948" i="2"/>
  <c r="CB948" i="2"/>
  <c r="CC948" i="2"/>
  <c r="CD948" i="2"/>
  <c r="AQ949" i="2"/>
  <c r="BL949" i="2"/>
  <c r="BM949" i="2"/>
  <c r="BW949" i="2"/>
  <c r="BX949" i="2"/>
  <c r="BY949" i="2"/>
  <c r="BZ949" i="2"/>
  <c r="CA949" i="2"/>
  <c r="CB949" i="2"/>
  <c r="CC949" i="2"/>
  <c r="CD949" i="2"/>
  <c r="AQ950" i="2"/>
  <c r="BJ950" i="2"/>
  <c r="BK950" i="2"/>
  <c r="BW950" i="2"/>
  <c r="BX950" i="2"/>
  <c r="BY950" i="2"/>
  <c r="BZ950" i="2"/>
  <c r="CA950" i="2"/>
  <c r="CB950" i="2"/>
  <c r="CC950" i="2"/>
  <c r="CD950" i="2"/>
  <c r="AQ951" i="2"/>
  <c r="BL951" i="2"/>
  <c r="BM951" i="2"/>
  <c r="BW951" i="2"/>
  <c r="BX951" i="2"/>
  <c r="BY951" i="2"/>
  <c r="BZ951" i="2"/>
  <c r="CA951" i="2"/>
  <c r="CB951" i="2"/>
  <c r="CC951" i="2"/>
  <c r="CD951" i="2"/>
  <c r="AQ952" i="2"/>
  <c r="BJ952" i="2"/>
  <c r="BK952" i="2"/>
  <c r="BW952" i="2"/>
  <c r="BX952" i="2"/>
  <c r="BY952" i="2"/>
  <c r="BZ952" i="2"/>
  <c r="CA952" i="2"/>
  <c r="CB952" i="2"/>
  <c r="CC952" i="2"/>
  <c r="CD952" i="2"/>
  <c r="AQ953" i="2"/>
  <c r="BL953" i="2"/>
  <c r="BM953" i="2"/>
  <c r="BW953" i="2"/>
  <c r="BX953" i="2"/>
  <c r="BY953" i="2"/>
  <c r="BZ953" i="2"/>
  <c r="CA953" i="2"/>
  <c r="CB953" i="2"/>
  <c r="CC953" i="2"/>
  <c r="CD953" i="2"/>
  <c r="AQ954" i="2"/>
  <c r="BW954" i="2"/>
  <c r="BX954" i="2"/>
  <c r="BY954" i="2"/>
  <c r="BZ954" i="2"/>
  <c r="CA954" i="2"/>
  <c r="CB954" i="2"/>
  <c r="CC954" i="2"/>
  <c r="CD954" i="2"/>
  <c r="AQ955" i="2"/>
  <c r="BJ955" i="2"/>
  <c r="BK955" i="2"/>
  <c r="BW955" i="2"/>
  <c r="BX955" i="2"/>
  <c r="BY955" i="2"/>
  <c r="BZ955" i="2"/>
  <c r="CA955" i="2"/>
  <c r="CB955" i="2"/>
  <c r="CC955" i="2"/>
  <c r="CD955" i="2"/>
  <c r="AQ956" i="2"/>
  <c r="BL956" i="2"/>
  <c r="BM956" i="2"/>
  <c r="BW956" i="2"/>
  <c r="BX956" i="2"/>
  <c r="BY956" i="2"/>
  <c r="BZ956" i="2"/>
  <c r="CA956" i="2"/>
  <c r="CB956" i="2"/>
  <c r="CC956" i="2"/>
  <c r="CD956" i="2"/>
  <c r="AQ957" i="2"/>
  <c r="BJ957" i="2"/>
  <c r="BK957" i="2"/>
  <c r="BW957" i="2"/>
  <c r="BX957" i="2"/>
  <c r="BY957" i="2"/>
  <c r="BZ957" i="2"/>
  <c r="CA957" i="2"/>
  <c r="CB957" i="2"/>
  <c r="CC957" i="2"/>
  <c r="CD957" i="2"/>
  <c r="AQ958" i="2"/>
  <c r="BL958" i="2"/>
  <c r="BW958" i="2"/>
  <c r="BX958" i="2"/>
  <c r="BY958" i="2"/>
  <c r="BZ958" i="2"/>
  <c r="CA958" i="2"/>
  <c r="CB958" i="2"/>
  <c r="CC958" i="2"/>
  <c r="CD958" i="2"/>
  <c r="AQ959" i="2"/>
  <c r="BJ959" i="2"/>
  <c r="BK959" i="2"/>
  <c r="BW959" i="2"/>
  <c r="BX959" i="2"/>
  <c r="BY959" i="2"/>
  <c r="BZ959" i="2"/>
  <c r="CA959" i="2"/>
  <c r="CB959" i="2"/>
  <c r="CC959" i="2"/>
  <c r="CD959" i="2"/>
  <c r="AQ960" i="2"/>
  <c r="BL960" i="2"/>
  <c r="BW960" i="2"/>
  <c r="BX960" i="2"/>
  <c r="BY960" i="2"/>
  <c r="BZ960" i="2"/>
  <c r="CA960" i="2"/>
  <c r="CB960" i="2"/>
  <c r="CC960" i="2"/>
  <c r="CD960" i="2"/>
  <c r="AQ961" i="2"/>
  <c r="BW961" i="2"/>
  <c r="BX961" i="2"/>
  <c r="BY961" i="2"/>
  <c r="BZ961" i="2"/>
  <c r="CA961" i="2"/>
  <c r="CB961" i="2"/>
  <c r="CC961" i="2"/>
  <c r="CD961" i="2"/>
  <c r="AQ962" i="2"/>
  <c r="BJ962" i="2"/>
  <c r="BK962" i="2"/>
  <c r="BW962" i="2"/>
  <c r="BX962" i="2"/>
  <c r="BY962" i="2"/>
  <c r="BZ962" i="2"/>
  <c r="CA962" i="2"/>
  <c r="CB962" i="2"/>
  <c r="CC962" i="2"/>
  <c r="CD962" i="2"/>
  <c r="BK1352" i="2"/>
  <c r="BN1352" i="2"/>
  <c r="BO1352" i="2"/>
  <c r="BP1352" i="2"/>
  <c r="BQ1352" i="2"/>
  <c r="BR1352" i="2"/>
  <c r="BS1352" i="2"/>
  <c r="BT1352" i="2"/>
  <c r="BU1352" i="2"/>
  <c r="BK1353" i="2"/>
  <c r="BN1353" i="2"/>
  <c r="BO1353" i="2"/>
  <c r="BP1353" i="2"/>
  <c r="BQ1353" i="2"/>
  <c r="BR1353" i="2"/>
  <c r="BS1353" i="2"/>
  <c r="BT1353" i="2"/>
  <c r="BU1353" i="2"/>
  <c r="BK1355" i="2"/>
  <c r="BN1355" i="2"/>
  <c r="BO1355" i="2"/>
  <c r="BP1355" i="2"/>
  <c r="BQ1355" i="2"/>
  <c r="BR1355" i="2"/>
  <c r="BS1355" i="2"/>
  <c r="BT1355" i="2"/>
  <c r="BU1355" i="2"/>
  <c r="BJ1355" i="2" l="1"/>
  <c r="BL1355" i="2"/>
  <c r="BL1353" i="2"/>
  <c r="BJ1353" i="2"/>
  <c r="BL1352" i="2"/>
  <c r="BJ1352" i="2"/>
</calcChain>
</file>

<file path=xl/sharedStrings.xml><?xml version="1.0" encoding="utf-8"?>
<sst xmlns="http://schemas.openxmlformats.org/spreadsheetml/2006/main" count="5823" uniqueCount="83">
  <si>
    <t>小屋取</t>
  </si>
  <si>
    <t>牡鹿ゲート</t>
  </si>
  <si>
    <t>谷川浜←前網浜←寄磯</t>
    <rPh sb="0" eb="1">
      <t>ヤ</t>
    </rPh>
    <rPh sb="1" eb="2">
      <t>ガワ</t>
    </rPh>
    <rPh sb="2" eb="3">
      <t>ハマ</t>
    </rPh>
    <rPh sb="4" eb="5">
      <t>マエ</t>
    </rPh>
    <rPh sb="5" eb="6">
      <t>アミ</t>
    </rPh>
    <rPh sb="6" eb="7">
      <t>ハマ</t>
    </rPh>
    <phoneticPr fontId="5"/>
  </si>
  <si>
    <t>岩出山</t>
  </si>
  <si>
    <t>牡鹿ゲート付近←前網浜←寄磯(H11)←塚浜</t>
    <rPh sb="0" eb="2">
      <t>オシカ</t>
    </rPh>
    <rPh sb="5" eb="7">
      <t>フキン</t>
    </rPh>
    <rPh sb="12" eb="13">
      <t>ヨ</t>
    </rPh>
    <rPh sb="13" eb="14">
      <t>イソ</t>
    </rPh>
    <phoneticPr fontId="5"/>
  </si>
  <si>
    <t>谷川</t>
    <rPh sb="0" eb="2">
      <t>ヤガワ</t>
    </rPh>
    <phoneticPr fontId="5"/>
  </si>
  <si>
    <t>前網(電力)</t>
    <rPh sb="0" eb="2">
      <t>マエアミ</t>
    </rPh>
    <rPh sb="3" eb="5">
      <t>デンリョク</t>
    </rPh>
    <phoneticPr fontId="5"/>
  </si>
  <si>
    <t>小屋取</t>
    <rPh sb="0" eb="3">
      <t>コヤドリ</t>
    </rPh>
    <phoneticPr fontId="3"/>
  </si>
  <si>
    <t>牡鹿ゲート</t>
    <rPh sb="0" eb="2">
      <t>オシカ</t>
    </rPh>
    <phoneticPr fontId="3"/>
  </si>
  <si>
    <t>付替県道</t>
    <rPh sb="0" eb="2">
      <t>ツケカ</t>
    </rPh>
    <rPh sb="2" eb="4">
      <t>ケンドウ</t>
    </rPh>
    <phoneticPr fontId="3"/>
  </si>
  <si>
    <t>松葉(Bq/kg生)</t>
    <rPh sb="0" eb="2">
      <t>マツバ</t>
    </rPh>
    <phoneticPr fontId="3"/>
  </si>
  <si>
    <t>降下物(Bq/㎡)</t>
    <phoneticPr fontId="5"/>
  </si>
  <si>
    <t>降下物(Bq/㎡)</t>
    <phoneticPr fontId="5"/>
  </si>
  <si>
    <t>よもぎ(Bq/kg生)</t>
    <phoneticPr fontId="5"/>
  </si>
  <si>
    <t>土壌(kBq/㎡)</t>
    <rPh sb="0" eb="2">
      <t>ドジョウ</t>
    </rPh>
    <phoneticPr fontId="5"/>
  </si>
  <si>
    <t>Cs-137崩壊</t>
    <phoneticPr fontId="5"/>
  </si>
  <si>
    <t>Sr-90崩壊</t>
    <phoneticPr fontId="5"/>
  </si>
  <si>
    <t>H-3崩壊</t>
    <phoneticPr fontId="5"/>
  </si>
  <si>
    <t>6から崩壊Sr-90</t>
    <rPh sb="3" eb="5">
      <t>ホウカイ</t>
    </rPh>
    <phoneticPr fontId="5"/>
  </si>
  <si>
    <t>3から崩壊Sr-90</t>
    <rPh sb="3" eb="5">
      <t>ホウカイ</t>
    </rPh>
    <phoneticPr fontId="5"/>
  </si>
  <si>
    <t>800から崩壊H-3</t>
    <rPh sb="5" eb="7">
      <t>ホウカイ</t>
    </rPh>
    <phoneticPr fontId="5"/>
  </si>
  <si>
    <t>500から崩壊H-3</t>
    <rPh sb="5" eb="7">
      <t>ホウカイ</t>
    </rPh>
    <phoneticPr fontId="5"/>
  </si>
  <si>
    <t>最小値</t>
    <rPh sb="0" eb="3">
      <t>サイショウチ</t>
    </rPh>
    <phoneticPr fontId="5"/>
  </si>
  <si>
    <t>次小値</t>
    <rPh sb="0" eb="1">
      <t>ジ</t>
    </rPh>
    <rPh sb="1" eb="2">
      <t>ショウ</t>
    </rPh>
    <rPh sb="2" eb="3">
      <t>チ</t>
    </rPh>
    <phoneticPr fontId="5"/>
  </si>
  <si>
    <t>個数</t>
    <rPh sb="0" eb="2">
      <t>コスウ</t>
    </rPh>
    <phoneticPr fontId="5"/>
  </si>
  <si>
    <t>1.7から崩壊</t>
    <rPh sb="5" eb="7">
      <t>ホウカイ</t>
    </rPh>
    <phoneticPr fontId="5"/>
  </si>
  <si>
    <t>0.44から崩壊</t>
    <rPh sb="6" eb="8">
      <t>ホウカイ</t>
    </rPh>
    <phoneticPr fontId="5"/>
  </si>
  <si>
    <t>0.30から崩壊</t>
    <rPh sb="6" eb="8">
      <t>ホウカイ</t>
    </rPh>
    <phoneticPr fontId="5"/>
  </si>
  <si>
    <t>次小値の順位</t>
    <rPh sb="0" eb="1">
      <t>ジ</t>
    </rPh>
    <rPh sb="1" eb="2">
      <t>ショウ</t>
    </rPh>
    <rPh sb="2" eb="3">
      <t>チ</t>
    </rPh>
    <rPh sb="4" eb="6">
      <t>ジュンイ</t>
    </rPh>
    <phoneticPr fontId="5"/>
  </si>
  <si>
    <t>１から崩壊(Cs-137)</t>
    <rPh sb="3" eb="5">
      <t>ホウカイ</t>
    </rPh>
    <phoneticPr fontId="5"/>
  </si>
  <si>
    <t>保環セ(仙台)</t>
    <rPh sb="4" eb="6">
      <t>センダイ</t>
    </rPh>
    <phoneticPr fontId="5"/>
  </si>
  <si>
    <t>年月日</t>
    <phoneticPr fontId="7"/>
  </si>
  <si>
    <t>単位</t>
    <phoneticPr fontId="7"/>
  </si>
  <si>
    <t>牡鹿郡女川町</t>
  </si>
  <si>
    <t>MBq/km2.月</t>
  </si>
  <si>
    <t>牡鹿郡牡鹿町</t>
  </si>
  <si>
    <t>石巻市</t>
  </si>
  <si>
    <t>日分セDB////</t>
  </si>
  <si>
    <t>最大値からの減衰(//)</t>
  </si>
  <si>
    <t>仙台市宮城野区</t>
  </si>
  <si>
    <t>仙台市青葉区</t>
  </si>
  <si>
    <t>日分セDB/Cs-137/MBq/km2.月</t>
    <phoneticPr fontId="5"/>
  </si>
  <si>
    <t>仙台市宮城野区</t>
    <phoneticPr fontId="5"/>
  </si>
  <si>
    <t>仙台市青葉区</t>
    <phoneticPr fontId="5"/>
  </si>
  <si>
    <t>100からの減衰(Cs-137)</t>
    <phoneticPr fontId="5"/>
  </si>
  <si>
    <t>最大値からの減衰/牡鹿郡女川町</t>
    <phoneticPr fontId="5"/>
  </si>
  <si>
    <t>最大値からの減衰/石巻市</t>
    <phoneticPr fontId="5"/>
  </si>
  <si>
    <t>最大値からの減衰/仙台市宮城野区</t>
    <phoneticPr fontId="5"/>
  </si>
  <si>
    <t>最大値からの減衰/仙台市青葉区</t>
    <phoneticPr fontId="5"/>
  </si>
  <si>
    <t>年月日</t>
    <phoneticPr fontId="7"/>
  </si>
  <si>
    <t>牡鹿郡牡鹿町</t>
    <phoneticPr fontId="5"/>
  </si>
  <si>
    <t>牡鹿郡女川町</t>
    <phoneticPr fontId="5"/>
  </si>
  <si>
    <t>石巻市</t>
    <phoneticPr fontId="5"/>
  </si>
  <si>
    <t>仙台市宮城野区</t>
    <phoneticPr fontId="5"/>
  </si>
  <si>
    <t>仙台市青葉区</t>
    <phoneticPr fontId="5"/>
  </si>
  <si>
    <t>単位</t>
    <phoneticPr fontId="7"/>
  </si>
  <si>
    <t>仙台市宮城野区</t>
    <rPh sb="0" eb="2">
      <t>センダイ</t>
    </rPh>
    <rPh sb="2" eb="3">
      <t>シ</t>
    </rPh>
    <rPh sb="3" eb="7">
      <t>ミヤギノク</t>
    </rPh>
    <phoneticPr fontId="2"/>
  </si>
  <si>
    <t>女川宿舎</t>
  </si>
  <si>
    <t>女川宿舎←原子力セ(女川)</t>
    <rPh sb="0" eb="2">
      <t>オナガワ</t>
    </rPh>
    <rPh sb="2" eb="4">
      <t>シュクシャ</t>
    </rPh>
    <phoneticPr fontId="5"/>
  </si>
  <si>
    <t>保健環境センター</t>
  </si>
  <si>
    <t>原子力セ(宮城野区/旧消防学校)</t>
    <rPh sb="5" eb="9">
      <t>ミヤギノク</t>
    </rPh>
    <rPh sb="10" eb="11">
      <t>キュウ</t>
    </rPh>
    <rPh sb="11" eb="13">
      <t>ショウボウ</t>
    </rPh>
    <rPh sb="13" eb="15">
      <t>ガッコウ</t>
    </rPh>
    <phoneticPr fontId="1"/>
  </si>
  <si>
    <t>環境放射線監視センター*</t>
  </si>
  <si>
    <t>牡鹿ゲート</t>
    <phoneticPr fontId="7"/>
  </si>
  <si>
    <t>(注1) Be-7とK-40は天然､Cs-134とCs-137は主に原発事故､I-131は医療､Sr-90は核実験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45" eb="47">
      <t>イリョウ</t>
    </rPh>
    <rPh sb="54" eb="55">
      <t>カク</t>
    </rPh>
    <rPh sb="55" eb="57">
      <t>ジッケン</t>
    </rPh>
    <rPh sb="58" eb="60">
      <t>ユライ</t>
    </rPh>
    <phoneticPr fontId="5"/>
  </si>
  <si>
    <t>(注2) ND(検出されず)は､過去最小値の1/2で表示</t>
    <rPh sb="1" eb="2">
      <t>チュウ</t>
    </rPh>
    <rPh sb="8" eb="10">
      <t>ケンシュツ</t>
    </rPh>
    <rPh sb="16" eb="18">
      <t>カコ</t>
    </rPh>
    <rPh sb="18" eb="21">
      <t>サイショウチ</t>
    </rPh>
    <rPh sb="26" eb="28">
      <t>ヒョウジ</t>
    </rPh>
    <phoneticPr fontId="5"/>
  </si>
  <si>
    <t>降下物中のCs-137の推移</t>
    <rPh sb="0" eb="3">
      <t>コウカブツ</t>
    </rPh>
    <rPh sb="3" eb="4">
      <t>チュウ</t>
    </rPh>
    <rPh sb="12" eb="14">
      <t>スイイ</t>
    </rPh>
    <phoneticPr fontId="5"/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</si>
  <si>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</si>
  <si>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</si>
  <si>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</si>
  <si>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</si>
  <si>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</si>
  <si>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</si>
  <si>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</si>
  <si>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</si>
  <si>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>S38／大気･地下同数に､以降地下が主流に(仏･中は大気圏内を10年超継続)</t>
  </si>
  <si>
    <t>S48.7.5／中国15回核実験6/28､全国最高値(蔵王町)</t>
  </si>
  <si>
    <t>S54.3.28／スリーマイル事故(アメリカ)</t>
  </si>
  <si>
    <t xml:space="preserve"> H19.716／中越沖地震(柏崎刈羽原発事故)</t>
  </si>
  <si>
    <t xml:space="preserve"> H23.3.11／東日本大震災･東京電力福島第1原発事故</t>
  </si>
  <si>
    <t>環境放射線
監視センター</t>
    <rPh sb="0" eb="2">
      <t>カンキョウ</t>
    </rPh>
    <rPh sb="2" eb="5">
      <t>ホウシャセン</t>
    </rPh>
    <rPh sb="6" eb="8">
      <t>カンシ</t>
    </rPh>
    <phoneticPr fontId="5"/>
  </si>
  <si>
    <t>原子力
安全対策課</t>
    <rPh sb="0" eb="3">
      <t>ゲンシリョク</t>
    </rPh>
    <rPh sb="4" eb="6">
      <t>アンゼン</t>
    </rPh>
    <rPh sb="6" eb="8">
      <t>タイサク</t>
    </rPh>
    <rPh sb="8" eb="9">
      <t>カ</t>
    </rPh>
    <phoneticPr fontId="5"/>
  </si>
  <si>
    <t>放射能情報
サイトみやぎ</t>
    <rPh sb="0" eb="3">
      <t>ホウシャノウ</t>
    </rPh>
    <rPh sb="3" eb="5">
      <t>ジョウホウ</t>
    </rPh>
    <phoneticPr fontId="5"/>
  </si>
  <si>
    <t>kmdみやぎ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</si>
</sst>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0.000"/>
    <numFmt numFmtId="177" formatCode="&quot;(&quot;0.00&quot;)&quot;"/>
    <numFmt numFmtId="178" formatCode="[$-411]ge\.m\.d;@"/>
    <numFmt numFmtId="179" formatCode="0.00_);[Red]\(0.00\)"/>
    <numFmt numFmtId="180" formatCode="0.00_ "/>
    <numFmt numFmtId="181" formatCode="0.00;[Red]0.00"/>
    <numFmt numFmtId="182" formatCode="0.000_);[Red]\(0.000\)"/>
    <numFmt numFmtId="183" formatCode="&quot;(&quot;0.000&quot;)&quot;"/>
    <numFmt numFmtId="184" formatCode="0_);[Red]\(0\)"/>
    <numFmt numFmtId="185" formatCode="0.0_);[Red]\(0.0\)"/>
    <numFmt numFmtId="186" formatCode="0.0"/>
    <numFmt numFmtId="187" formatCode="0_ "/>
    <numFmt numFmtId="188" formatCode="0.000_ "/>
    <numFmt numFmtId="189" formatCode="0.E+00"/>
    <numFmt numFmtId="190" formatCode="0.0_ "/>
    <numFmt numFmtId="191" formatCode="0.0000_ "/>
    <numFmt numFmtId="192" formatCode="0.000;&quot;△ &quot;0.000"/>
    <numFmt numFmtId="193" formatCode="0.00;&quot;△ &quot;0.00"/>
  </numFmts>
  <fonts count="17">
    <font>
      <sz val="12"/>
      <name val="Osaka"/>
      <family val="3"/>
      <charset val="128"/>
    </font>
    <font>
      <sz val="9"/>
      <name val="標準明朝"/>
      <family val="1"/>
      <charset val="128"/>
    </font>
    <font>
      <sz val="11"/>
      <name val="明朝"/>
      <family val="1"/>
      <charset val="128"/>
    </font>
    <font>
      <sz val="6"/>
      <name val="Osaka"/>
      <family val="3"/>
      <charset val="128"/>
    </font>
    <font>
      <sz val="9"/>
      <name val="Meiryo UI"/>
      <family val="3"/>
      <charset val="128"/>
    </font>
    <font>
      <sz val="7"/>
      <name val="ＭＳ 明朝"/>
      <family val="1"/>
      <charset val="128"/>
    </font>
    <font>
      <sz val="9"/>
      <color indexed="8"/>
      <name val="Meiryo UI"/>
      <family val="3"/>
      <charset val="128"/>
    </font>
    <font>
      <sz val="6"/>
      <name val="ＭＳ Ｐゴシック"/>
      <family val="3"/>
      <charset val="128"/>
    </font>
    <font>
      <b/>
      <sz val="9"/>
      <name val="Meiryo UI"/>
      <family val="3"/>
      <charset val="128"/>
    </font>
    <font>
      <sz val="9"/>
      <color indexed="9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20"/>
      <name val="Meiryo UI"/>
      <family val="3"/>
      <charset val="128"/>
    </font>
    <font>
      <u/>
      <sz val="14"/>
      <color indexed="12"/>
      <name val="ＭＳ 明朝"/>
      <family val="1"/>
      <charset val="128"/>
    </font>
    <font>
      <sz val="8.5"/>
      <name val="Meiryo UI"/>
      <family val="3"/>
      <charset val="128"/>
    </font>
    <font>
      <sz val="10"/>
      <color rgb="FF000000"/>
      <name val="Meiryo UI"/>
      <family val="3"/>
      <charset val="128"/>
    </font>
    <font>
      <u/>
      <sz val="9"/>
      <color indexed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184" fontId="4" fillId="0" borderId="0" xfId="0" quotePrefix="1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185" fontId="4" fillId="0" borderId="1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179" fontId="4" fillId="0" borderId="1" xfId="0" applyNumberFormat="1" applyFont="1" applyFill="1" applyBorder="1" applyAlignment="1">
      <alignment horizontal="right" vertical="center" shrinkToFit="1"/>
    </xf>
    <xf numFmtId="187" fontId="4" fillId="0" borderId="1" xfId="0" applyNumberFormat="1" applyFont="1" applyFill="1" applyBorder="1" applyAlignment="1">
      <alignment horizontal="right" vertical="center" shrinkToFit="1"/>
    </xf>
    <xf numFmtId="179" fontId="4" fillId="0" borderId="1" xfId="0" applyNumberFormat="1" applyFont="1" applyFill="1" applyBorder="1" applyAlignment="1">
      <alignment vertical="center" shrinkToFit="1"/>
    </xf>
    <xf numFmtId="0" fontId="6" fillId="0" borderId="0" xfId="0" quotePrefix="1" applyFont="1" applyFill="1" applyAlignment="1" applyProtection="1">
      <alignment horizontal="left" vertical="center"/>
      <protection locked="0"/>
    </xf>
    <xf numFmtId="188" fontId="4" fillId="0" borderId="0" xfId="0" applyNumberFormat="1" applyFont="1" applyFill="1" applyAlignment="1">
      <alignment vertical="center" shrinkToFit="1"/>
    </xf>
    <xf numFmtId="0" fontId="4" fillId="0" borderId="0" xfId="0" applyNumberFormat="1" applyFont="1" applyFill="1" applyAlignment="1">
      <alignment vertical="center" shrinkToFit="1"/>
    </xf>
    <xf numFmtId="182" fontId="4" fillId="0" borderId="1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vertical="center" shrinkToFit="1"/>
    </xf>
    <xf numFmtId="178" fontId="4" fillId="0" borderId="1" xfId="0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188" fontId="4" fillId="0" borderId="1" xfId="0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top" wrapText="1"/>
    </xf>
    <xf numFmtId="178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8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shrinkToFit="1"/>
    </xf>
    <xf numFmtId="190" fontId="4" fillId="0" borderId="1" xfId="0" applyNumberFormat="1" applyFont="1" applyFill="1" applyBorder="1" applyAlignment="1">
      <alignment vertical="center" shrinkToFit="1"/>
    </xf>
    <xf numFmtId="191" fontId="4" fillId="0" borderId="1" xfId="0" applyNumberFormat="1" applyFont="1" applyFill="1" applyBorder="1" applyAlignment="1">
      <alignment vertical="center" shrinkToFit="1"/>
    </xf>
    <xf numFmtId="178" fontId="4" fillId="0" borderId="1" xfId="0" applyNumberFormat="1" applyFont="1" applyBorder="1" applyAlignment="1">
      <alignment vertical="center" shrinkToFi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 shrinkToFit="1"/>
    </xf>
    <xf numFmtId="188" fontId="4" fillId="0" borderId="2" xfId="0" applyNumberFormat="1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/>
    </xf>
    <xf numFmtId="178" fontId="4" fillId="0" borderId="3" xfId="0" applyNumberFormat="1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center" vertical="top" wrapText="1"/>
    </xf>
    <xf numFmtId="57" fontId="4" fillId="0" borderId="1" xfId="0" applyNumberFormat="1" applyFont="1" applyFill="1" applyBorder="1" applyAlignment="1" applyProtection="1">
      <alignment vertical="center" shrinkToFit="1"/>
    </xf>
    <xf numFmtId="180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 applyProtection="1">
      <alignment vertical="center" shrinkToFit="1"/>
    </xf>
    <xf numFmtId="57" fontId="6" fillId="0" borderId="1" xfId="0" applyNumberFormat="1" applyFont="1" applyFill="1" applyBorder="1" applyAlignment="1" applyProtection="1">
      <alignment vertical="center" shrinkToFit="1"/>
      <protection locked="0"/>
    </xf>
    <xf numFmtId="2" fontId="6" fillId="0" borderId="1" xfId="0" applyNumberFormat="1" applyFont="1" applyFill="1" applyBorder="1" applyAlignment="1" applyProtection="1">
      <alignment vertical="center" shrinkToFit="1"/>
    </xf>
    <xf numFmtId="181" fontId="6" fillId="0" borderId="1" xfId="0" applyNumberFormat="1" applyFont="1" applyFill="1" applyBorder="1" applyAlignment="1" applyProtection="1">
      <alignment vertical="center" shrinkToFit="1"/>
    </xf>
    <xf numFmtId="57" fontId="4" fillId="0" borderId="1" xfId="0" applyNumberFormat="1" applyFont="1" applyFill="1" applyBorder="1" applyAlignment="1">
      <alignment vertical="center" shrinkToFit="1"/>
    </xf>
    <xf numFmtId="2" fontId="4" fillId="0" borderId="1" xfId="0" applyNumberFormat="1" applyFont="1" applyFill="1" applyBorder="1" applyAlignment="1" applyProtection="1">
      <alignment vertical="center" shrinkToFit="1"/>
    </xf>
    <xf numFmtId="0" fontId="4" fillId="0" borderId="1" xfId="0" applyNumberFormat="1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 applyProtection="1">
      <alignment vertical="center" shrinkToFit="1"/>
    </xf>
    <xf numFmtId="182" fontId="4" fillId="0" borderId="1" xfId="0" applyNumberFormat="1" applyFont="1" applyFill="1" applyBorder="1" applyAlignment="1" applyProtection="1">
      <alignment vertical="center" shrinkToFit="1"/>
    </xf>
    <xf numFmtId="0" fontId="4" fillId="0" borderId="0" xfId="0" applyFont="1" applyFill="1" applyBorder="1" applyAlignment="1">
      <alignment horizontal="left" vertical="center"/>
    </xf>
    <xf numFmtId="186" fontId="4" fillId="0" borderId="1" xfId="0" applyNumberFormat="1" applyFont="1" applyFill="1" applyBorder="1" applyAlignment="1" applyProtection="1">
      <alignment vertical="center" shrinkToFit="1"/>
    </xf>
    <xf numFmtId="183" fontId="4" fillId="0" borderId="1" xfId="0" applyNumberFormat="1" applyFont="1" applyFill="1" applyBorder="1" applyAlignment="1" applyProtection="1">
      <alignment vertical="center" shrinkToFit="1"/>
    </xf>
    <xf numFmtId="2" fontId="6" fillId="0" borderId="1" xfId="0" applyNumberFormat="1" applyFont="1" applyFill="1" applyBorder="1" applyAlignment="1" applyProtection="1">
      <alignment vertical="center" shrinkToFit="1"/>
      <protection locked="0"/>
    </xf>
    <xf numFmtId="176" fontId="9" fillId="0" borderId="1" xfId="0" applyNumberFormat="1" applyFont="1" applyFill="1" applyBorder="1" applyAlignment="1" applyProtection="1">
      <alignment vertical="center" shrinkToFit="1"/>
    </xf>
    <xf numFmtId="183" fontId="6" fillId="0" borderId="1" xfId="0" applyNumberFormat="1" applyFont="1" applyFill="1" applyBorder="1" applyAlignment="1" applyProtection="1">
      <alignment vertical="center" shrinkToFit="1"/>
    </xf>
    <xf numFmtId="2" fontId="4" fillId="0" borderId="1" xfId="0" applyNumberFormat="1" applyFont="1" applyFill="1" applyBorder="1" applyAlignment="1">
      <alignment vertical="center" shrinkToFit="1"/>
    </xf>
    <xf numFmtId="189" fontId="4" fillId="0" borderId="2" xfId="0" applyNumberFormat="1" applyFont="1" applyFill="1" applyBorder="1" applyAlignment="1">
      <alignment horizontal="center" vertical="top" wrapText="1"/>
    </xf>
    <xf numFmtId="191" fontId="4" fillId="0" borderId="2" xfId="0" applyNumberFormat="1" applyFont="1" applyFill="1" applyBorder="1" applyAlignment="1">
      <alignment vertical="center" shrinkToFit="1"/>
    </xf>
    <xf numFmtId="191" fontId="4" fillId="0" borderId="0" xfId="0" applyNumberFormat="1" applyFont="1" applyFill="1" applyBorder="1" applyAlignment="1">
      <alignment vertical="center" shrinkToFit="1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178" fontId="4" fillId="3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178" fontId="4" fillId="3" borderId="1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shrinkToFit="1"/>
    </xf>
    <xf numFmtId="188" fontId="4" fillId="3" borderId="1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vertical="center" shrinkToFit="1"/>
    </xf>
    <xf numFmtId="178" fontId="4" fillId="4" borderId="1" xfId="0" applyNumberFormat="1" applyFont="1" applyFill="1" applyBorder="1" applyAlignment="1">
      <alignment vertical="center" shrinkToFit="1"/>
    </xf>
    <xf numFmtId="0" fontId="4" fillId="4" borderId="1" xfId="0" applyFont="1" applyFill="1" applyBorder="1" applyAlignment="1">
      <alignment vertical="center"/>
    </xf>
    <xf numFmtId="185" fontId="4" fillId="4" borderId="1" xfId="0" applyNumberFormat="1" applyFont="1" applyFill="1" applyBorder="1" applyAlignment="1">
      <alignment horizontal="right" vertical="center" shrinkToFit="1"/>
    </xf>
    <xf numFmtId="0" fontId="4" fillId="4" borderId="1" xfId="0" applyNumberFormat="1" applyFont="1" applyFill="1" applyBorder="1" applyAlignment="1">
      <alignment vertical="center"/>
    </xf>
    <xf numFmtId="178" fontId="4" fillId="4" borderId="1" xfId="0" applyNumberFormat="1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178" fontId="4" fillId="4" borderId="0" xfId="0" applyNumberFormat="1" applyFont="1" applyFill="1" applyAlignment="1">
      <alignment vertical="center" shrinkToFit="1"/>
    </xf>
    <xf numFmtId="0" fontId="10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186" fontId="11" fillId="0" borderId="0" xfId="0" applyNumberFormat="1" applyFont="1" applyAlignment="1">
      <alignment vertical="center"/>
    </xf>
    <xf numFmtId="0" fontId="4" fillId="0" borderId="0" xfId="0" applyNumberFormat="1" applyFont="1" applyAlignment="1"/>
    <xf numFmtId="18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Alignment="1">
      <alignment horizontal="left" vertical="center" readingOrder="1"/>
    </xf>
    <xf numFmtId="0" fontId="1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15" fillId="0" borderId="0" xfId="0" applyFont="1" applyAlignment="1">
      <alignment horizontal="left" vertical="center" readingOrder="1"/>
    </xf>
    <xf numFmtId="178" fontId="16" fillId="0" borderId="0" xfId="1" applyNumberFormat="1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center" vertical="center" wrapText="1"/>
    </xf>
    <xf numFmtId="179" fontId="16" fillId="0" borderId="0" xfId="1" applyNumberFormat="1" applyFont="1" applyBorder="1" applyAlignment="1" applyProtection="1">
      <alignment horizontal="center" vertical="center" wrapText="1"/>
    </xf>
    <xf numFmtId="192" fontId="4" fillId="0" borderId="0" xfId="0" applyNumberFormat="1" applyFont="1" applyFill="1" applyBorder="1" applyAlignment="1">
      <alignment horizontal="center"/>
    </xf>
    <xf numFmtId="19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93" fontId="4" fillId="0" borderId="0" xfId="0" applyNumberFormat="1" applyFont="1" applyBorder="1" applyAlignment="1">
      <alignment horizontal="righ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altLang="en-US"/>
              <a:t>Cs-137の経年変化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25024"/>
        <c:axId val="193843584"/>
      </c:lineChart>
      <c:catAx>
        <c:axId val="19382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93843584"/>
        <c:crossesAt val="0.01"/>
        <c:auto val="0"/>
        <c:lblAlgn val="ctr"/>
        <c:lblOffset val="100"/>
        <c:tickLblSkip val="3"/>
        <c:tickMarkSkip val="3"/>
        <c:noMultiLvlLbl val="0"/>
      </c:catAx>
      <c:valAx>
        <c:axId val="193843584"/>
        <c:scaling>
          <c:logBase val="10"/>
          <c:orientation val="minMax"/>
          <c:max val="1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min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altLang="en-US"/>
                  <a:t>Bq/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9382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 paperSize="9" orientation="landscape" horizontalDpi="720" verticalDpi="72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標準ゴシック"/>
                <a:ea typeface="標準ゴシック"/>
                <a:cs typeface="標準ゴシック"/>
              </a:defRPr>
            </a:pPr>
            <a:r>
              <a:rPr altLang="en-US"/>
              <a:t>降水量の経年変化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82112"/>
        <c:axId val="138284032"/>
      </c:lineChart>
      <c:catAx>
        <c:axId val="13828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38284032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382840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altLang="en-US"/>
                  <a:t>mm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38282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 paperSize="9" orientation="landscape" horizontalDpi="720" verticalDpi="72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降下物中のCs-137(2)</a:t>
            </a:r>
          </a:p>
        </c:rich>
      </c:tx>
      <c:layout>
        <c:manualLayout>
          <c:xMode val="edge"/>
          <c:yMode val="edge"/>
          <c:x val="0.24921639630696985"/>
          <c:y val="4.35511600174701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670863488985156E-2"/>
          <c:y val="3.0150803089017825E-2"/>
          <c:w val="0.94509943988960143"/>
          <c:h val="0.88919869158146281"/>
        </c:manualLayout>
      </c:layout>
      <c:lineChart>
        <c:grouping val="standard"/>
        <c:varyColors val="0"/>
        <c:ser>
          <c:idx val="1"/>
          <c:order val="0"/>
          <c:tx>
            <c:strRef>
              <c:f>Sheet1!$BL$3:$BL$4</c:f>
              <c:strCache>
                <c:ptCount val="1"/>
                <c:pt idx="0">
                  <c:v>降下物(Bq/㎡) 小屋取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Sheet1!$BL$5:$BL$1350</c:f>
              <c:numCache>
                <c:formatCode>0.00_ </c:formatCode>
                <c:ptCount val="1346"/>
                <c:pt idx="2">
                  <c:v>0.27407407407407408</c:v>
                </c:pt>
                <c:pt idx="7">
                  <c:v>0.25185185185185183</c:v>
                </c:pt>
                <c:pt idx="8">
                  <c:v>0.16296296296296298</c:v>
                </c:pt>
                <c:pt idx="11">
                  <c:v>0.22222222222222221</c:v>
                </c:pt>
                <c:pt idx="14">
                  <c:v>0.21111111111111111</c:v>
                </c:pt>
                <c:pt idx="16">
                  <c:v>0.55555555555555558</c:v>
                </c:pt>
                <c:pt idx="19">
                  <c:v>2.0370370370370372</c:v>
                </c:pt>
                <c:pt idx="24">
                  <c:v>0.85185185185185186</c:v>
                </c:pt>
                <c:pt idx="28">
                  <c:v>0.48148148148148145</c:v>
                </c:pt>
                <c:pt idx="31">
                  <c:v>0.40740740740740738</c:v>
                </c:pt>
                <c:pt idx="35">
                  <c:v>0.16296296296296298</c:v>
                </c:pt>
                <c:pt idx="38">
                  <c:v>0.24444444444444444</c:v>
                </c:pt>
                <c:pt idx="40">
                  <c:v>1.4999999999999999E-2</c:v>
                </c:pt>
                <c:pt idx="45">
                  <c:v>1.4999999999999999E-2</c:v>
                </c:pt>
                <c:pt idx="47">
                  <c:v>1.4999999999999999E-2</c:v>
                </c:pt>
                <c:pt idx="49">
                  <c:v>1.4999999999999999E-2</c:v>
                </c:pt>
                <c:pt idx="52">
                  <c:v>1.4999999999999999E-2</c:v>
                </c:pt>
                <c:pt idx="54">
                  <c:v>0.15185185185185185</c:v>
                </c:pt>
                <c:pt idx="57">
                  <c:v>0.21481481481481482</c:v>
                </c:pt>
                <c:pt idx="62">
                  <c:v>0.21481481481481482</c:v>
                </c:pt>
                <c:pt idx="66">
                  <c:v>0.24814814814814815</c:v>
                </c:pt>
                <c:pt idx="68">
                  <c:v>0.27037037037037037</c:v>
                </c:pt>
                <c:pt idx="74">
                  <c:v>9.6296296296296297E-2</c:v>
                </c:pt>
                <c:pt idx="77">
                  <c:v>0.10740740740740741</c:v>
                </c:pt>
                <c:pt idx="80">
                  <c:v>0.10740740740740741</c:v>
                </c:pt>
                <c:pt idx="83">
                  <c:v>0.11851851851851852</c:v>
                </c:pt>
                <c:pt idx="86">
                  <c:v>1.4999999999999999E-2</c:v>
                </c:pt>
                <c:pt idx="88">
                  <c:v>1.4999999999999999E-2</c:v>
                </c:pt>
                <c:pt idx="91">
                  <c:v>0.12592592592592591</c:v>
                </c:pt>
                <c:pt idx="93">
                  <c:v>1.4999999999999999E-2</c:v>
                </c:pt>
                <c:pt idx="94">
                  <c:v>0.23703703703703705</c:v>
                </c:pt>
                <c:pt idx="99">
                  <c:v>0.16296296296296298</c:v>
                </c:pt>
                <c:pt idx="102">
                  <c:v>0.1111111111111111</c:v>
                </c:pt>
                <c:pt idx="106">
                  <c:v>1.4999999999999999E-2</c:v>
                </c:pt>
                <c:pt idx="110">
                  <c:v>1.4999999999999999E-2</c:v>
                </c:pt>
                <c:pt idx="113">
                  <c:v>1.4999999999999999E-2</c:v>
                </c:pt>
                <c:pt idx="115">
                  <c:v>1.4999999999999999E-2</c:v>
                </c:pt>
                <c:pt idx="118">
                  <c:v>1.4999999999999999E-2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6">
                  <c:v>0.13703703703703704</c:v>
                </c:pt>
                <c:pt idx="128">
                  <c:v>0.11481481481481481</c:v>
                </c:pt>
                <c:pt idx="130">
                  <c:v>7.7777777777777779E-2</c:v>
                </c:pt>
                <c:pt idx="134">
                  <c:v>7.7777777777777779E-2</c:v>
                </c:pt>
                <c:pt idx="137">
                  <c:v>6.6666666666666666E-2</c:v>
                </c:pt>
                <c:pt idx="141">
                  <c:v>1.4999999999999999E-2</c:v>
                </c:pt>
                <c:pt idx="145">
                  <c:v>1.4999999999999999E-2</c:v>
                </c:pt>
                <c:pt idx="147">
                  <c:v>1.4999999999999999E-2</c:v>
                </c:pt>
                <c:pt idx="150">
                  <c:v>1.4999999999999999E-2</c:v>
                </c:pt>
                <c:pt idx="152">
                  <c:v>1.4999999999999999E-2</c:v>
                </c:pt>
                <c:pt idx="155">
                  <c:v>1.4999999999999999E-2</c:v>
                </c:pt>
                <c:pt idx="158">
                  <c:v>1.4999999999999999E-2</c:v>
                </c:pt>
                <c:pt idx="161">
                  <c:v>1.4999999999999999E-2</c:v>
                </c:pt>
                <c:pt idx="163">
                  <c:v>5.9259259259259262E-2</c:v>
                </c:pt>
                <c:pt idx="168">
                  <c:v>74.81481481481481</c:v>
                </c:pt>
                <c:pt idx="172">
                  <c:v>5.666666666666667</c:v>
                </c:pt>
                <c:pt idx="175">
                  <c:v>1.0259259259259259</c:v>
                </c:pt>
                <c:pt idx="179">
                  <c:v>1</c:v>
                </c:pt>
                <c:pt idx="182">
                  <c:v>0.22592592592592592</c:v>
                </c:pt>
                <c:pt idx="185">
                  <c:v>0.28518518518518521</c:v>
                </c:pt>
                <c:pt idx="187">
                  <c:v>0.12592592592592591</c:v>
                </c:pt>
                <c:pt idx="190">
                  <c:v>0.18888888888888888</c:v>
                </c:pt>
                <c:pt idx="192">
                  <c:v>0.25185185185185183</c:v>
                </c:pt>
                <c:pt idx="195">
                  <c:v>0.3444444444444445</c:v>
                </c:pt>
                <c:pt idx="197">
                  <c:v>0.3037037037037037</c:v>
                </c:pt>
                <c:pt idx="199">
                  <c:v>0.19259259259259259</c:v>
                </c:pt>
                <c:pt idx="203">
                  <c:v>0.12592592592592591</c:v>
                </c:pt>
                <c:pt idx="207">
                  <c:v>6.6666666666666666E-2</c:v>
                </c:pt>
                <c:pt idx="211">
                  <c:v>1.4999999999999999E-2</c:v>
                </c:pt>
                <c:pt idx="214">
                  <c:v>1.4999999999999999E-2</c:v>
                </c:pt>
                <c:pt idx="217">
                  <c:v>1.4999999999999999E-2</c:v>
                </c:pt>
                <c:pt idx="219">
                  <c:v>1.4999999999999999E-2</c:v>
                </c:pt>
                <c:pt idx="223">
                  <c:v>8.8888888888888892E-2</c:v>
                </c:pt>
                <c:pt idx="225">
                  <c:v>1.4999999999999999E-2</c:v>
                </c:pt>
                <c:pt idx="227">
                  <c:v>1.4999999999999999E-2</c:v>
                </c:pt>
                <c:pt idx="230">
                  <c:v>6.2962962962962957E-2</c:v>
                </c:pt>
                <c:pt idx="232">
                  <c:v>7.7777777777777779E-2</c:v>
                </c:pt>
                <c:pt idx="235">
                  <c:v>0.16</c:v>
                </c:pt>
                <c:pt idx="238">
                  <c:v>0.08</c:v>
                </c:pt>
                <c:pt idx="242">
                  <c:v>1.4999999999999999E-2</c:v>
                </c:pt>
                <c:pt idx="245">
                  <c:v>1.4999999999999999E-2</c:v>
                </c:pt>
                <c:pt idx="250">
                  <c:v>1.4999999999999999E-2</c:v>
                </c:pt>
                <c:pt idx="253">
                  <c:v>1.4999999999999999E-2</c:v>
                </c:pt>
                <c:pt idx="254">
                  <c:v>1.4999999999999999E-2</c:v>
                </c:pt>
                <c:pt idx="257">
                  <c:v>1.4999999999999999E-2</c:v>
                </c:pt>
                <c:pt idx="260">
                  <c:v>0.08</c:v>
                </c:pt>
                <c:pt idx="263">
                  <c:v>8.5999999999999993E-2</c:v>
                </c:pt>
                <c:pt idx="265">
                  <c:v>1.4999999999999999E-2</c:v>
                </c:pt>
                <c:pt idx="267">
                  <c:v>8.6999999999999994E-2</c:v>
                </c:pt>
                <c:pt idx="269">
                  <c:v>0.13</c:v>
                </c:pt>
                <c:pt idx="273">
                  <c:v>8.4000000000000005E-2</c:v>
                </c:pt>
                <c:pt idx="277">
                  <c:v>7.0999999999999994E-2</c:v>
                </c:pt>
                <c:pt idx="281">
                  <c:v>1.4999999999999999E-2</c:v>
                </c:pt>
                <c:pt idx="285">
                  <c:v>1.4999999999999999E-2</c:v>
                </c:pt>
                <c:pt idx="288">
                  <c:v>1.4999999999999999E-2</c:v>
                </c:pt>
                <c:pt idx="290">
                  <c:v>1.4999999999999999E-2</c:v>
                </c:pt>
                <c:pt idx="293">
                  <c:v>1.4999999999999999E-2</c:v>
                </c:pt>
                <c:pt idx="296">
                  <c:v>1.4999999999999999E-2</c:v>
                </c:pt>
                <c:pt idx="298">
                  <c:v>1.4999999999999999E-2</c:v>
                </c:pt>
                <c:pt idx="301">
                  <c:v>6.4000000000000001E-2</c:v>
                </c:pt>
                <c:pt idx="303">
                  <c:v>1.4999999999999999E-2</c:v>
                </c:pt>
                <c:pt idx="305">
                  <c:v>6.8000000000000005E-2</c:v>
                </c:pt>
                <c:pt idx="309">
                  <c:v>8.7999999999999995E-2</c:v>
                </c:pt>
                <c:pt idx="313">
                  <c:v>1.4999999999999999E-2</c:v>
                </c:pt>
                <c:pt idx="316">
                  <c:v>1.4999999999999999E-2</c:v>
                </c:pt>
                <c:pt idx="320">
                  <c:v>1.4999999999999999E-2</c:v>
                </c:pt>
                <c:pt idx="323">
                  <c:v>1.4999999999999999E-2</c:v>
                </c:pt>
                <c:pt idx="325">
                  <c:v>1.4999999999999999E-2</c:v>
                </c:pt>
                <c:pt idx="328">
                  <c:v>1.4999999999999999E-2</c:v>
                </c:pt>
                <c:pt idx="331">
                  <c:v>1.4999999999999999E-2</c:v>
                </c:pt>
                <c:pt idx="333">
                  <c:v>1.4999999999999999E-2</c:v>
                </c:pt>
                <c:pt idx="336">
                  <c:v>1.4999999999999999E-2</c:v>
                </c:pt>
                <c:pt idx="338">
                  <c:v>1.4999999999999999E-2</c:v>
                </c:pt>
                <c:pt idx="340">
                  <c:v>1.4999999999999999E-2</c:v>
                </c:pt>
                <c:pt idx="344">
                  <c:v>1.4999999999999999E-2</c:v>
                </c:pt>
                <c:pt idx="348">
                  <c:v>1.4999999999999999E-2</c:v>
                </c:pt>
                <c:pt idx="351">
                  <c:v>1.4999999999999999E-2</c:v>
                </c:pt>
                <c:pt idx="355">
                  <c:v>1.4999999999999999E-2</c:v>
                </c:pt>
                <c:pt idx="358">
                  <c:v>1.4999999999999999E-2</c:v>
                </c:pt>
                <c:pt idx="360">
                  <c:v>1.4999999999999999E-2</c:v>
                </c:pt>
                <c:pt idx="363">
                  <c:v>1.4999999999999999E-2</c:v>
                </c:pt>
                <c:pt idx="366">
                  <c:v>1.4999999999999999E-2</c:v>
                </c:pt>
                <c:pt idx="368">
                  <c:v>1.4999999999999999E-2</c:v>
                </c:pt>
                <c:pt idx="371">
                  <c:v>1.4999999999999999E-2</c:v>
                </c:pt>
                <c:pt idx="373">
                  <c:v>1.4999999999999999E-2</c:v>
                </c:pt>
                <c:pt idx="375">
                  <c:v>8.3000000000000004E-2</c:v>
                </c:pt>
                <c:pt idx="379">
                  <c:v>1.4999999999999999E-2</c:v>
                </c:pt>
                <c:pt idx="383">
                  <c:v>1.4999999999999999E-2</c:v>
                </c:pt>
                <c:pt idx="386">
                  <c:v>1.4999999999999999E-2</c:v>
                </c:pt>
                <c:pt idx="390">
                  <c:v>1.4999999999999999E-2</c:v>
                </c:pt>
                <c:pt idx="393">
                  <c:v>1.4999999999999999E-2</c:v>
                </c:pt>
                <c:pt idx="395">
                  <c:v>1.4999999999999999E-2</c:v>
                </c:pt>
                <c:pt idx="398">
                  <c:v>1.4999999999999999E-2</c:v>
                </c:pt>
                <c:pt idx="401">
                  <c:v>1.4999999999999999E-2</c:v>
                </c:pt>
                <c:pt idx="403">
                  <c:v>1.4999999999999999E-2</c:v>
                </c:pt>
                <c:pt idx="406">
                  <c:v>1.4999999999999999E-2</c:v>
                </c:pt>
                <c:pt idx="408">
                  <c:v>1.4999999999999999E-2</c:v>
                </c:pt>
                <c:pt idx="410">
                  <c:v>6.6000000000000003E-2</c:v>
                </c:pt>
                <c:pt idx="414">
                  <c:v>1.4999999999999999E-2</c:v>
                </c:pt>
                <c:pt idx="418">
                  <c:v>1.4999999999999999E-2</c:v>
                </c:pt>
                <c:pt idx="421">
                  <c:v>1.4999999999999999E-2</c:v>
                </c:pt>
                <c:pt idx="425">
                  <c:v>1.4999999999999999E-2</c:v>
                </c:pt>
                <c:pt idx="428">
                  <c:v>1.4999999999999999E-2</c:v>
                </c:pt>
                <c:pt idx="430">
                  <c:v>1.4999999999999999E-2</c:v>
                </c:pt>
                <c:pt idx="433">
                  <c:v>1.4999999999999999E-2</c:v>
                </c:pt>
                <c:pt idx="436">
                  <c:v>1.4999999999999999E-2</c:v>
                </c:pt>
                <c:pt idx="439">
                  <c:v>1.4999999999999999E-2</c:v>
                </c:pt>
                <c:pt idx="442">
                  <c:v>1.4999999999999999E-2</c:v>
                </c:pt>
                <c:pt idx="444">
                  <c:v>1.4999999999999999E-2</c:v>
                </c:pt>
                <c:pt idx="446">
                  <c:v>1.4999999999999999E-2</c:v>
                </c:pt>
                <c:pt idx="450">
                  <c:v>0.04</c:v>
                </c:pt>
                <c:pt idx="454">
                  <c:v>1.4999999999999999E-2</c:v>
                </c:pt>
                <c:pt idx="457">
                  <c:v>1.4999999999999999E-2</c:v>
                </c:pt>
                <c:pt idx="461">
                  <c:v>1.4999999999999999E-2</c:v>
                </c:pt>
                <c:pt idx="464">
                  <c:v>1.4999999999999999E-2</c:v>
                </c:pt>
                <c:pt idx="466">
                  <c:v>1.4999999999999999E-2</c:v>
                </c:pt>
                <c:pt idx="469">
                  <c:v>1.4999999999999999E-2</c:v>
                </c:pt>
                <c:pt idx="472">
                  <c:v>1.4999999999999999E-2</c:v>
                </c:pt>
                <c:pt idx="473">
                  <c:v>1.4999999999999999E-2</c:v>
                </c:pt>
                <c:pt idx="476">
                  <c:v>5.8999999999999997E-2</c:v>
                </c:pt>
                <c:pt idx="478">
                  <c:v>4.1000000000000002E-2</c:v>
                </c:pt>
                <c:pt idx="480">
                  <c:v>0.04</c:v>
                </c:pt>
                <c:pt idx="484">
                  <c:v>1.4999999999999999E-2</c:v>
                </c:pt>
                <c:pt idx="488">
                  <c:v>1.4999999999999999E-2</c:v>
                </c:pt>
                <c:pt idx="491">
                  <c:v>1.4999999999999999E-2</c:v>
                </c:pt>
                <c:pt idx="495">
                  <c:v>1.4999999999999999E-2</c:v>
                </c:pt>
                <c:pt idx="498">
                  <c:v>1.4999999999999999E-2</c:v>
                </c:pt>
                <c:pt idx="500">
                  <c:v>1.4999999999999999E-2</c:v>
                </c:pt>
                <c:pt idx="503">
                  <c:v>1.4999999999999999E-2</c:v>
                </c:pt>
                <c:pt idx="506">
                  <c:v>1.4999999999999999E-2</c:v>
                </c:pt>
                <c:pt idx="508">
                  <c:v>1.4999999999999999E-2</c:v>
                </c:pt>
                <c:pt idx="511">
                  <c:v>1.4999999999999999E-2</c:v>
                </c:pt>
                <c:pt idx="513">
                  <c:v>1.4999999999999999E-2</c:v>
                </c:pt>
                <c:pt idx="515">
                  <c:v>1.4999999999999999E-2</c:v>
                </c:pt>
                <c:pt idx="519">
                  <c:v>1.4999999999999999E-2</c:v>
                </c:pt>
                <c:pt idx="523">
                  <c:v>1.4999999999999999E-2</c:v>
                </c:pt>
                <c:pt idx="527">
                  <c:v>1.4999999999999999E-2</c:v>
                </c:pt>
                <c:pt idx="530">
                  <c:v>1.4999999999999999E-2</c:v>
                </c:pt>
                <c:pt idx="533">
                  <c:v>1.4999999999999999E-2</c:v>
                </c:pt>
                <c:pt idx="535">
                  <c:v>1.4999999999999999E-2</c:v>
                </c:pt>
                <c:pt idx="538">
                  <c:v>1.4999999999999999E-2</c:v>
                </c:pt>
                <c:pt idx="541">
                  <c:v>1.4999999999999999E-2</c:v>
                </c:pt>
                <c:pt idx="544">
                  <c:v>1.4999999999999999E-2</c:v>
                </c:pt>
                <c:pt idx="547">
                  <c:v>1.4999999999999999E-2</c:v>
                </c:pt>
                <c:pt idx="549">
                  <c:v>1.4999999999999999E-2</c:v>
                </c:pt>
                <c:pt idx="551">
                  <c:v>1.4999999999999999E-2</c:v>
                </c:pt>
                <c:pt idx="555">
                  <c:v>0.03</c:v>
                </c:pt>
                <c:pt idx="559">
                  <c:v>1.4999999999999999E-2</c:v>
                </c:pt>
                <c:pt idx="562">
                  <c:v>1.4999999999999999E-2</c:v>
                </c:pt>
                <c:pt idx="566">
                  <c:v>1.4999999999999999E-2</c:v>
                </c:pt>
                <c:pt idx="569">
                  <c:v>1.4999999999999999E-2</c:v>
                </c:pt>
                <c:pt idx="571">
                  <c:v>1.4999999999999999E-2</c:v>
                </c:pt>
                <c:pt idx="574">
                  <c:v>1.4999999999999999E-2</c:v>
                </c:pt>
                <c:pt idx="577">
                  <c:v>1.4999999999999999E-2</c:v>
                </c:pt>
                <c:pt idx="578">
                  <c:v>1.4999999999999999E-2</c:v>
                </c:pt>
                <c:pt idx="581">
                  <c:v>1.4999999999999999E-2</c:v>
                </c:pt>
                <c:pt idx="583">
                  <c:v>1.4999999999999999E-2</c:v>
                </c:pt>
                <c:pt idx="585">
                  <c:v>1.4999999999999999E-2</c:v>
                </c:pt>
                <c:pt idx="589">
                  <c:v>1.4999999999999999E-2</c:v>
                </c:pt>
                <c:pt idx="593">
                  <c:v>1.4999999999999999E-2</c:v>
                </c:pt>
                <c:pt idx="596">
                  <c:v>1.4999999999999999E-2</c:v>
                </c:pt>
                <c:pt idx="600">
                  <c:v>1.4999999999999999E-2</c:v>
                </c:pt>
                <c:pt idx="603">
                  <c:v>1.4999999999999999E-2</c:v>
                </c:pt>
                <c:pt idx="605">
                  <c:v>1.4999999999999999E-2</c:v>
                </c:pt>
                <c:pt idx="608">
                  <c:v>1.4999999999999999E-2</c:v>
                </c:pt>
                <c:pt idx="611">
                  <c:v>1.4999999999999999E-2</c:v>
                </c:pt>
                <c:pt idx="613">
                  <c:v>1.4999999999999999E-2</c:v>
                </c:pt>
                <c:pt idx="616">
                  <c:v>1.4999999999999999E-2</c:v>
                </c:pt>
                <c:pt idx="618">
                  <c:v>3.7999999999999999E-2</c:v>
                </c:pt>
                <c:pt idx="621">
                  <c:v>1.4999999999999999E-2</c:v>
                </c:pt>
                <c:pt idx="623">
                  <c:v>1.4999999999999999E-2</c:v>
                </c:pt>
                <c:pt idx="626">
                  <c:v>1.4999999999999999E-2</c:v>
                </c:pt>
                <c:pt idx="630">
                  <c:v>1.4999999999999999E-2</c:v>
                </c:pt>
                <c:pt idx="633">
                  <c:v>1.4999999999999999E-2</c:v>
                </c:pt>
                <c:pt idx="635">
                  <c:v>1.4999999999999999E-2</c:v>
                </c:pt>
                <c:pt idx="637">
                  <c:v>1.4999999999999999E-2</c:v>
                </c:pt>
                <c:pt idx="640">
                  <c:v>1.4999999999999999E-2</c:v>
                </c:pt>
                <c:pt idx="642">
                  <c:v>1.4999999999999999E-2</c:v>
                </c:pt>
                <c:pt idx="644">
                  <c:v>1.4999999999999999E-2</c:v>
                </c:pt>
                <c:pt idx="647">
                  <c:v>1.4999999999999999E-2</c:v>
                </c:pt>
                <c:pt idx="649">
                  <c:v>3.7999999999999999E-2</c:v>
                </c:pt>
                <c:pt idx="651">
                  <c:v>7.6999999999999999E-2</c:v>
                </c:pt>
                <c:pt idx="653">
                  <c:v>1.4999999999999999E-2</c:v>
                </c:pt>
                <c:pt idx="657">
                  <c:v>1.4999999999999999E-2</c:v>
                </c:pt>
                <c:pt idx="661">
                  <c:v>1.4999999999999999E-2</c:v>
                </c:pt>
                <c:pt idx="664">
                  <c:v>1.4999999999999999E-2</c:v>
                </c:pt>
                <c:pt idx="666">
                  <c:v>1.4999999999999999E-2</c:v>
                </c:pt>
                <c:pt idx="668">
                  <c:v>1.4999999999999999E-2</c:v>
                </c:pt>
                <c:pt idx="671">
                  <c:v>1.4999999999999999E-2</c:v>
                </c:pt>
                <c:pt idx="673">
                  <c:v>1.4999999999999999E-2</c:v>
                </c:pt>
                <c:pt idx="675">
                  <c:v>1.4999999999999999E-2</c:v>
                </c:pt>
                <c:pt idx="678">
                  <c:v>1.4999999999999999E-2</c:v>
                </c:pt>
                <c:pt idx="681">
                  <c:v>5.2999999999999999E-2</c:v>
                </c:pt>
                <c:pt idx="683">
                  <c:v>1.4999999999999999E-2</c:v>
                </c:pt>
                <c:pt idx="686">
                  <c:v>4.9000000000000002E-2</c:v>
                </c:pt>
                <c:pt idx="689">
                  <c:v>1.4999999999999999E-2</c:v>
                </c:pt>
                <c:pt idx="693">
                  <c:v>1.4999999999999999E-2</c:v>
                </c:pt>
                <c:pt idx="696">
                  <c:v>1.4999999999999999E-2</c:v>
                </c:pt>
                <c:pt idx="697">
                  <c:v>1.4999999999999999E-2</c:v>
                </c:pt>
                <c:pt idx="700">
                  <c:v>1.4999999999999999E-2</c:v>
                </c:pt>
                <c:pt idx="703">
                  <c:v>1.4999999999999999E-2</c:v>
                </c:pt>
                <c:pt idx="705">
                  <c:v>1.4999999999999999E-2</c:v>
                </c:pt>
                <c:pt idx="707">
                  <c:v>1.4999999999999999E-2</c:v>
                </c:pt>
                <c:pt idx="710">
                  <c:v>1.4999999999999999E-2</c:v>
                </c:pt>
                <c:pt idx="712">
                  <c:v>5.2999999999999999E-2</c:v>
                </c:pt>
                <c:pt idx="714">
                  <c:v>5.1999999999999998E-2</c:v>
                </c:pt>
                <c:pt idx="717">
                  <c:v>1.4999999999999999E-2</c:v>
                </c:pt>
                <c:pt idx="720">
                  <c:v>1.4999999999999999E-2</c:v>
                </c:pt>
                <c:pt idx="723">
                  <c:v>1.4999999999999999E-2</c:v>
                </c:pt>
                <c:pt idx="726">
                  <c:v>1.4999999999999999E-2</c:v>
                </c:pt>
                <c:pt idx="729">
                  <c:v>1.4999999999999999E-2</c:v>
                </c:pt>
                <c:pt idx="731">
                  <c:v>1.4999999999999999E-2</c:v>
                </c:pt>
                <c:pt idx="734">
                  <c:v>1.4999999999999999E-2</c:v>
                </c:pt>
                <c:pt idx="736">
                  <c:v>1.4999999999999999E-2</c:v>
                </c:pt>
                <c:pt idx="738">
                  <c:v>1.4999999999999999E-2</c:v>
                </c:pt>
                <c:pt idx="741">
                  <c:v>1.4999999999999999E-2</c:v>
                </c:pt>
                <c:pt idx="743">
                  <c:v>1.4999999999999999E-2</c:v>
                </c:pt>
                <c:pt idx="745">
                  <c:v>0.06</c:v>
                </c:pt>
                <c:pt idx="748">
                  <c:v>1.4999999999999999E-2</c:v>
                </c:pt>
                <c:pt idx="751">
                  <c:v>1.4999999999999999E-2</c:v>
                </c:pt>
                <c:pt idx="755">
                  <c:v>1.4999999999999999E-2</c:v>
                </c:pt>
                <c:pt idx="758">
                  <c:v>1.4999999999999999E-2</c:v>
                </c:pt>
                <c:pt idx="760">
                  <c:v>1.4999999999999999E-2</c:v>
                </c:pt>
                <c:pt idx="761">
                  <c:v>1.4999999999999999E-2</c:v>
                </c:pt>
                <c:pt idx="764">
                  <c:v>1.4999999999999999E-2</c:v>
                </c:pt>
                <c:pt idx="767">
                  <c:v>1.4999999999999999E-2</c:v>
                </c:pt>
                <c:pt idx="769">
                  <c:v>1.4999999999999999E-2</c:v>
                </c:pt>
                <c:pt idx="772">
                  <c:v>1.4999999999999999E-2</c:v>
                </c:pt>
                <c:pt idx="774">
                  <c:v>1.4999999999999999E-2</c:v>
                </c:pt>
                <c:pt idx="776">
                  <c:v>4.5999999999999999E-2</c:v>
                </c:pt>
                <c:pt idx="779">
                  <c:v>1.4999999999999999E-2</c:v>
                </c:pt>
                <c:pt idx="782">
                  <c:v>1.4999999999999999E-2</c:v>
                </c:pt>
                <c:pt idx="786">
                  <c:v>1.4999999999999999E-2</c:v>
                </c:pt>
                <c:pt idx="789">
                  <c:v>1.4999999999999999E-2</c:v>
                </c:pt>
                <c:pt idx="791">
                  <c:v>1.4999999999999999E-2</c:v>
                </c:pt>
                <c:pt idx="793">
                  <c:v>1.4999999999999999E-2</c:v>
                </c:pt>
                <c:pt idx="796">
                  <c:v>1.4999999999999999E-2</c:v>
                </c:pt>
                <c:pt idx="797">
                  <c:v>1.4999999999999999E-2</c:v>
                </c:pt>
                <c:pt idx="798">
                  <c:v>1.4999999999999999E-2</c:v>
                </c:pt>
                <c:pt idx="802">
                  <c:v>1.4999999999999999E-2</c:v>
                </c:pt>
                <c:pt idx="805">
                  <c:v>1.4999999999999999E-2</c:v>
                </c:pt>
                <c:pt idx="807">
                  <c:v>1.4999999999999999E-2</c:v>
                </c:pt>
                <c:pt idx="809">
                  <c:v>1.4999999999999999E-2</c:v>
                </c:pt>
                <c:pt idx="812">
                  <c:v>5.6000000000000001E-2</c:v>
                </c:pt>
                <c:pt idx="814">
                  <c:v>1.4999999999999999E-2</c:v>
                </c:pt>
                <c:pt idx="819">
                  <c:v>1.4999999999999999E-2</c:v>
                </c:pt>
                <c:pt idx="822">
                  <c:v>1.4999999999999999E-2</c:v>
                </c:pt>
                <c:pt idx="824">
                  <c:v>1.4999999999999999E-2</c:v>
                </c:pt>
                <c:pt idx="826">
                  <c:v>1.4999999999999999E-2</c:v>
                </c:pt>
                <c:pt idx="829">
                  <c:v>1.4999999999999999E-2</c:v>
                </c:pt>
                <c:pt idx="831">
                  <c:v>1.4999999999999999E-2</c:v>
                </c:pt>
                <c:pt idx="833">
                  <c:v>1.4999999999999999E-2</c:v>
                </c:pt>
                <c:pt idx="836">
                  <c:v>1.4999999999999999E-2</c:v>
                </c:pt>
                <c:pt idx="838">
                  <c:v>7.5999999999999998E-2</c:v>
                </c:pt>
                <c:pt idx="841">
                  <c:v>1.4999999999999999E-2</c:v>
                </c:pt>
                <c:pt idx="844">
                  <c:v>1.4999999999999999E-2</c:v>
                </c:pt>
                <c:pt idx="848">
                  <c:v>1.4999999999999999E-2</c:v>
                </c:pt>
                <c:pt idx="851">
                  <c:v>1.4999999999999999E-2</c:v>
                </c:pt>
                <c:pt idx="853">
                  <c:v>1.4999999999999999E-2</c:v>
                </c:pt>
                <c:pt idx="855">
                  <c:v>1.4999999999999999E-2</c:v>
                </c:pt>
                <c:pt idx="858">
                  <c:v>1.4999999999999999E-2</c:v>
                </c:pt>
                <c:pt idx="860">
                  <c:v>1.4999999999999999E-2</c:v>
                </c:pt>
                <c:pt idx="862">
                  <c:v>1.4999999999999999E-2</c:v>
                </c:pt>
                <c:pt idx="865">
                  <c:v>1.4999999999999999E-2</c:v>
                </c:pt>
                <c:pt idx="867">
                  <c:v>5.3999999999999999E-2</c:v>
                </c:pt>
                <c:pt idx="869">
                  <c:v>1.4999999999999999E-2</c:v>
                </c:pt>
                <c:pt idx="872">
                  <c:v>1.4999999999999999E-2</c:v>
                </c:pt>
                <c:pt idx="874">
                  <c:v>1.4999999999999999E-2</c:v>
                </c:pt>
                <c:pt idx="879">
                  <c:v>1.4999999999999999E-2</c:v>
                </c:pt>
                <c:pt idx="882">
                  <c:v>1.4999999999999999E-2</c:v>
                </c:pt>
                <c:pt idx="883">
                  <c:v>1.4999999999999999E-2</c:v>
                </c:pt>
                <c:pt idx="886">
                  <c:v>1.4999999999999999E-2</c:v>
                </c:pt>
                <c:pt idx="889">
                  <c:v>1.4999999999999999E-2</c:v>
                </c:pt>
                <c:pt idx="891">
                  <c:v>1.4999999999999999E-2</c:v>
                </c:pt>
                <c:pt idx="893">
                  <c:v>1.4999999999999999E-2</c:v>
                </c:pt>
                <c:pt idx="895">
                  <c:v>1.4999999999999999E-2</c:v>
                </c:pt>
                <c:pt idx="898">
                  <c:v>1.4999999999999999E-2</c:v>
                </c:pt>
                <c:pt idx="899">
                  <c:v>1.4999999999999999E-2</c:v>
                </c:pt>
                <c:pt idx="902">
                  <c:v>4.2000000000000003E-2</c:v>
                </c:pt>
                <c:pt idx="905">
                  <c:v>1.4999999999999999E-2</c:v>
                </c:pt>
                <c:pt idx="908">
                  <c:v>1.4999999999999999E-2</c:v>
                </c:pt>
                <c:pt idx="912">
                  <c:v>1.4999999999999999E-2</c:v>
                </c:pt>
                <c:pt idx="915">
                  <c:v>1.4999999999999999E-2</c:v>
                </c:pt>
                <c:pt idx="917">
                  <c:v>1.4999999999999999E-2</c:v>
                </c:pt>
                <c:pt idx="919">
                  <c:v>1.4999999999999999E-2</c:v>
                </c:pt>
                <c:pt idx="922">
                  <c:v>1.4999999999999999E-2</c:v>
                </c:pt>
                <c:pt idx="924">
                  <c:v>1.4999999999999999E-2</c:v>
                </c:pt>
                <c:pt idx="927">
                  <c:v>1.4999999999999999E-2</c:v>
                </c:pt>
                <c:pt idx="929">
                  <c:v>1.4999999999999999E-2</c:v>
                </c:pt>
                <c:pt idx="930">
                  <c:v>1.4999999999999999E-2</c:v>
                </c:pt>
                <c:pt idx="934">
                  <c:v>1.4999999999999999E-2</c:v>
                </c:pt>
                <c:pt idx="937">
                  <c:v>1.4999999999999999E-2</c:v>
                </c:pt>
                <c:pt idx="940">
                  <c:v>1.4999999999999999E-2</c:v>
                </c:pt>
                <c:pt idx="944">
                  <c:v>1.4999999999999999E-2</c:v>
                </c:pt>
                <c:pt idx="946">
                  <c:v>1.4999999999999999E-2</c:v>
                </c:pt>
                <c:pt idx="948">
                  <c:v>1.4999999999999999E-2</c:v>
                </c:pt>
                <c:pt idx="951">
                  <c:v>1.4999999999999999E-2</c:v>
                </c:pt>
                <c:pt idx="953">
                  <c:v>1.4999999999999999E-2</c:v>
                </c:pt>
                <c:pt idx="955">
                  <c:v>1.4999999999999999E-2</c:v>
                </c:pt>
                <c:pt idx="958">
                  <c:v>1.4999999999999999E-2</c:v>
                </c:pt>
                <c:pt idx="959">
                  <c:v>1.4999999999999999E-2</c:v>
                </c:pt>
                <c:pt idx="961">
                  <c:v>1.4999999999999999E-2</c:v>
                </c:pt>
                <c:pt idx="967">
                  <c:v>1.4999999999999999E-2</c:v>
                </c:pt>
                <c:pt idx="971">
                  <c:v>1.4999999999999999E-2</c:v>
                </c:pt>
                <c:pt idx="975">
                  <c:v>1.4999999999999999E-2</c:v>
                </c:pt>
                <c:pt idx="979">
                  <c:v>1.4999999999999999E-2</c:v>
                </c:pt>
                <c:pt idx="983">
                  <c:v>1.4999999999999999E-2</c:v>
                </c:pt>
                <c:pt idx="987">
                  <c:v>1.4999999999999999E-2</c:v>
                </c:pt>
                <c:pt idx="991">
                  <c:v>1.4999999999999999E-2</c:v>
                </c:pt>
                <c:pt idx="995">
                  <c:v>1.4999999999999999E-2</c:v>
                </c:pt>
                <c:pt idx="997">
                  <c:v>1.4999999999999999E-2</c:v>
                </c:pt>
                <c:pt idx="999">
                  <c:v>1.4999999999999999E-2</c:v>
                </c:pt>
                <c:pt idx="1001" formatCode="General">
                  <c:v>9239</c:v>
                </c:pt>
                <c:pt idx="1003" formatCode="General">
                  <c:v>1813</c:v>
                </c:pt>
                <c:pt idx="1005" formatCode="General">
                  <c:v>758.4</c:v>
                </c:pt>
                <c:pt idx="1007" formatCode="General">
                  <c:v>283.3</c:v>
                </c:pt>
                <c:pt idx="1009" formatCode="General">
                  <c:v>193.3</c:v>
                </c:pt>
                <c:pt idx="1013" formatCode="General">
                  <c:v>180.9</c:v>
                </c:pt>
                <c:pt idx="1015" formatCode="General">
                  <c:v>367.6</c:v>
                </c:pt>
                <c:pt idx="1018" formatCode="General">
                  <c:v>88.7</c:v>
                </c:pt>
                <c:pt idx="1022" formatCode="General">
                  <c:v>46.6</c:v>
                </c:pt>
                <c:pt idx="1025" formatCode="General">
                  <c:v>66.8</c:v>
                </c:pt>
                <c:pt idx="1028" formatCode="General">
                  <c:v>24</c:v>
                </c:pt>
                <c:pt idx="1032" formatCode="General">
                  <c:v>48.1</c:v>
                </c:pt>
                <c:pt idx="1036" formatCode="General">
                  <c:v>24.9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Sheet1!$BK$3:$BK$4</c:f>
              <c:strCache>
                <c:ptCount val="1"/>
                <c:pt idx="0">
                  <c:v>降下物(Bq/㎡) 保環セ(仙台)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Sheet1!$BK$5:$BK$1350</c:f>
              <c:numCache>
                <c:formatCode>0.00_ </c:formatCode>
                <c:ptCount val="1346"/>
                <c:pt idx="18">
                  <c:v>2.2222222222222223</c:v>
                </c:pt>
                <c:pt idx="23">
                  <c:v>0.87777777777777777</c:v>
                </c:pt>
                <c:pt idx="27">
                  <c:v>0.52222222222222225</c:v>
                </c:pt>
                <c:pt idx="30">
                  <c:v>0.44814814814814813</c:v>
                </c:pt>
                <c:pt idx="34">
                  <c:v>0.24074074074074073</c:v>
                </c:pt>
                <c:pt idx="37">
                  <c:v>0.28148148148148144</c:v>
                </c:pt>
                <c:pt idx="41">
                  <c:v>0.17777777777777778</c:v>
                </c:pt>
                <c:pt idx="44">
                  <c:v>0.11481481481481481</c:v>
                </c:pt>
                <c:pt idx="46">
                  <c:v>0.17777777777777778</c:v>
                </c:pt>
                <c:pt idx="79">
                  <c:v>0.10740740740740741</c:v>
                </c:pt>
                <c:pt idx="82">
                  <c:v>0.18888888888888888</c:v>
                </c:pt>
                <c:pt idx="84">
                  <c:v>0.44444444444444442</c:v>
                </c:pt>
                <c:pt idx="87">
                  <c:v>0.2</c:v>
                </c:pt>
                <c:pt idx="90">
                  <c:v>0.35555555555555557</c:v>
                </c:pt>
                <c:pt idx="92">
                  <c:v>0.57777777777777772</c:v>
                </c:pt>
                <c:pt idx="95">
                  <c:v>0.4148148148148148</c:v>
                </c:pt>
                <c:pt idx="98">
                  <c:v>0.27407407407407408</c:v>
                </c:pt>
                <c:pt idx="103">
                  <c:v>0.42222222222222222</c:v>
                </c:pt>
                <c:pt idx="105">
                  <c:v>7.407407407407407E-2</c:v>
                </c:pt>
                <c:pt idx="109">
                  <c:v>7.7777777777777779E-2</c:v>
                </c:pt>
                <c:pt idx="112">
                  <c:v>7.7777777777777779E-2</c:v>
                </c:pt>
                <c:pt idx="114">
                  <c:v>7.7777777777777779E-2</c:v>
                </c:pt>
                <c:pt idx="117">
                  <c:v>8.5185185185185183E-2</c:v>
                </c:pt>
                <c:pt idx="120">
                  <c:v>0.1037037037037037</c:v>
                </c:pt>
                <c:pt idx="123">
                  <c:v>0.47407407407407409</c:v>
                </c:pt>
                <c:pt idx="125">
                  <c:v>0.35925925925925922</c:v>
                </c:pt>
                <c:pt idx="127">
                  <c:v>0.12962962962962962</c:v>
                </c:pt>
                <c:pt idx="129">
                  <c:v>0.24814814814814815</c:v>
                </c:pt>
                <c:pt idx="133">
                  <c:v>0.22222222222222221</c:v>
                </c:pt>
                <c:pt idx="138">
                  <c:v>0.1111111111111111</c:v>
                </c:pt>
                <c:pt idx="140">
                  <c:v>1.2E-2</c:v>
                </c:pt>
                <c:pt idx="144">
                  <c:v>8.1481481481481488E-2</c:v>
                </c:pt>
                <c:pt idx="148">
                  <c:v>1.2E-2</c:v>
                </c:pt>
                <c:pt idx="149">
                  <c:v>9.6296296296296297E-2</c:v>
                </c:pt>
                <c:pt idx="153">
                  <c:v>0.11481481481481481</c:v>
                </c:pt>
                <c:pt idx="156">
                  <c:v>0.3925925925925926</c:v>
                </c:pt>
                <c:pt idx="157">
                  <c:v>0.23703703703703705</c:v>
                </c:pt>
                <c:pt idx="160">
                  <c:v>0.22962962962962963</c:v>
                </c:pt>
                <c:pt idx="162">
                  <c:v>0.33703703703703702</c:v>
                </c:pt>
                <c:pt idx="169">
                  <c:v>90.740740740740748</c:v>
                </c:pt>
                <c:pt idx="173">
                  <c:v>3.4814814814814814</c:v>
                </c:pt>
                <c:pt idx="176">
                  <c:v>0.6074074074074074</c:v>
                </c:pt>
                <c:pt idx="180">
                  <c:v>0.34814814814814815</c:v>
                </c:pt>
                <c:pt idx="183">
                  <c:v>0.22962962962962963</c:v>
                </c:pt>
                <c:pt idx="184">
                  <c:v>0.3925925925925926</c:v>
                </c:pt>
                <c:pt idx="188">
                  <c:v>0.71481481481481479</c:v>
                </c:pt>
                <c:pt idx="191">
                  <c:v>0.69259259259259254</c:v>
                </c:pt>
                <c:pt idx="193">
                  <c:v>2.2222222222222223</c:v>
                </c:pt>
                <c:pt idx="196">
                  <c:v>1.8518518518518519</c:v>
                </c:pt>
                <c:pt idx="198">
                  <c:v>2.5555555555555554</c:v>
                </c:pt>
                <c:pt idx="200">
                  <c:v>1.4444444444444444</c:v>
                </c:pt>
                <c:pt idx="204">
                  <c:v>0.42592592592592593</c:v>
                </c:pt>
                <c:pt idx="208">
                  <c:v>0.21851851851851853</c:v>
                </c:pt>
                <c:pt idx="210">
                  <c:v>0.15185185185185185</c:v>
                </c:pt>
                <c:pt idx="215">
                  <c:v>7.0370370370370361E-2</c:v>
                </c:pt>
                <c:pt idx="218">
                  <c:v>5.9259259259259262E-2</c:v>
                </c:pt>
                <c:pt idx="220">
                  <c:v>5.5555555555555552E-2</c:v>
                </c:pt>
                <c:pt idx="222">
                  <c:v>0.77407407407407403</c:v>
                </c:pt>
                <c:pt idx="226">
                  <c:v>8.8888888888888892E-2</c:v>
                </c:pt>
                <c:pt idx="228">
                  <c:v>0.23703703703703705</c:v>
                </c:pt>
                <c:pt idx="231">
                  <c:v>0.77407407407407403</c:v>
                </c:pt>
                <c:pt idx="233">
                  <c:v>0.6</c:v>
                </c:pt>
                <c:pt idx="234">
                  <c:v>1.1100000000000001</c:v>
                </c:pt>
                <c:pt idx="239">
                  <c:v>0.37</c:v>
                </c:pt>
                <c:pt idx="243">
                  <c:v>0.14000000000000001</c:v>
                </c:pt>
                <c:pt idx="246">
                  <c:v>1.2E-2</c:v>
                </c:pt>
                <c:pt idx="249">
                  <c:v>1.2E-2</c:v>
                </c:pt>
                <c:pt idx="252">
                  <c:v>1.2E-2</c:v>
                </c:pt>
                <c:pt idx="255">
                  <c:v>1.2E-2</c:v>
                </c:pt>
                <c:pt idx="258">
                  <c:v>7.8E-2</c:v>
                </c:pt>
                <c:pt idx="261">
                  <c:v>0.37</c:v>
                </c:pt>
                <c:pt idx="262">
                  <c:v>0.51</c:v>
                </c:pt>
                <c:pt idx="266">
                  <c:v>0.22</c:v>
                </c:pt>
                <c:pt idx="268">
                  <c:v>0.53</c:v>
                </c:pt>
                <c:pt idx="270">
                  <c:v>0.53</c:v>
                </c:pt>
                <c:pt idx="274">
                  <c:v>0.2</c:v>
                </c:pt>
                <c:pt idx="278">
                  <c:v>0.23</c:v>
                </c:pt>
                <c:pt idx="282">
                  <c:v>0.05</c:v>
                </c:pt>
                <c:pt idx="286">
                  <c:v>1.2E-2</c:v>
                </c:pt>
                <c:pt idx="289">
                  <c:v>2.9000000000000001E-2</c:v>
                </c:pt>
                <c:pt idx="291">
                  <c:v>0.04</c:v>
                </c:pt>
                <c:pt idx="294">
                  <c:v>1.2E-2</c:v>
                </c:pt>
                <c:pt idx="297">
                  <c:v>0.11</c:v>
                </c:pt>
                <c:pt idx="299">
                  <c:v>0.18</c:v>
                </c:pt>
                <c:pt idx="302">
                  <c:v>8.5999999999999993E-2</c:v>
                </c:pt>
                <c:pt idx="304">
                  <c:v>0.17</c:v>
                </c:pt>
                <c:pt idx="306">
                  <c:v>0.24</c:v>
                </c:pt>
                <c:pt idx="310">
                  <c:v>3.5999999999999997E-2</c:v>
                </c:pt>
                <c:pt idx="314">
                  <c:v>4.4999999999999998E-2</c:v>
                </c:pt>
                <c:pt idx="317">
                  <c:v>1.2E-2</c:v>
                </c:pt>
                <c:pt idx="321">
                  <c:v>2.5999999999999999E-2</c:v>
                </c:pt>
                <c:pt idx="324">
                  <c:v>1.2E-2</c:v>
                </c:pt>
                <c:pt idx="326">
                  <c:v>1.2E-2</c:v>
                </c:pt>
                <c:pt idx="329">
                  <c:v>4.7E-2</c:v>
                </c:pt>
                <c:pt idx="332">
                  <c:v>4.2999999999999997E-2</c:v>
                </c:pt>
                <c:pt idx="334">
                  <c:v>9.1999999999999998E-2</c:v>
                </c:pt>
                <c:pt idx="337">
                  <c:v>5.8999999999999997E-2</c:v>
                </c:pt>
                <c:pt idx="339">
                  <c:v>0.17</c:v>
                </c:pt>
                <c:pt idx="341">
                  <c:v>0.13</c:v>
                </c:pt>
                <c:pt idx="345">
                  <c:v>9.6000000000000002E-2</c:v>
                </c:pt>
                <c:pt idx="349">
                  <c:v>3.2000000000000001E-2</c:v>
                </c:pt>
                <c:pt idx="352">
                  <c:v>1.2E-2</c:v>
                </c:pt>
                <c:pt idx="356">
                  <c:v>1.2E-2</c:v>
                </c:pt>
                <c:pt idx="359">
                  <c:v>1.2E-2</c:v>
                </c:pt>
                <c:pt idx="361">
                  <c:v>1.2E-2</c:v>
                </c:pt>
                <c:pt idx="364">
                  <c:v>2.9000000000000001E-2</c:v>
                </c:pt>
                <c:pt idx="367">
                  <c:v>4.3999999999999997E-2</c:v>
                </c:pt>
                <c:pt idx="369">
                  <c:v>0.11</c:v>
                </c:pt>
                <c:pt idx="372">
                  <c:v>0.16</c:v>
                </c:pt>
                <c:pt idx="374">
                  <c:v>0.03</c:v>
                </c:pt>
                <c:pt idx="376">
                  <c:v>0.4</c:v>
                </c:pt>
                <c:pt idx="380">
                  <c:v>4.2000000000000003E-2</c:v>
                </c:pt>
                <c:pt idx="384">
                  <c:v>1.2E-2</c:v>
                </c:pt>
                <c:pt idx="387">
                  <c:v>1.2E-2</c:v>
                </c:pt>
                <c:pt idx="391">
                  <c:v>7.9000000000000001E-2</c:v>
                </c:pt>
                <c:pt idx="394">
                  <c:v>1.2E-2</c:v>
                </c:pt>
                <c:pt idx="396">
                  <c:v>1.2E-2</c:v>
                </c:pt>
                <c:pt idx="399">
                  <c:v>6.3E-2</c:v>
                </c:pt>
                <c:pt idx="402">
                  <c:v>4.1000000000000002E-2</c:v>
                </c:pt>
                <c:pt idx="404">
                  <c:v>3.7999999999999999E-2</c:v>
                </c:pt>
                <c:pt idx="407">
                  <c:v>0.11</c:v>
                </c:pt>
                <c:pt idx="409">
                  <c:v>4.4999999999999998E-2</c:v>
                </c:pt>
                <c:pt idx="411">
                  <c:v>0.08</c:v>
                </c:pt>
                <c:pt idx="415">
                  <c:v>0.06</c:v>
                </c:pt>
                <c:pt idx="419">
                  <c:v>2.8000000000000001E-2</c:v>
                </c:pt>
                <c:pt idx="422">
                  <c:v>1.2E-2</c:v>
                </c:pt>
                <c:pt idx="426">
                  <c:v>1.2E-2</c:v>
                </c:pt>
                <c:pt idx="429">
                  <c:v>2.8000000000000001E-2</c:v>
                </c:pt>
                <c:pt idx="431">
                  <c:v>1.2E-2</c:v>
                </c:pt>
                <c:pt idx="434">
                  <c:v>1.2E-2</c:v>
                </c:pt>
                <c:pt idx="437">
                  <c:v>4.4999999999999998E-2</c:v>
                </c:pt>
                <c:pt idx="438">
                  <c:v>0.19</c:v>
                </c:pt>
                <c:pt idx="440">
                  <c:v>2.5999999999999999E-2</c:v>
                </c:pt>
                <c:pt idx="443">
                  <c:v>0.34</c:v>
                </c:pt>
                <c:pt idx="445">
                  <c:v>0.37</c:v>
                </c:pt>
                <c:pt idx="447">
                  <c:v>0.2</c:v>
                </c:pt>
                <c:pt idx="451">
                  <c:v>0.15</c:v>
                </c:pt>
                <c:pt idx="455">
                  <c:v>2.7E-2</c:v>
                </c:pt>
                <c:pt idx="458">
                  <c:v>1.2E-2</c:v>
                </c:pt>
                <c:pt idx="462">
                  <c:v>6.3E-2</c:v>
                </c:pt>
                <c:pt idx="465">
                  <c:v>1.2E-2</c:v>
                </c:pt>
                <c:pt idx="467">
                  <c:v>2.4E-2</c:v>
                </c:pt>
                <c:pt idx="470">
                  <c:v>2.8000000000000001E-2</c:v>
                </c:pt>
                <c:pt idx="474">
                  <c:v>4.7E-2</c:v>
                </c:pt>
                <c:pt idx="477">
                  <c:v>5.0999999999999997E-2</c:v>
                </c:pt>
                <c:pt idx="479">
                  <c:v>0.11</c:v>
                </c:pt>
                <c:pt idx="481">
                  <c:v>2.5999999999999999E-2</c:v>
                </c:pt>
                <c:pt idx="485">
                  <c:v>3.9E-2</c:v>
                </c:pt>
                <c:pt idx="489">
                  <c:v>1.2E-2</c:v>
                </c:pt>
                <c:pt idx="492">
                  <c:v>1.2E-2</c:v>
                </c:pt>
                <c:pt idx="496">
                  <c:v>3.4000000000000002E-2</c:v>
                </c:pt>
                <c:pt idx="499">
                  <c:v>1.2E-2</c:v>
                </c:pt>
                <c:pt idx="501">
                  <c:v>1.2E-2</c:v>
                </c:pt>
                <c:pt idx="504">
                  <c:v>0.04</c:v>
                </c:pt>
                <c:pt idx="507">
                  <c:v>0.27</c:v>
                </c:pt>
                <c:pt idx="509">
                  <c:v>2.5999999999999999E-2</c:v>
                </c:pt>
                <c:pt idx="512">
                  <c:v>2.8000000000000001E-2</c:v>
                </c:pt>
                <c:pt idx="514">
                  <c:v>0.11</c:v>
                </c:pt>
                <c:pt idx="516">
                  <c:v>4.1000000000000002E-2</c:v>
                </c:pt>
                <c:pt idx="520">
                  <c:v>8.5999999999999993E-2</c:v>
                </c:pt>
                <c:pt idx="524">
                  <c:v>5.1999999999999998E-2</c:v>
                </c:pt>
                <c:pt idx="526">
                  <c:v>1.2E-2</c:v>
                </c:pt>
                <c:pt idx="531">
                  <c:v>2.7E-2</c:v>
                </c:pt>
                <c:pt idx="534">
                  <c:v>1.2E-2</c:v>
                </c:pt>
                <c:pt idx="536">
                  <c:v>1.2E-2</c:v>
                </c:pt>
                <c:pt idx="539">
                  <c:v>1.2E-2</c:v>
                </c:pt>
                <c:pt idx="542">
                  <c:v>1.2E-2</c:v>
                </c:pt>
                <c:pt idx="543">
                  <c:v>2.5000000000000001E-2</c:v>
                </c:pt>
                <c:pt idx="545">
                  <c:v>7.3999999999999996E-2</c:v>
                </c:pt>
                <c:pt idx="548">
                  <c:v>0.13</c:v>
                </c:pt>
                <c:pt idx="550">
                  <c:v>0.26</c:v>
                </c:pt>
                <c:pt idx="552">
                  <c:v>1.2E-2</c:v>
                </c:pt>
                <c:pt idx="556">
                  <c:v>1.2E-2</c:v>
                </c:pt>
                <c:pt idx="560">
                  <c:v>1.2E-2</c:v>
                </c:pt>
                <c:pt idx="563">
                  <c:v>1.2E-2</c:v>
                </c:pt>
                <c:pt idx="567">
                  <c:v>1.2E-2</c:v>
                </c:pt>
                <c:pt idx="570">
                  <c:v>1.2E-2</c:v>
                </c:pt>
                <c:pt idx="572">
                  <c:v>1.2E-2</c:v>
                </c:pt>
                <c:pt idx="575">
                  <c:v>1.2E-2</c:v>
                </c:pt>
                <c:pt idx="579">
                  <c:v>1.2E-2</c:v>
                </c:pt>
                <c:pt idx="582">
                  <c:v>1.2E-2</c:v>
                </c:pt>
                <c:pt idx="584">
                  <c:v>1.2E-2</c:v>
                </c:pt>
                <c:pt idx="586">
                  <c:v>1.2E-2</c:v>
                </c:pt>
                <c:pt idx="590">
                  <c:v>1.2E-2</c:v>
                </c:pt>
                <c:pt idx="594">
                  <c:v>1.2E-2</c:v>
                </c:pt>
                <c:pt idx="597">
                  <c:v>1.2E-2</c:v>
                </c:pt>
                <c:pt idx="601">
                  <c:v>1.2E-2</c:v>
                </c:pt>
                <c:pt idx="604">
                  <c:v>1.2E-2</c:v>
                </c:pt>
                <c:pt idx="606">
                  <c:v>1.2E-2</c:v>
                </c:pt>
                <c:pt idx="609">
                  <c:v>1.2E-2</c:v>
                </c:pt>
                <c:pt idx="612">
                  <c:v>1.2E-2</c:v>
                </c:pt>
                <c:pt idx="614">
                  <c:v>1.2E-2</c:v>
                </c:pt>
                <c:pt idx="617">
                  <c:v>1.2E-2</c:v>
                </c:pt>
                <c:pt idx="619">
                  <c:v>1.2E-2</c:v>
                </c:pt>
                <c:pt idx="620">
                  <c:v>1.2E-2</c:v>
                </c:pt>
                <c:pt idx="624">
                  <c:v>1.2E-2</c:v>
                </c:pt>
                <c:pt idx="627">
                  <c:v>1.2E-2</c:v>
                </c:pt>
                <c:pt idx="631">
                  <c:v>1.2E-2</c:v>
                </c:pt>
                <c:pt idx="634">
                  <c:v>1.2E-2</c:v>
                </c:pt>
                <c:pt idx="636">
                  <c:v>1.2E-2</c:v>
                </c:pt>
                <c:pt idx="638">
                  <c:v>1.2E-2</c:v>
                </c:pt>
                <c:pt idx="641">
                  <c:v>1.2E-2</c:v>
                </c:pt>
                <c:pt idx="643">
                  <c:v>1.2E-2</c:v>
                </c:pt>
                <c:pt idx="645">
                  <c:v>1.2E-2</c:v>
                </c:pt>
                <c:pt idx="648">
                  <c:v>1.2E-2</c:v>
                </c:pt>
                <c:pt idx="650">
                  <c:v>1.2E-2</c:v>
                </c:pt>
                <c:pt idx="652">
                  <c:v>0.11</c:v>
                </c:pt>
                <c:pt idx="654">
                  <c:v>1.2E-2</c:v>
                </c:pt>
                <c:pt idx="658">
                  <c:v>1.2E-2</c:v>
                </c:pt>
                <c:pt idx="662">
                  <c:v>1.2E-2</c:v>
                </c:pt>
                <c:pt idx="665">
                  <c:v>1.2E-2</c:v>
                </c:pt>
                <c:pt idx="667">
                  <c:v>1.2E-2</c:v>
                </c:pt>
                <c:pt idx="669">
                  <c:v>1.2E-2</c:v>
                </c:pt>
                <c:pt idx="672">
                  <c:v>1.2E-2</c:v>
                </c:pt>
                <c:pt idx="674">
                  <c:v>4.1000000000000002E-2</c:v>
                </c:pt>
                <c:pt idx="676">
                  <c:v>1.2E-2</c:v>
                </c:pt>
                <c:pt idx="679">
                  <c:v>1.2E-2</c:v>
                </c:pt>
                <c:pt idx="680">
                  <c:v>7.8E-2</c:v>
                </c:pt>
                <c:pt idx="682">
                  <c:v>1.2E-2</c:v>
                </c:pt>
                <c:pt idx="685">
                  <c:v>1.2E-2</c:v>
                </c:pt>
                <c:pt idx="688">
                  <c:v>1.2E-2</c:v>
                </c:pt>
                <c:pt idx="692">
                  <c:v>1.2E-2</c:v>
                </c:pt>
                <c:pt idx="695">
                  <c:v>1.2E-2</c:v>
                </c:pt>
                <c:pt idx="698">
                  <c:v>1.2E-2</c:v>
                </c:pt>
                <c:pt idx="699">
                  <c:v>1.2E-2</c:v>
                </c:pt>
                <c:pt idx="702">
                  <c:v>1.2E-2</c:v>
                </c:pt>
                <c:pt idx="704">
                  <c:v>1.2E-2</c:v>
                </c:pt>
                <c:pt idx="706">
                  <c:v>1.2E-2</c:v>
                </c:pt>
                <c:pt idx="709">
                  <c:v>1.2E-2</c:v>
                </c:pt>
                <c:pt idx="711">
                  <c:v>7.4999999999999997E-2</c:v>
                </c:pt>
                <c:pt idx="713">
                  <c:v>8.3000000000000004E-2</c:v>
                </c:pt>
                <c:pt idx="716">
                  <c:v>1.2E-2</c:v>
                </c:pt>
                <c:pt idx="719">
                  <c:v>1.2E-2</c:v>
                </c:pt>
                <c:pt idx="724">
                  <c:v>1.2E-2</c:v>
                </c:pt>
                <c:pt idx="727">
                  <c:v>1.2E-2</c:v>
                </c:pt>
                <c:pt idx="728">
                  <c:v>1.2E-2</c:v>
                </c:pt>
                <c:pt idx="730">
                  <c:v>1.2E-2</c:v>
                </c:pt>
                <c:pt idx="733">
                  <c:v>1.2E-2</c:v>
                </c:pt>
                <c:pt idx="735">
                  <c:v>1.2E-2</c:v>
                </c:pt>
                <c:pt idx="737">
                  <c:v>1.2E-2</c:v>
                </c:pt>
                <c:pt idx="740">
                  <c:v>1.2E-2</c:v>
                </c:pt>
                <c:pt idx="742">
                  <c:v>1.2E-2</c:v>
                </c:pt>
                <c:pt idx="744">
                  <c:v>1.2E-2</c:v>
                </c:pt>
                <c:pt idx="747">
                  <c:v>1.2E-2</c:v>
                </c:pt>
                <c:pt idx="750">
                  <c:v>1.2E-2</c:v>
                </c:pt>
                <c:pt idx="754">
                  <c:v>1.2E-2</c:v>
                </c:pt>
                <c:pt idx="757">
                  <c:v>1.2E-2</c:v>
                </c:pt>
                <c:pt idx="759">
                  <c:v>1.2E-2</c:v>
                </c:pt>
                <c:pt idx="762">
                  <c:v>1.2E-2</c:v>
                </c:pt>
                <c:pt idx="765">
                  <c:v>1.2E-2</c:v>
                </c:pt>
                <c:pt idx="766">
                  <c:v>1.2E-2</c:v>
                </c:pt>
                <c:pt idx="768">
                  <c:v>1.2E-2</c:v>
                </c:pt>
                <c:pt idx="771">
                  <c:v>1.2E-2</c:v>
                </c:pt>
                <c:pt idx="773">
                  <c:v>1.2E-2</c:v>
                </c:pt>
                <c:pt idx="775">
                  <c:v>4.3999999999999997E-2</c:v>
                </c:pt>
                <c:pt idx="778">
                  <c:v>4.8000000000000001E-2</c:v>
                </c:pt>
                <c:pt idx="781">
                  <c:v>1.2E-2</c:v>
                </c:pt>
                <c:pt idx="785">
                  <c:v>1.2E-2</c:v>
                </c:pt>
                <c:pt idx="788">
                  <c:v>1.2E-2</c:v>
                </c:pt>
                <c:pt idx="790">
                  <c:v>1.2E-2</c:v>
                </c:pt>
                <c:pt idx="792">
                  <c:v>1.2E-2</c:v>
                </c:pt>
                <c:pt idx="795">
                  <c:v>1.2E-2</c:v>
                </c:pt>
                <c:pt idx="799">
                  <c:v>1.2E-2</c:v>
                </c:pt>
                <c:pt idx="800">
                  <c:v>1.2E-2</c:v>
                </c:pt>
                <c:pt idx="801">
                  <c:v>1.2E-2</c:v>
                </c:pt>
                <c:pt idx="804">
                  <c:v>1.2E-2</c:v>
                </c:pt>
                <c:pt idx="806">
                  <c:v>1.2E-2</c:v>
                </c:pt>
                <c:pt idx="808">
                  <c:v>5.8000000000000003E-2</c:v>
                </c:pt>
                <c:pt idx="811">
                  <c:v>4.7E-2</c:v>
                </c:pt>
                <c:pt idx="815">
                  <c:v>1.2E-2</c:v>
                </c:pt>
                <c:pt idx="818">
                  <c:v>1.2E-2</c:v>
                </c:pt>
                <c:pt idx="821">
                  <c:v>1.2E-2</c:v>
                </c:pt>
                <c:pt idx="823">
                  <c:v>1.2E-2</c:v>
                </c:pt>
                <c:pt idx="825">
                  <c:v>1.2E-2</c:v>
                </c:pt>
                <c:pt idx="828">
                  <c:v>1.2E-2</c:v>
                </c:pt>
                <c:pt idx="830">
                  <c:v>1.2E-2</c:v>
                </c:pt>
                <c:pt idx="834">
                  <c:v>1.2E-2</c:v>
                </c:pt>
                <c:pt idx="835">
                  <c:v>1.2E-2</c:v>
                </c:pt>
                <c:pt idx="837">
                  <c:v>5.5E-2</c:v>
                </c:pt>
                <c:pt idx="840">
                  <c:v>1.2E-2</c:v>
                </c:pt>
                <c:pt idx="843">
                  <c:v>1.2E-2</c:v>
                </c:pt>
                <c:pt idx="847">
                  <c:v>1.2E-2</c:v>
                </c:pt>
                <c:pt idx="850">
                  <c:v>1.2E-2</c:v>
                </c:pt>
                <c:pt idx="852">
                  <c:v>1.2E-2</c:v>
                </c:pt>
                <c:pt idx="854">
                  <c:v>1.2E-2</c:v>
                </c:pt>
                <c:pt idx="857">
                  <c:v>1.2E-2</c:v>
                </c:pt>
                <c:pt idx="859">
                  <c:v>1.2E-2</c:v>
                </c:pt>
                <c:pt idx="861">
                  <c:v>1.2E-2</c:v>
                </c:pt>
                <c:pt idx="864">
                  <c:v>1.2E-2</c:v>
                </c:pt>
                <c:pt idx="866">
                  <c:v>1.2E-2</c:v>
                </c:pt>
                <c:pt idx="868">
                  <c:v>1.2E-2</c:v>
                </c:pt>
                <c:pt idx="871">
                  <c:v>1.2E-2</c:v>
                </c:pt>
                <c:pt idx="875">
                  <c:v>1.2E-2</c:v>
                </c:pt>
                <c:pt idx="878">
                  <c:v>1.2E-2</c:v>
                </c:pt>
                <c:pt idx="881">
                  <c:v>1.2E-2</c:v>
                </c:pt>
                <c:pt idx="884">
                  <c:v>1.2E-2</c:v>
                </c:pt>
                <c:pt idx="885">
                  <c:v>1.2E-2</c:v>
                </c:pt>
                <c:pt idx="888">
                  <c:v>1.2E-2</c:v>
                </c:pt>
                <c:pt idx="890">
                  <c:v>1.2E-2</c:v>
                </c:pt>
                <c:pt idx="892">
                  <c:v>1.2E-2</c:v>
                </c:pt>
                <c:pt idx="894">
                  <c:v>1.2E-2</c:v>
                </c:pt>
                <c:pt idx="897">
                  <c:v>1.2E-2</c:v>
                </c:pt>
                <c:pt idx="900">
                  <c:v>1.2E-2</c:v>
                </c:pt>
                <c:pt idx="901">
                  <c:v>5.7000000000000002E-2</c:v>
                </c:pt>
                <c:pt idx="904">
                  <c:v>1.2E-2</c:v>
                </c:pt>
                <c:pt idx="907">
                  <c:v>1.2E-2</c:v>
                </c:pt>
                <c:pt idx="911">
                  <c:v>1.2E-2</c:v>
                </c:pt>
                <c:pt idx="914">
                  <c:v>1.2E-2</c:v>
                </c:pt>
                <c:pt idx="916">
                  <c:v>1.2E-2</c:v>
                </c:pt>
                <c:pt idx="918">
                  <c:v>1.2E-2</c:v>
                </c:pt>
                <c:pt idx="921">
                  <c:v>1.2E-2</c:v>
                </c:pt>
                <c:pt idx="923">
                  <c:v>1.2E-2</c:v>
                </c:pt>
                <c:pt idx="926">
                  <c:v>1.2E-2</c:v>
                </c:pt>
                <c:pt idx="928">
                  <c:v>1.2E-2</c:v>
                </c:pt>
                <c:pt idx="931">
                  <c:v>1.2E-2</c:v>
                </c:pt>
                <c:pt idx="933">
                  <c:v>1.2E-2</c:v>
                </c:pt>
                <c:pt idx="936">
                  <c:v>1.2E-2</c:v>
                </c:pt>
                <c:pt idx="941">
                  <c:v>1.2E-2</c:v>
                </c:pt>
                <c:pt idx="943">
                  <c:v>1.2E-2</c:v>
                </c:pt>
                <c:pt idx="945">
                  <c:v>1.2E-2</c:v>
                </c:pt>
                <c:pt idx="947">
                  <c:v>1.2E-2</c:v>
                </c:pt>
                <c:pt idx="950">
                  <c:v>1.2E-2</c:v>
                </c:pt>
                <c:pt idx="952">
                  <c:v>1.2E-2</c:v>
                </c:pt>
                <c:pt idx="954">
                  <c:v>1.2E-2</c:v>
                </c:pt>
                <c:pt idx="957">
                  <c:v>1.2E-2</c:v>
                </c:pt>
                <c:pt idx="960" formatCode="0.00">
                  <c:v>1.2E-2</c:v>
                </c:pt>
                <c:pt idx="964" formatCode="0.00">
                  <c:v>0.01</c:v>
                </c:pt>
                <c:pt idx="966" formatCode="0.00">
                  <c:v>0.01</c:v>
                </c:pt>
                <c:pt idx="970" formatCode="0.00">
                  <c:v>0.01</c:v>
                </c:pt>
                <c:pt idx="974" formatCode="0.00">
                  <c:v>0.01</c:v>
                </c:pt>
                <c:pt idx="978" formatCode="0.00">
                  <c:v>0.01</c:v>
                </c:pt>
                <c:pt idx="982" formatCode="0.00">
                  <c:v>0.01</c:v>
                </c:pt>
                <c:pt idx="986" formatCode="0.00">
                  <c:v>0.01</c:v>
                </c:pt>
                <c:pt idx="990" formatCode="0.00">
                  <c:v>0.01</c:v>
                </c:pt>
                <c:pt idx="994" formatCode="0.00">
                  <c:v>0.01</c:v>
                </c:pt>
                <c:pt idx="1011" formatCode="General">
                  <c:v>2600</c:v>
                </c:pt>
                <c:pt idx="1017" formatCode="General">
                  <c:v>60</c:v>
                </c:pt>
                <c:pt idx="1021" formatCode="General">
                  <c:v>5.15</c:v>
                </c:pt>
                <c:pt idx="1027" formatCode="General">
                  <c:v>26.6</c:v>
                </c:pt>
                <c:pt idx="1031" formatCode="General">
                  <c:v>21.1</c:v>
                </c:pt>
                <c:pt idx="1035" formatCode="General">
                  <c:v>22.3</c:v>
                </c:pt>
                <c:pt idx="1038" formatCode="General">
                  <c:v>11</c:v>
                </c:pt>
                <c:pt idx="1040" formatCode="General">
                  <c:v>4.4000000000000004</c:v>
                </c:pt>
                <c:pt idx="1090" formatCode="General">
                  <c:v>11</c:v>
                </c:pt>
                <c:pt idx="1091" formatCode="General">
                  <c:v>11</c:v>
                </c:pt>
                <c:pt idx="1092" formatCode="General">
                  <c:v>1.1000000000000001</c:v>
                </c:pt>
                <c:pt idx="1093" formatCode="General">
                  <c:v>1.1000000000000001</c:v>
                </c:pt>
                <c:pt idx="1094" formatCode="General">
                  <c:v>3</c:v>
                </c:pt>
                <c:pt idx="1095" formatCode="General">
                  <c:v>3</c:v>
                </c:pt>
                <c:pt idx="1096" formatCode="General">
                  <c:v>0.98</c:v>
                </c:pt>
                <c:pt idx="1097" formatCode="General">
                  <c:v>0.98</c:v>
                </c:pt>
                <c:pt idx="1098" formatCode="General">
                  <c:v>1.9</c:v>
                </c:pt>
                <c:pt idx="1099" formatCode="General">
                  <c:v>1.9</c:v>
                </c:pt>
                <c:pt idx="1100" formatCode="General">
                  <c:v>0.96</c:v>
                </c:pt>
                <c:pt idx="1101" formatCode="General">
                  <c:v>0.96</c:v>
                </c:pt>
                <c:pt idx="1102" formatCode="General">
                  <c:v>3.3</c:v>
                </c:pt>
                <c:pt idx="1103" formatCode="General">
                  <c:v>3.3</c:v>
                </c:pt>
                <c:pt idx="1104" formatCode="General">
                  <c:v>2.5</c:v>
                </c:pt>
                <c:pt idx="1105" formatCode="General">
                  <c:v>2.5</c:v>
                </c:pt>
                <c:pt idx="1106" formatCode="General">
                  <c:v>1.3</c:v>
                </c:pt>
                <c:pt idx="1107" formatCode="General">
                  <c:v>1.3</c:v>
                </c:pt>
                <c:pt idx="1108" formatCode="General">
                  <c:v>2.2999999999999998</c:v>
                </c:pt>
                <c:pt idx="1109" formatCode="General">
                  <c:v>2.2999999999999998</c:v>
                </c:pt>
                <c:pt idx="1110" formatCode="General">
                  <c:v>2.6</c:v>
                </c:pt>
                <c:pt idx="1111" formatCode="General">
                  <c:v>2.6</c:v>
                </c:pt>
                <c:pt idx="1112" formatCode="General">
                  <c:v>2.2000000000000002</c:v>
                </c:pt>
                <c:pt idx="1113" formatCode="General">
                  <c:v>2.2000000000000002</c:v>
                </c:pt>
                <c:pt idx="1114" formatCode="General">
                  <c:v>0.6</c:v>
                </c:pt>
                <c:pt idx="1115" formatCode="General">
                  <c:v>0.6</c:v>
                </c:pt>
                <c:pt idx="1116" formatCode="General">
                  <c:v>0.72</c:v>
                </c:pt>
                <c:pt idx="1117" formatCode="General">
                  <c:v>0.72</c:v>
                </c:pt>
                <c:pt idx="1118" formatCode="General">
                  <c:v>0.56999999999999995</c:v>
                </c:pt>
                <c:pt idx="1119" formatCode="General">
                  <c:v>0.56999999999999995</c:v>
                </c:pt>
                <c:pt idx="1146" formatCode="General">
                  <c:v>2.2999999999999998</c:v>
                </c:pt>
                <c:pt idx="1147" formatCode="General">
                  <c:v>2.6</c:v>
                </c:pt>
                <c:pt idx="1148" formatCode="General">
                  <c:v>2.2000000000000002</c:v>
                </c:pt>
                <c:pt idx="1149" formatCode="General">
                  <c:v>0.6</c:v>
                </c:pt>
                <c:pt idx="1150" formatCode="General">
                  <c:v>0.72</c:v>
                </c:pt>
                <c:pt idx="1151" formatCode="General">
                  <c:v>0.56999999999999995</c:v>
                </c:pt>
                <c:pt idx="1205" formatCode="General">
                  <c:v>2.25</c:v>
                </c:pt>
                <c:pt idx="1206" formatCode="General">
                  <c:v>3.13</c:v>
                </c:pt>
                <c:pt idx="1207" formatCode="General">
                  <c:v>4.54</c:v>
                </c:pt>
                <c:pt idx="1208" formatCode="General">
                  <c:v>0.52</c:v>
                </c:pt>
                <c:pt idx="1209" formatCode="General">
                  <c:v>0.61</c:v>
                </c:pt>
                <c:pt idx="1210" formatCode="General">
                  <c:v>0.75</c:v>
                </c:pt>
                <c:pt idx="1211" formatCode="General">
                  <c:v>0.61</c:v>
                </c:pt>
                <c:pt idx="1212" formatCode="General">
                  <c:v>0.84</c:v>
                </c:pt>
                <c:pt idx="1213" formatCode="General">
                  <c:v>0.31</c:v>
                </c:pt>
                <c:pt idx="1214" formatCode="General">
                  <c:v>0.63</c:v>
                </c:pt>
                <c:pt idx="1215" formatCode="General">
                  <c:v>2.5299999999999998</c:v>
                </c:pt>
                <c:pt idx="1216" formatCode="General">
                  <c:v>1</c:v>
                </c:pt>
                <c:pt idx="1217" formatCode="General">
                  <c:v>0.96</c:v>
                </c:pt>
                <c:pt idx="1218" formatCode="General">
                  <c:v>1.21</c:v>
                </c:pt>
                <c:pt idx="1219" formatCode="General">
                  <c:v>1.55</c:v>
                </c:pt>
                <c:pt idx="1220" formatCode="General">
                  <c:v>0.81</c:v>
                </c:pt>
                <c:pt idx="1221" formatCode="General">
                  <c:v>1.19</c:v>
                </c:pt>
                <c:pt idx="1222" formatCode="General">
                  <c:v>0.35</c:v>
                </c:pt>
                <c:pt idx="1223" formatCode="General">
                  <c:v>5.21</c:v>
                </c:pt>
                <c:pt idx="1224" formatCode="General">
                  <c:v>1.84</c:v>
                </c:pt>
                <c:pt idx="1225" formatCode="General">
                  <c:v>0.46</c:v>
                </c:pt>
                <c:pt idx="1226" formatCode="General">
                  <c:v>0.19</c:v>
                </c:pt>
                <c:pt idx="1227" formatCode="General">
                  <c:v>0.45</c:v>
                </c:pt>
                <c:pt idx="1228" formatCode="General">
                  <c:v>2.23</c:v>
                </c:pt>
                <c:pt idx="1229" formatCode="General">
                  <c:v>0.98</c:v>
                </c:pt>
                <c:pt idx="1230" formatCode="General">
                  <c:v>2.1800000000000002</c:v>
                </c:pt>
                <c:pt idx="1231" formatCode="General">
                  <c:v>1.48</c:v>
                </c:pt>
                <c:pt idx="1232" formatCode="General">
                  <c:v>0.68</c:v>
                </c:pt>
                <c:pt idx="1233" formatCode="General">
                  <c:v>0.32</c:v>
                </c:pt>
                <c:pt idx="1234" formatCode="General">
                  <c:v>0.78</c:v>
                </c:pt>
                <c:pt idx="1235" formatCode="General">
                  <c:v>0.28999999999999998</c:v>
                </c:pt>
                <c:pt idx="1236" formatCode="General">
                  <c:v>0.66</c:v>
                </c:pt>
                <c:pt idx="1237" formatCode="General">
                  <c:v>0.53</c:v>
                </c:pt>
                <c:pt idx="1238" formatCode="General">
                  <c:v>0.86</c:v>
                </c:pt>
                <c:pt idx="1239" formatCode="General">
                  <c:v>0.98</c:v>
                </c:pt>
                <c:pt idx="1240" formatCode="General">
                  <c:v>1.49</c:v>
                </c:pt>
                <c:pt idx="1241" formatCode="General">
                  <c:v>1.62</c:v>
                </c:pt>
                <c:pt idx="1242" formatCode="General">
                  <c:v>1.41</c:v>
                </c:pt>
                <c:pt idx="1243" formatCode="General">
                  <c:v>3.25</c:v>
                </c:pt>
                <c:pt idx="1244" formatCode="General">
                  <c:v>0.33</c:v>
                </c:pt>
                <c:pt idx="1245" formatCode="General">
                  <c:v>0.22</c:v>
                </c:pt>
                <c:pt idx="1246" formatCode="General">
                  <c:v>0.13</c:v>
                </c:pt>
                <c:pt idx="1247" formatCode="General">
                  <c:v>0.47</c:v>
                </c:pt>
                <c:pt idx="1248" formatCode="General">
                  <c:v>0.23</c:v>
                </c:pt>
                <c:pt idx="1249" formatCode="General">
                  <c:v>0.37</c:v>
                </c:pt>
                <c:pt idx="1250" formatCode="General">
                  <c:v>0.97</c:v>
                </c:pt>
                <c:pt idx="1251" formatCode="General">
                  <c:v>0.74</c:v>
                </c:pt>
                <c:pt idx="1252" formatCode="General">
                  <c:v>0.53</c:v>
                </c:pt>
                <c:pt idx="1253" formatCode="General">
                  <c:v>0.28000000000000003</c:v>
                </c:pt>
                <c:pt idx="1254" formatCode="General">
                  <c:v>0.43</c:v>
                </c:pt>
                <c:pt idx="1255" formatCode="General">
                  <c:v>0.26</c:v>
                </c:pt>
                <c:pt idx="1256" formatCode="General">
                  <c:v>0.54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Sheet1!$BJ$3:$BJ$4</c:f>
              <c:strCache>
                <c:ptCount val="1"/>
                <c:pt idx="0">
                  <c:v>降下物(Bq/㎡) 女川宿舎←原子力セ(女川)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Sheet1!$BJ$5:$BJ$1350</c:f>
              <c:numCache>
                <c:formatCode>0.00_ </c:formatCode>
                <c:ptCount val="1346"/>
                <c:pt idx="1">
                  <c:v>0.34074074074074073</c:v>
                </c:pt>
                <c:pt idx="6">
                  <c:v>0.43333333333333329</c:v>
                </c:pt>
                <c:pt idx="9">
                  <c:v>0.25555555555555559</c:v>
                </c:pt>
                <c:pt idx="10">
                  <c:v>0.33333333333333331</c:v>
                </c:pt>
                <c:pt idx="13">
                  <c:v>0.25925925925925924</c:v>
                </c:pt>
                <c:pt idx="15">
                  <c:v>0.57037037037037042</c:v>
                </c:pt>
                <c:pt idx="18">
                  <c:v>1.5185185185185186</c:v>
                </c:pt>
                <c:pt idx="23">
                  <c:v>0.63703703703703696</c:v>
                </c:pt>
                <c:pt idx="27">
                  <c:v>0.58148148148148149</c:v>
                </c:pt>
                <c:pt idx="30">
                  <c:v>0.3666666666666667</c:v>
                </c:pt>
                <c:pt idx="34">
                  <c:v>0.22222222222222221</c:v>
                </c:pt>
                <c:pt idx="37">
                  <c:v>0.28888888888888886</c:v>
                </c:pt>
                <c:pt idx="41">
                  <c:v>0.22962962962962963</c:v>
                </c:pt>
                <c:pt idx="44">
                  <c:v>0.15925925925925924</c:v>
                </c:pt>
                <c:pt idx="46">
                  <c:v>7.407407407407407E-2</c:v>
                </c:pt>
                <c:pt idx="48">
                  <c:v>0.16296296296296298</c:v>
                </c:pt>
                <c:pt idx="51">
                  <c:v>0.23333333333333334</c:v>
                </c:pt>
                <c:pt idx="53">
                  <c:v>0.33333333333333331</c:v>
                </c:pt>
                <c:pt idx="56">
                  <c:v>0.4148148148148148</c:v>
                </c:pt>
                <c:pt idx="61">
                  <c:v>0.28518518518518521</c:v>
                </c:pt>
                <c:pt idx="65">
                  <c:v>0.35185185185185186</c:v>
                </c:pt>
                <c:pt idx="69">
                  <c:v>0.28148148148148144</c:v>
                </c:pt>
                <c:pt idx="73">
                  <c:v>0.1</c:v>
                </c:pt>
                <c:pt idx="76">
                  <c:v>0.1</c:v>
                </c:pt>
                <c:pt idx="79">
                  <c:v>0.10740740740740741</c:v>
                </c:pt>
                <c:pt idx="82">
                  <c:v>9.6296296296296297E-2</c:v>
                </c:pt>
                <c:pt idx="84">
                  <c:v>9.2592592592592587E-2</c:v>
                </c:pt>
                <c:pt idx="87">
                  <c:v>8.8888888888888892E-2</c:v>
                </c:pt>
                <c:pt idx="90">
                  <c:v>0.12222222222222222</c:v>
                </c:pt>
                <c:pt idx="92">
                  <c:v>0.16296296296296298</c:v>
                </c:pt>
                <c:pt idx="95">
                  <c:v>0.14814814814814814</c:v>
                </c:pt>
                <c:pt idx="98">
                  <c:v>0.16666666666666666</c:v>
                </c:pt>
                <c:pt idx="103">
                  <c:v>0.12962962962962962</c:v>
                </c:pt>
                <c:pt idx="105">
                  <c:v>5.185185185185185E-2</c:v>
                </c:pt>
                <c:pt idx="109">
                  <c:v>5.185185185185185E-2</c:v>
                </c:pt>
                <c:pt idx="112">
                  <c:v>4.4444444444444446E-2</c:v>
                </c:pt>
                <c:pt idx="114">
                  <c:v>5.185185185185185E-2</c:v>
                </c:pt>
                <c:pt idx="117">
                  <c:v>6.6666666666666666E-2</c:v>
                </c:pt>
                <c:pt idx="120">
                  <c:v>5.9259259259259262E-2</c:v>
                </c:pt>
                <c:pt idx="123">
                  <c:v>0.11851851851851852</c:v>
                </c:pt>
                <c:pt idx="125">
                  <c:v>0.1111111111111111</c:v>
                </c:pt>
                <c:pt idx="127">
                  <c:v>9.6296296296296297E-2</c:v>
                </c:pt>
                <c:pt idx="129">
                  <c:v>0.15185185185185185</c:v>
                </c:pt>
                <c:pt idx="133">
                  <c:v>9.2592592592592587E-2</c:v>
                </c:pt>
                <c:pt idx="138">
                  <c:v>0.1</c:v>
                </c:pt>
                <c:pt idx="140">
                  <c:v>4.0740740740740744E-2</c:v>
                </c:pt>
                <c:pt idx="144">
                  <c:v>3.7037037037037035E-2</c:v>
                </c:pt>
                <c:pt idx="148">
                  <c:v>1.0500000000000001E-2</c:v>
                </c:pt>
                <c:pt idx="149">
                  <c:v>1.0500000000000001E-2</c:v>
                </c:pt>
                <c:pt idx="153">
                  <c:v>4.4444444444444446E-2</c:v>
                </c:pt>
                <c:pt idx="156">
                  <c:v>1.0500000000000001E-2</c:v>
                </c:pt>
                <c:pt idx="157">
                  <c:v>1.0500000000000001E-2</c:v>
                </c:pt>
                <c:pt idx="160">
                  <c:v>6.2962962962962957E-2</c:v>
                </c:pt>
                <c:pt idx="162">
                  <c:v>1.0500000000000001E-2</c:v>
                </c:pt>
                <c:pt idx="169">
                  <c:v>71.111111111111114</c:v>
                </c:pt>
                <c:pt idx="173">
                  <c:v>3.5925925925925926</c:v>
                </c:pt>
                <c:pt idx="176">
                  <c:v>0.96296296296296291</c:v>
                </c:pt>
                <c:pt idx="180">
                  <c:v>1.7037037037037037</c:v>
                </c:pt>
                <c:pt idx="183">
                  <c:v>0.2074074074074074</c:v>
                </c:pt>
                <c:pt idx="184">
                  <c:v>0.20370370370370369</c:v>
                </c:pt>
                <c:pt idx="188">
                  <c:v>0.31851851851851848</c:v>
                </c:pt>
                <c:pt idx="191">
                  <c:v>0.40370370370370373</c:v>
                </c:pt>
                <c:pt idx="193">
                  <c:v>0.48888888888888887</c:v>
                </c:pt>
                <c:pt idx="196">
                  <c:v>0.36296296296296299</c:v>
                </c:pt>
                <c:pt idx="198">
                  <c:v>0.41111111111111109</c:v>
                </c:pt>
                <c:pt idx="200">
                  <c:v>0.34814814814814815</c:v>
                </c:pt>
                <c:pt idx="204">
                  <c:v>0.18888888888888888</c:v>
                </c:pt>
                <c:pt idx="208">
                  <c:v>0.10740740740740741</c:v>
                </c:pt>
                <c:pt idx="210">
                  <c:v>4.8148148148148148E-2</c:v>
                </c:pt>
                <c:pt idx="215">
                  <c:v>7.7777777777777779E-2</c:v>
                </c:pt>
                <c:pt idx="218">
                  <c:v>1.0500000000000001E-2</c:v>
                </c:pt>
                <c:pt idx="220">
                  <c:v>1.0500000000000001E-2</c:v>
                </c:pt>
                <c:pt idx="222">
                  <c:v>0.12962962962962962</c:v>
                </c:pt>
                <c:pt idx="226">
                  <c:v>0.14074074074074072</c:v>
                </c:pt>
                <c:pt idx="228">
                  <c:v>6.6666666666666666E-2</c:v>
                </c:pt>
                <c:pt idx="231">
                  <c:v>0.26296296296296295</c:v>
                </c:pt>
                <c:pt idx="233">
                  <c:v>0.18888888888888888</c:v>
                </c:pt>
                <c:pt idx="234">
                  <c:v>0.16</c:v>
                </c:pt>
                <c:pt idx="239">
                  <c:v>0.13</c:v>
                </c:pt>
                <c:pt idx="243">
                  <c:v>5.7000000000000002E-2</c:v>
                </c:pt>
                <c:pt idx="246">
                  <c:v>1.0500000000000001E-2</c:v>
                </c:pt>
                <c:pt idx="249">
                  <c:v>0.05</c:v>
                </c:pt>
                <c:pt idx="252">
                  <c:v>1.0500000000000001E-2</c:v>
                </c:pt>
                <c:pt idx="255">
                  <c:v>1.0500000000000001E-2</c:v>
                </c:pt>
                <c:pt idx="258">
                  <c:v>4.5999999999999999E-2</c:v>
                </c:pt>
                <c:pt idx="261">
                  <c:v>0.11</c:v>
                </c:pt>
                <c:pt idx="262">
                  <c:v>9.2999999999999999E-2</c:v>
                </c:pt>
                <c:pt idx="266">
                  <c:v>5.1999999999999998E-2</c:v>
                </c:pt>
                <c:pt idx="268">
                  <c:v>0.11</c:v>
                </c:pt>
                <c:pt idx="270">
                  <c:v>8.8999999999999996E-2</c:v>
                </c:pt>
                <c:pt idx="274">
                  <c:v>3.3000000000000002E-2</c:v>
                </c:pt>
                <c:pt idx="278">
                  <c:v>1.0500000000000001E-2</c:v>
                </c:pt>
                <c:pt idx="282">
                  <c:v>1.0500000000000001E-2</c:v>
                </c:pt>
                <c:pt idx="286">
                  <c:v>1.0500000000000001E-2</c:v>
                </c:pt>
                <c:pt idx="289">
                  <c:v>1.0500000000000001E-2</c:v>
                </c:pt>
                <c:pt idx="291">
                  <c:v>1.0500000000000001E-2</c:v>
                </c:pt>
                <c:pt idx="294">
                  <c:v>1.0500000000000001E-2</c:v>
                </c:pt>
                <c:pt idx="297">
                  <c:v>1.0500000000000001E-2</c:v>
                </c:pt>
                <c:pt idx="299">
                  <c:v>1.0500000000000001E-2</c:v>
                </c:pt>
                <c:pt idx="302">
                  <c:v>4.3999999999999997E-2</c:v>
                </c:pt>
                <c:pt idx="304">
                  <c:v>7.4999999999999997E-2</c:v>
                </c:pt>
                <c:pt idx="306">
                  <c:v>5.8999999999999997E-2</c:v>
                </c:pt>
                <c:pt idx="310">
                  <c:v>3.9E-2</c:v>
                </c:pt>
                <c:pt idx="314">
                  <c:v>2.5000000000000001E-2</c:v>
                </c:pt>
                <c:pt idx="317">
                  <c:v>4.2000000000000003E-2</c:v>
                </c:pt>
                <c:pt idx="321">
                  <c:v>6.6000000000000003E-2</c:v>
                </c:pt>
                <c:pt idx="324">
                  <c:v>2.8000000000000001E-2</c:v>
                </c:pt>
                <c:pt idx="326">
                  <c:v>1.0500000000000001E-2</c:v>
                </c:pt>
                <c:pt idx="329">
                  <c:v>3.7999999999999999E-2</c:v>
                </c:pt>
                <c:pt idx="332">
                  <c:v>2.1000000000000001E-2</c:v>
                </c:pt>
                <c:pt idx="334">
                  <c:v>2.9000000000000001E-2</c:v>
                </c:pt>
                <c:pt idx="337">
                  <c:v>2.8000000000000001E-2</c:v>
                </c:pt>
                <c:pt idx="339">
                  <c:v>3.2000000000000001E-2</c:v>
                </c:pt>
                <c:pt idx="341">
                  <c:v>0.03</c:v>
                </c:pt>
                <c:pt idx="345">
                  <c:v>3.7999999999999999E-2</c:v>
                </c:pt>
                <c:pt idx="349">
                  <c:v>1.0500000000000001E-2</c:v>
                </c:pt>
                <c:pt idx="352">
                  <c:v>2.9000000000000001E-2</c:v>
                </c:pt>
                <c:pt idx="356">
                  <c:v>1.0500000000000001E-2</c:v>
                </c:pt>
                <c:pt idx="359">
                  <c:v>1.0500000000000001E-2</c:v>
                </c:pt>
                <c:pt idx="361">
                  <c:v>1.0500000000000001E-2</c:v>
                </c:pt>
                <c:pt idx="364">
                  <c:v>1.0500000000000001E-2</c:v>
                </c:pt>
                <c:pt idx="367">
                  <c:v>1.0500000000000001E-2</c:v>
                </c:pt>
                <c:pt idx="369">
                  <c:v>1.0500000000000001E-2</c:v>
                </c:pt>
                <c:pt idx="372">
                  <c:v>1.0500000000000001E-2</c:v>
                </c:pt>
                <c:pt idx="374">
                  <c:v>1.0500000000000001E-2</c:v>
                </c:pt>
                <c:pt idx="376">
                  <c:v>4.9000000000000002E-2</c:v>
                </c:pt>
                <c:pt idx="380">
                  <c:v>4.4999999999999998E-2</c:v>
                </c:pt>
                <c:pt idx="384">
                  <c:v>1.0500000000000001E-2</c:v>
                </c:pt>
                <c:pt idx="387">
                  <c:v>1.0500000000000001E-2</c:v>
                </c:pt>
                <c:pt idx="391">
                  <c:v>1.0500000000000001E-2</c:v>
                </c:pt>
                <c:pt idx="394">
                  <c:v>1.0500000000000001E-2</c:v>
                </c:pt>
                <c:pt idx="396">
                  <c:v>7.1999999999999995E-2</c:v>
                </c:pt>
                <c:pt idx="399">
                  <c:v>1.0500000000000001E-2</c:v>
                </c:pt>
                <c:pt idx="402">
                  <c:v>1.0500000000000001E-2</c:v>
                </c:pt>
                <c:pt idx="404">
                  <c:v>1.0500000000000001E-2</c:v>
                </c:pt>
                <c:pt idx="407">
                  <c:v>1.0500000000000001E-2</c:v>
                </c:pt>
                <c:pt idx="409">
                  <c:v>1.0500000000000001E-2</c:v>
                </c:pt>
                <c:pt idx="411">
                  <c:v>9.7000000000000003E-2</c:v>
                </c:pt>
                <c:pt idx="415">
                  <c:v>0.03</c:v>
                </c:pt>
                <c:pt idx="419">
                  <c:v>1.0500000000000001E-2</c:v>
                </c:pt>
                <c:pt idx="422">
                  <c:v>1.0500000000000001E-2</c:v>
                </c:pt>
                <c:pt idx="426">
                  <c:v>1.0500000000000001E-2</c:v>
                </c:pt>
                <c:pt idx="429">
                  <c:v>1.0500000000000001E-2</c:v>
                </c:pt>
                <c:pt idx="431">
                  <c:v>1.0500000000000001E-2</c:v>
                </c:pt>
                <c:pt idx="434">
                  <c:v>1.0500000000000001E-2</c:v>
                </c:pt>
                <c:pt idx="437">
                  <c:v>1.0500000000000001E-2</c:v>
                </c:pt>
                <c:pt idx="438">
                  <c:v>2.5999999999999999E-2</c:v>
                </c:pt>
                <c:pt idx="440">
                  <c:v>1.0500000000000001E-2</c:v>
                </c:pt>
                <c:pt idx="443">
                  <c:v>1.0500000000000001E-2</c:v>
                </c:pt>
                <c:pt idx="445">
                  <c:v>1.0500000000000001E-2</c:v>
                </c:pt>
                <c:pt idx="447">
                  <c:v>7.1999999999999995E-2</c:v>
                </c:pt>
                <c:pt idx="451">
                  <c:v>0.03</c:v>
                </c:pt>
                <c:pt idx="455">
                  <c:v>1.0500000000000001E-2</c:v>
                </c:pt>
                <c:pt idx="458">
                  <c:v>1.0500000000000001E-2</c:v>
                </c:pt>
                <c:pt idx="462">
                  <c:v>1.0500000000000001E-2</c:v>
                </c:pt>
                <c:pt idx="465">
                  <c:v>1.0500000000000001E-2</c:v>
                </c:pt>
                <c:pt idx="467">
                  <c:v>1.0500000000000001E-2</c:v>
                </c:pt>
                <c:pt idx="470">
                  <c:v>1.0500000000000001E-2</c:v>
                </c:pt>
                <c:pt idx="474">
                  <c:v>1.0500000000000001E-2</c:v>
                </c:pt>
                <c:pt idx="477">
                  <c:v>1.0500000000000001E-2</c:v>
                </c:pt>
                <c:pt idx="479">
                  <c:v>3.4000000000000002E-2</c:v>
                </c:pt>
                <c:pt idx="481">
                  <c:v>2.7E-2</c:v>
                </c:pt>
                <c:pt idx="485">
                  <c:v>0.03</c:v>
                </c:pt>
                <c:pt idx="489">
                  <c:v>1.0500000000000001E-2</c:v>
                </c:pt>
                <c:pt idx="492">
                  <c:v>1.0500000000000001E-2</c:v>
                </c:pt>
                <c:pt idx="496">
                  <c:v>1.0500000000000001E-2</c:v>
                </c:pt>
                <c:pt idx="499">
                  <c:v>1.0500000000000001E-2</c:v>
                </c:pt>
                <c:pt idx="501">
                  <c:v>1.0500000000000001E-2</c:v>
                </c:pt>
                <c:pt idx="504">
                  <c:v>1.0500000000000001E-2</c:v>
                </c:pt>
                <c:pt idx="507">
                  <c:v>1.0500000000000001E-2</c:v>
                </c:pt>
                <c:pt idx="509">
                  <c:v>1.0500000000000001E-2</c:v>
                </c:pt>
                <c:pt idx="512">
                  <c:v>1.0500000000000001E-2</c:v>
                </c:pt>
                <c:pt idx="514">
                  <c:v>2.4E-2</c:v>
                </c:pt>
                <c:pt idx="516">
                  <c:v>1.0500000000000001E-2</c:v>
                </c:pt>
                <c:pt idx="520">
                  <c:v>2.7E-2</c:v>
                </c:pt>
                <c:pt idx="524">
                  <c:v>1.0500000000000001E-2</c:v>
                </c:pt>
                <c:pt idx="526">
                  <c:v>1.0500000000000001E-2</c:v>
                </c:pt>
                <c:pt idx="531">
                  <c:v>1.0500000000000001E-2</c:v>
                </c:pt>
                <c:pt idx="534">
                  <c:v>1.0500000000000001E-2</c:v>
                </c:pt>
                <c:pt idx="536">
                  <c:v>1.0500000000000001E-2</c:v>
                </c:pt>
                <c:pt idx="539">
                  <c:v>1.0500000000000001E-2</c:v>
                </c:pt>
                <c:pt idx="542">
                  <c:v>1.0500000000000001E-2</c:v>
                </c:pt>
                <c:pt idx="543">
                  <c:v>1.0500000000000001E-2</c:v>
                </c:pt>
                <c:pt idx="545">
                  <c:v>1.0500000000000001E-2</c:v>
                </c:pt>
                <c:pt idx="548">
                  <c:v>1.0500000000000001E-2</c:v>
                </c:pt>
                <c:pt idx="550">
                  <c:v>1.0500000000000001E-2</c:v>
                </c:pt>
                <c:pt idx="552">
                  <c:v>1.0500000000000001E-2</c:v>
                </c:pt>
                <c:pt idx="556">
                  <c:v>1.0500000000000001E-2</c:v>
                </c:pt>
                <c:pt idx="560">
                  <c:v>1.0500000000000001E-2</c:v>
                </c:pt>
                <c:pt idx="563">
                  <c:v>1.0500000000000001E-2</c:v>
                </c:pt>
                <c:pt idx="567">
                  <c:v>1.0500000000000001E-2</c:v>
                </c:pt>
                <c:pt idx="570">
                  <c:v>1.0500000000000001E-2</c:v>
                </c:pt>
                <c:pt idx="572">
                  <c:v>5.3999999999999999E-2</c:v>
                </c:pt>
                <c:pt idx="575">
                  <c:v>1.0500000000000001E-2</c:v>
                </c:pt>
                <c:pt idx="579">
                  <c:v>1.0500000000000001E-2</c:v>
                </c:pt>
                <c:pt idx="582">
                  <c:v>1.0500000000000001E-2</c:v>
                </c:pt>
                <c:pt idx="584">
                  <c:v>1.0500000000000001E-2</c:v>
                </c:pt>
                <c:pt idx="586">
                  <c:v>1.0500000000000001E-2</c:v>
                </c:pt>
                <c:pt idx="590">
                  <c:v>1.0500000000000001E-2</c:v>
                </c:pt>
                <c:pt idx="594">
                  <c:v>1.0500000000000001E-2</c:v>
                </c:pt>
                <c:pt idx="597">
                  <c:v>1.0500000000000001E-2</c:v>
                </c:pt>
                <c:pt idx="601">
                  <c:v>1.0500000000000001E-2</c:v>
                </c:pt>
                <c:pt idx="604">
                  <c:v>1.0500000000000001E-2</c:v>
                </c:pt>
                <c:pt idx="606">
                  <c:v>1.0500000000000001E-2</c:v>
                </c:pt>
                <c:pt idx="609">
                  <c:v>1.0500000000000001E-2</c:v>
                </c:pt>
                <c:pt idx="612">
                  <c:v>1.0500000000000001E-2</c:v>
                </c:pt>
                <c:pt idx="614">
                  <c:v>1.0500000000000001E-2</c:v>
                </c:pt>
                <c:pt idx="617">
                  <c:v>1.0500000000000001E-2</c:v>
                </c:pt>
                <c:pt idx="619">
                  <c:v>1.0500000000000001E-2</c:v>
                </c:pt>
                <c:pt idx="620">
                  <c:v>1.0500000000000001E-2</c:v>
                </c:pt>
                <c:pt idx="624">
                  <c:v>1.0500000000000001E-2</c:v>
                </c:pt>
                <c:pt idx="627">
                  <c:v>1.0500000000000001E-2</c:v>
                </c:pt>
                <c:pt idx="631">
                  <c:v>1.0500000000000001E-2</c:v>
                </c:pt>
                <c:pt idx="634">
                  <c:v>1.0500000000000001E-2</c:v>
                </c:pt>
                <c:pt idx="636">
                  <c:v>1.0500000000000001E-2</c:v>
                </c:pt>
                <c:pt idx="638">
                  <c:v>1.0500000000000001E-2</c:v>
                </c:pt>
                <c:pt idx="641">
                  <c:v>1.0500000000000001E-2</c:v>
                </c:pt>
                <c:pt idx="643">
                  <c:v>1.0500000000000001E-2</c:v>
                </c:pt>
                <c:pt idx="645">
                  <c:v>1.0500000000000001E-2</c:v>
                </c:pt>
                <c:pt idx="648">
                  <c:v>1.0500000000000001E-2</c:v>
                </c:pt>
                <c:pt idx="650">
                  <c:v>1.0500000000000001E-2</c:v>
                </c:pt>
                <c:pt idx="652">
                  <c:v>6.8000000000000005E-2</c:v>
                </c:pt>
                <c:pt idx="654">
                  <c:v>1.0500000000000001E-2</c:v>
                </c:pt>
                <c:pt idx="658">
                  <c:v>1.0500000000000001E-2</c:v>
                </c:pt>
                <c:pt idx="662">
                  <c:v>1.0500000000000001E-2</c:v>
                </c:pt>
                <c:pt idx="665">
                  <c:v>1.0500000000000001E-2</c:v>
                </c:pt>
                <c:pt idx="667">
                  <c:v>1.0500000000000001E-2</c:v>
                </c:pt>
                <c:pt idx="669">
                  <c:v>1.0500000000000001E-2</c:v>
                </c:pt>
                <c:pt idx="672">
                  <c:v>1.0500000000000001E-2</c:v>
                </c:pt>
                <c:pt idx="674">
                  <c:v>1.0500000000000001E-2</c:v>
                </c:pt>
                <c:pt idx="676">
                  <c:v>1.0500000000000001E-2</c:v>
                </c:pt>
                <c:pt idx="679">
                  <c:v>0.01</c:v>
                </c:pt>
                <c:pt idx="680">
                  <c:v>7.9000000000000001E-2</c:v>
                </c:pt>
                <c:pt idx="682">
                  <c:v>1.0500000000000001E-2</c:v>
                </c:pt>
                <c:pt idx="685">
                  <c:v>4.8000000000000001E-2</c:v>
                </c:pt>
                <c:pt idx="688">
                  <c:v>1.0500000000000001E-2</c:v>
                </c:pt>
                <c:pt idx="692">
                  <c:v>1.0500000000000001E-2</c:v>
                </c:pt>
                <c:pt idx="695">
                  <c:v>1.0500000000000001E-2</c:v>
                </c:pt>
                <c:pt idx="698">
                  <c:v>1.0500000000000001E-2</c:v>
                </c:pt>
                <c:pt idx="699">
                  <c:v>1.0500000000000001E-2</c:v>
                </c:pt>
                <c:pt idx="702">
                  <c:v>1.0500000000000001E-2</c:v>
                </c:pt>
                <c:pt idx="704">
                  <c:v>1.0500000000000001E-2</c:v>
                </c:pt>
                <c:pt idx="706">
                  <c:v>1.0500000000000001E-2</c:v>
                </c:pt>
                <c:pt idx="709">
                  <c:v>1.0500000000000001E-2</c:v>
                </c:pt>
                <c:pt idx="711">
                  <c:v>0.12</c:v>
                </c:pt>
                <c:pt idx="713">
                  <c:v>8.4000000000000005E-2</c:v>
                </c:pt>
                <c:pt idx="716">
                  <c:v>1.0500000000000001E-2</c:v>
                </c:pt>
                <c:pt idx="719">
                  <c:v>1.0500000000000001E-2</c:v>
                </c:pt>
                <c:pt idx="724">
                  <c:v>1.0500000000000001E-2</c:v>
                </c:pt>
                <c:pt idx="727">
                  <c:v>1.0500000000000001E-2</c:v>
                </c:pt>
                <c:pt idx="728">
                  <c:v>1.0500000000000001E-2</c:v>
                </c:pt>
                <c:pt idx="730">
                  <c:v>1.0500000000000001E-2</c:v>
                </c:pt>
                <c:pt idx="733">
                  <c:v>1.0500000000000001E-2</c:v>
                </c:pt>
                <c:pt idx="735">
                  <c:v>1.0500000000000001E-2</c:v>
                </c:pt>
                <c:pt idx="737">
                  <c:v>1.0500000000000001E-2</c:v>
                </c:pt>
                <c:pt idx="740">
                  <c:v>1.0500000000000001E-2</c:v>
                </c:pt>
                <c:pt idx="742">
                  <c:v>1.0500000000000001E-2</c:v>
                </c:pt>
                <c:pt idx="744">
                  <c:v>1.0500000000000001E-2</c:v>
                </c:pt>
                <c:pt idx="747">
                  <c:v>1.0500000000000001E-2</c:v>
                </c:pt>
                <c:pt idx="750">
                  <c:v>1.0500000000000001E-2</c:v>
                </c:pt>
                <c:pt idx="754">
                  <c:v>1.0500000000000001E-2</c:v>
                </c:pt>
                <c:pt idx="757">
                  <c:v>1.0500000000000001E-2</c:v>
                </c:pt>
                <c:pt idx="759">
                  <c:v>1.0500000000000001E-2</c:v>
                </c:pt>
                <c:pt idx="762">
                  <c:v>1.0500000000000001E-2</c:v>
                </c:pt>
                <c:pt idx="765">
                  <c:v>1.0500000000000001E-2</c:v>
                </c:pt>
                <c:pt idx="766">
                  <c:v>1.0500000000000001E-2</c:v>
                </c:pt>
                <c:pt idx="768">
                  <c:v>1.0500000000000001E-2</c:v>
                </c:pt>
                <c:pt idx="771">
                  <c:v>1.0500000000000001E-2</c:v>
                </c:pt>
                <c:pt idx="773">
                  <c:v>1.0500000000000001E-2</c:v>
                </c:pt>
                <c:pt idx="775">
                  <c:v>3.9E-2</c:v>
                </c:pt>
                <c:pt idx="778">
                  <c:v>1.0500000000000001E-2</c:v>
                </c:pt>
                <c:pt idx="781">
                  <c:v>1.0500000000000001E-2</c:v>
                </c:pt>
                <c:pt idx="785">
                  <c:v>1.0500000000000001E-2</c:v>
                </c:pt>
                <c:pt idx="788">
                  <c:v>1.0500000000000001E-2</c:v>
                </c:pt>
                <c:pt idx="790">
                  <c:v>1.0500000000000001E-2</c:v>
                </c:pt>
                <c:pt idx="792">
                  <c:v>1.0500000000000001E-2</c:v>
                </c:pt>
                <c:pt idx="795">
                  <c:v>1.0500000000000001E-2</c:v>
                </c:pt>
                <c:pt idx="799">
                  <c:v>1.0500000000000001E-2</c:v>
                </c:pt>
                <c:pt idx="800">
                  <c:v>1.0500000000000001E-2</c:v>
                </c:pt>
                <c:pt idx="801">
                  <c:v>1.0500000000000001E-2</c:v>
                </c:pt>
                <c:pt idx="804">
                  <c:v>1.0500000000000001E-2</c:v>
                </c:pt>
                <c:pt idx="806">
                  <c:v>4.2999999999999997E-2</c:v>
                </c:pt>
                <c:pt idx="808">
                  <c:v>4.7E-2</c:v>
                </c:pt>
                <c:pt idx="811">
                  <c:v>4.8000000000000001E-2</c:v>
                </c:pt>
                <c:pt idx="815">
                  <c:v>1.0500000000000001E-2</c:v>
                </c:pt>
                <c:pt idx="818">
                  <c:v>1.0500000000000001E-2</c:v>
                </c:pt>
                <c:pt idx="821">
                  <c:v>1.0500000000000001E-2</c:v>
                </c:pt>
                <c:pt idx="823">
                  <c:v>1.0500000000000001E-2</c:v>
                </c:pt>
                <c:pt idx="825">
                  <c:v>1.0500000000000001E-2</c:v>
                </c:pt>
                <c:pt idx="828">
                  <c:v>1.0500000000000001E-2</c:v>
                </c:pt>
                <c:pt idx="830">
                  <c:v>1.0500000000000001E-2</c:v>
                </c:pt>
                <c:pt idx="834">
                  <c:v>1.0500000000000001E-2</c:v>
                </c:pt>
                <c:pt idx="835">
                  <c:v>1.0500000000000001E-2</c:v>
                </c:pt>
                <c:pt idx="837">
                  <c:v>7.9000000000000001E-2</c:v>
                </c:pt>
                <c:pt idx="840">
                  <c:v>4.1000000000000002E-2</c:v>
                </c:pt>
                <c:pt idx="843">
                  <c:v>1.0500000000000001E-2</c:v>
                </c:pt>
                <c:pt idx="847">
                  <c:v>1.0500000000000001E-2</c:v>
                </c:pt>
                <c:pt idx="850">
                  <c:v>1.0500000000000001E-2</c:v>
                </c:pt>
                <c:pt idx="852">
                  <c:v>1.0500000000000001E-2</c:v>
                </c:pt>
                <c:pt idx="854">
                  <c:v>1.0500000000000001E-2</c:v>
                </c:pt>
                <c:pt idx="857">
                  <c:v>1.0500000000000001E-2</c:v>
                </c:pt>
                <c:pt idx="859">
                  <c:v>1.0500000000000001E-2</c:v>
                </c:pt>
                <c:pt idx="861">
                  <c:v>1.0500000000000001E-2</c:v>
                </c:pt>
                <c:pt idx="864">
                  <c:v>1.0500000000000001E-2</c:v>
                </c:pt>
                <c:pt idx="866">
                  <c:v>4.2999999999999997E-2</c:v>
                </c:pt>
                <c:pt idx="868">
                  <c:v>1.0500000000000001E-2</c:v>
                </c:pt>
                <c:pt idx="871">
                  <c:v>1.0500000000000001E-2</c:v>
                </c:pt>
                <c:pt idx="875">
                  <c:v>1.0500000000000001E-2</c:v>
                </c:pt>
                <c:pt idx="878">
                  <c:v>1.0500000000000001E-2</c:v>
                </c:pt>
                <c:pt idx="881">
                  <c:v>1.0500000000000001E-2</c:v>
                </c:pt>
                <c:pt idx="884">
                  <c:v>1.0500000000000001E-2</c:v>
                </c:pt>
                <c:pt idx="885">
                  <c:v>1.0500000000000001E-2</c:v>
                </c:pt>
                <c:pt idx="888">
                  <c:v>1.0500000000000001E-2</c:v>
                </c:pt>
                <c:pt idx="890">
                  <c:v>1.0500000000000001E-2</c:v>
                </c:pt>
                <c:pt idx="892">
                  <c:v>1.0500000000000001E-2</c:v>
                </c:pt>
                <c:pt idx="894">
                  <c:v>1.0500000000000001E-2</c:v>
                </c:pt>
                <c:pt idx="897">
                  <c:v>1.0500000000000001E-2</c:v>
                </c:pt>
                <c:pt idx="900">
                  <c:v>1.0500000000000001E-2</c:v>
                </c:pt>
                <c:pt idx="901">
                  <c:v>4.5999999999999999E-2</c:v>
                </c:pt>
                <c:pt idx="904">
                  <c:v>1.0500000000000001E-2</c:v>
                </c:pt>
                <c:pt idx="907">
                  <c:v>1.0500000000000001E-2</c:v>
                </c:pt>
                <c:pt idx="911">
                  <c:v>1.0500000000000001E-2</c:v>
                </c:pt>
                <c:pt idx="914">
                  <c:v>1.0500000000000001E-2</c:v>
                </c:pt>
                <c:pt idx="916">
                  <c:v>1.0500000000000001E-2</c:v>
                </c:pt>
                <c:pt idx="918">
                  <c:v>1.0500000000000001E-2</c:v>
                </c:pt>
                <c:pt idx="921">
                  <c:v>1.0500000000000001E-2</c:v>
                </c:pt>
                <c:pt idx="923">
                  <c:v>1.0500000000000001E-2</c:v>
                </c:pt>
                <c:pt idx="926">
                  <c:v>1.0500000000000001E-2</c:v>
                </c:pt>
                <c:pt idx="928">
                  <c:v>1.0500000000000001E-2</c:v>
                </c:pt>
                <c:pt idx="931">
                  <c:v>1.0500000000000001E-2</c:v>
                </c:pt>
                <c:pt idx="933">
                  <c:v>1.0500000000000001E-2</c:v>
                </c:pt>
                <c:pt idx="936">
                  <c:v>1.0500000000000001E-2</c:v>
                </c:pt>
                <c:pt idx="941">
                  <c:v>1.0500000000000001E-2</c:v>
                </c:pt>
                <c:pt idx="943">
                  <c:v>1.0500000000000001E-2</c:v>
                </c:pt>
                <c:pt idx="945">
                  <c:v>1.0500000000000001E-2</c:v>
                </c:pt>
                <c:pt idx="947">
                  <c:v>1.0500000000000001E-2</c:v>
                </c:pt>
                <c:pt idx="950">
                  <c:v>1.0500000000000001E-2</c:v>
                </c:pt>
                <c:pt idx="952">
                  <c:v>1.0500000000000001E-2</c:v>
                </c:pt>
                <c:pt idx="954">
                  <c:v>1.0500000000000001E-2</c:v>
                </c:pt>
                <c:pt idx="957">
                  <c:v>1.0500000000000001E-2</c:v>
                </c:pt>
                <c:pt idx="960" formatCode="0.00">
                  <c:v>1.0500000000000001E-2</c:v>
                </c:pt>
                <c:pt idx="963" formatCode="0.00">
                  <c:v>0.01</c:v>
                </c:pt>
                <c:pt idx="965" formatCode="0.00">
                  <c:v>0.01</c:v>
                </c:pt>
                <c:pt idx="969" formatCode="0.00">
                  <c:v>0.01</c:v>
                </c:pt>
                <c:pt idx="973" formatCode="0.00">
                  <c:v>0.01</c:v>
                </c:pt>
                <c:pt idx="977" formatCode="0.00">
                  <c:v>0.01</c:v>
                </c:pt>
                <c:pt idx="981" formatCode="0.00">
                  <c:v>0.01</c:v>
                </c:pt>
                <c:pt idx="985" formatCode="0.00">
                  <c:v>0.01</c:v>
                </c:pt>
                <c:pt idx="989" formatCode="0.00">
                  <c:v>0.01</c:v>
                </c:pt>
                <c:pt idx="993" formatCode="0.00">
                  <c:v>0.01</c:v>
                </c:pt>
                <c:pt idx="1012" formatCode="General">
                  <c:v>39</c:v>
                </c:pt>
                <c:pt idx="1020" formatCode="General">
                  <c:v>4.3499999999999996</c:v>
                </c:pt>
                <c:pt idx="1024" formatCode="General">
                  <c:v>8.6</c:v>
                </c:pt>
                <c:pt idx="1030" formatCode="General">
                  <c:v>10.4</c:v>
                </c:pt>
                <c:pt idx="1034" formatCode="General">
                  <c:v>6.9</c:v>
                </c:pt>
                <c:pt idx="1066" formatCode="General">
                  <c:v>17.5</c:v>
                </c:pt>
                <c:pt idx="1067" formatCode="General">
                  <c:v>21.3</c:v>
                </c:pt>
                <c:pt idx="1068" formatCode="General">
                  <c:v>5.07</c:v>
                </c:pt>
                <c:pt idx="1069" formatCode="General">
                  <c:v>4.34</c:v>
                </c:pt>
                <c:pt idx="1070" formatCode="General">
                  <c:v>4.18</c:v>
                </c:pt>
                <c:pt idx="1071" formatCode="General">
                  <c:v>5.17</c:v>
                </c:pt>
                <c:pt idx="1072" formatCode="General">
                  <c:v>3.94</c:v>
                </c:pt>
                <c:pt idx="1073" formatCode="General">
                  <c:v>16.899999999999999</c:v>
                </c:pt>
                <c:pt idx="1074" formatCode="General">
                  <c:v>26.5</c:v>
                </c:pt>
                <c:pt idx="1075" formatCode="General">
                  <c:v>27.7</c:v>
                </c:pt>
                <c:pt idx="1076" formatCode="General">
                  <c:v>34.200000000000003</c:v>
                </c:pt>
                <c:pt idx="1077" formatCode="General">
                  <c:v>49.8</c:v>
                </c:pt>
                <c:pt idx="1078" formatCode="General">
                  <c:v>15.9</c:v>
                </c:pt>
                <c:pt idx="1079" formatCode="General">
                  <c:v>12</c:v>
                </c:pt>
                <c:pt idx="1080" formatCode="General">
                  <c:v>6.6</c:v>
                </c:pt>
                <c:pt idx="1081" formatCode="General">
                  <c:v>3.47</c:v>
                </c:pt>
                <c:pt idx="1082" formatCode="General">
                  <c:v>10.8</c:v>
                </c:pt>
                <c:pt idx="1083" formatCode="General">
                  <c:v>2.41</c:v>
                </c:pt>
                <c:pt idx="1084" formatCode="General">
                  <c:v>5.31</c:v>
                </c:pt>
                <c:pt idx="1085" formatCode="General">
                  <c:v>5.24</c:v>
                </c:pt>
                <c:pt idx="1086" formatCode="General">
                  <c:v>4.99</c:v>
                </c:pt>
                <c:pt idx="1087" formatCode="General">
                  <c:v>20.8</c:v>
                </c:pt>
                <c:pt idx="1088" formatCode="General">
                  <c:v>6.9</c:v>
                </c:pt>
                <c:pt idx="1089" formatCode="General">
                  <c:v>9.6</c:v>
                </c:pt>
                <c:pt idx="1152" formatCode="General">
                  <c:v>9.6</c:v>
                </c:pt>
                <c:pt idx="1153" formatCode="General">
                  <c:v>3.32</c:v>
                </c:pt>
                <c:pt idx="1154" formatCode="General">
                  <c:v>1.99</c:v>
                </c:pt>
                <c:pt idx="1156" formatCode="General">
                  <c:v>0.7</c:v>
                </c:pt>
                <c:pt idx="1157" formatCode="General">
                  <c:v>0.71</c:v>
                </c:pt>
                <c:pt idx="1158" formatCode="General">
                  <c:v>0.89</c:v>
                </c:pt>
                <c:pt idx="1159" formatCode="General">
                  <c:v>1.2</c:v>
                </c:pt>
                <c:pt idx="1160" formatCode="General">
                  <c:v>0.52</c:v>
                </c:pt>
                <c:pt idx="1161" formatCode="General">
                  <c:v>1.4</c:v>
                </c:pt>
                <c:pt idx="1162" formatCode="General">
                  <c:v>4.16</c:v>
                </c:pt>
                <c:pt idx="1163" formatCode="General">
                  <c:v>3.08</c:v>
                </c:pt>
                <c:pt idx="1164" formatCode="General">
                  <c:v>1.35</c:v>
                </c:pt>
                <c:pt idx="1165" formatCode="General">
                  <c:v>0.81</c:v>
                </c:pt>
                <c:pt idx="1166" formatCode="General">
                  <c:v>1.88</c:v>
                </c:pt>
                <c:pt idx="1167" formatCode="General">
                  <c:v>0.56999999999999995</c:v>
                </c:pt>
                <c:pt idx="1168" formatCode="General">
                  <c:v>0.23</c:v>
                </c:pt>
                <c:pt idx="1169" formatCode="General">
                  <c:v>0.34</c:v>
                </c:pt>
                <c:pt idx="1170" formatCode="General">
                  <c:v>0.19</c:v>
                </c:pt>
                <c:pt idx="1171" formatCode="General">
                  <c:v>1.4</c:v>
                </c:pt>
                <c:pt idx="1172" formatCode="General">
                  <c:v>1.1000000000000001</c:v>
                </c:pt>
                <c:pt idx="1173" formatCode="General">
                  <c:v>0.44</c:v>
                </c:pt>
                <c:pt idx="1174" formatCode="General">
                  <c:v>0.93</c:v>
                </c:pt>
                <c:pt idx="1175" formatCode="General">
                  <c:v>1.39</c:v>
                </c:pt>
                <c:pt idx="1176" formatCode="General">
                  <c:v>0.65</c:v>
                </c:pt>
                <c:pt idx="1177" formatCode="General">
                  <c:v>0.87</c:v>
                </c:pt>
                <c:pt idx="1178" formatCode="General">
                  <c:v>1.4</c:v>
                </c:pt>
                <c:pt idx="1179" formatCode="General">
                  <c:v>0.38</c:v>
                </c:pt>
                <c:pt idx="1180" formatCode="General">
                  <c:v>0.31</c:v>
                </c:pt>
                <c:pt idx="1181" formatCode="General">
                  <c:v>0.52</c:v>
                </c:pt>
                <c:pt idx="1182" formatCode="General">
                  <c:v>0.16</c:v>
                </c:pt>
                <c:pt idx="1183" formatCode="General">
                  <c:v>0.86</c:v>
                </c:pt>
                <c:pt idx="1184" formatCode="General">
                  <c:v>2.11</c:v>
                </c:pt>
                <c:pt idx="1185" formatCode="General">
                  <c:v>0.57999999999999996</c:v>
                </c:pt>
                <c:pt idx="1186" formatCode="General">
                  <c:v>0.87</c:v>
                </c:pt>
                <c:pt idx="1187" formatCode="General">
                  <c:v>1.54</c:v>
                </c:pt>
                <c:pt idx="1188" formatCode="General">
                  <c:v>0.66</c:v>
                </c:pt>
                <c:pt idx="1189" formatCode="General">
                  <c:v>0.54</c:v>
                </c:pt>
                <c:pt idx="1190" formatCode="General">
                  <c:v>0.62</c:v>
                </c:pt>
                <c:pt idx="1191" formatCode="General">
                  <c:v>0.34</c:v>
                </c:pt>
                <c:pt idx="1192" formatCode="General">
                  <c:v>0.16</c:v>
                </c:pt>
                <c:pt idx="1193" formatCode="General">
                  <c:v>0.11</c:v>
                </c:pt>
                <c:pt idx="1194" formatCode="General">
                  <c:v>0.24</c:v>
                </c:pt>
                <c:pt idx="1195" formatCode="General">
                  <c:v>0.47</c:v>
                </c:pt>
                <c:pt idx="1196" formatCode="General">
                  <c:v>0.28999999999999998</c:v>
                </c:pt>
                <c:pt idx="1197" formatCode="General">
                  <c:v>0.48</c:v>
                </c:pt>
                <c:pt idx="1198" formatCode="General">
                  <c:v>0.61</c:v>
                </c:pt>
                <c:pt idx="1199" formatCode="General">
                  <c:v>0.3</c:v>
                </c:pt>
                <c:pt idx="1200" formatCode="General">
                  <c:v>0.21</c:v>
                </c:pt>
                <c:pt idx="1201" formatCode="General">
                  <c:v>0.13</c:v>
                </c:pt>
                <c:pt idx="1202" formatCode="General">
                  <c:v>0.24</c:v>
                </c:pt>
                <c:pt idx="1203" formatCode="General">
                  <c:v>0.17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Sheet1!$BM$3:$BM$4</c:f>
              <c:strCache>
                <c:ptCount val="1"/>
                <c:pt idx="0">
                  <c:v>降下物(Bq/㎡) 牡鹿ゲート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Pt>
            <c:idx val="953"/>
            <c:marker>
              <c:symbol val="star"/>
              <c:size val="6"/>
            </c:marker>
            <c:bubble3D val="0"/>
          </c:dPt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Sheet1!$BM$5:$BM$1350</c:f>
              <c:numCache>
                <c:formatCode>0.00_ </c:formatCode>
                <c:ptCount val="1346"/>
                <c:pt idx="2">
                  <c:v>0.36296296296296299</c:v>
                </c:pt>
                <c:pt idx="7">
                  <c:v>0.70370370370370372</c:v>
                </c:pt>
                <c:pt idx="8">
                  <c:v>0.21851851851851853</c:v>
                </c:pt>
                <c:pt idx="11">
                  <c:v>0.44444444444444442</c:v>
                </c:pt>
                <c:pt idx="14">
                  <c:v>0.27407407407407408</c:v>
                </c:pt>
                <c:pt idx="16">
                  <c:v>0.66666666666666663</c:v>
                </c:pt>
                <c:pt idx="19">
                  <c:v>3.2962962962962963</c:v>
                </c:pt>
                <c:pt idx="24">
                  <c:v>0.96296296296296291</c:v>
                </c:pt>
                <c:pt idx="28">
                  <c:v>0.51851851851851849</c:v>
                </c:pt>
                <c:pt idx="31">
                  <c:v>0.36296296296296299</c:v>
                </c:pt>
                <c:pt idx="35">
                  <c:v>0.22222222222222221</c:v>
                </c:pt>
                <c:pt idx="38">
                  <c:v>0.2074074074074074</c:v>
                </c:pt>
                <c:pt idx="40">
                  <c:v>0.25925925925925924</c:v>
                </c:pt>
                <c:pt idx="45">
                  <c:v>1.6E-2</c:v>
                </c:pt>
                <c:pt idx="47">
                  <c:v>1.6E-2</c:v>
                </c:pt>
                <c:pt idx="49">
                  <c:v>0.13333333333333333</c:v>
                </c:pt>
                <c:pt idx="52">
                  <c:v>0.16666666666666666</c:v>
                </c:pt>
                <c:pt idx="54">
                  <c:v>0.23333333333333334</c:v>
                </c:pt>
                <c:pt idx="57">
                  <c:v>0.27407407407407408</c:v>
                </c:pt>
                <c:pt idx="62">
                  <c:v>0.28888888888888886</c:v>
                </c:pt>
                <c:pt idx="66">
                  <c:v>0.28148148148148144</c:v>
                </c:pt>
                <c:pt idx="68">
                  <c:v>0.21481481481481482</c:v>
                </c:pt>
                <c:pt idx="74">
                  <c:v>0.1037037037037037</c:v>
                </c:pt>
                <c:pt idx="77">
                  <c:v>0.16296296296296298</c:v>
                </c:pt>
                <c:pt idx="80">
                  <c:v>0.11851851851851852</c:v>
                </c:pt>
                <c:pt idx="83">
                  <c:v>0.10740740740740741</c:v>
                </c:pt>
                <c:pt idx="86">
                  <c:v>1.6E-2</c:v>
                </c:pt>
                <c:pt idx="88">
                  <c:v>1.6E-2</c:v>
                </c:pt>
                <c:pt idx="91">
                  <c:v>1.6E-2</c:v>
                </c:pt>
                <c:pt idx="93">
                  <c:v>0.12222222222222222</c:v>
                </c:pt>
                <c:pt idx="94">
                  <c:v>0.14444444444444443</c:v>
                </c:pt>
                <c:pt idx="99">
                  <c:v>0.12222222222222222</c:v>
                </c:pt>
                <c:pt idx="102">
                  <c:v>0.11851851851851852</c:v>
                </c:pt>
                <c:pt idx="106">
                  <c:v>1.6E-2</c:v>
                </c:pt>
                <c:pt idx="110">
                  <c:v>1.6E-2</c:v>
                </c:pt>
                <c:pt idx="113">
                  <c:v>1.6E-2</c:v>
                </c:pt>
                <c:pt idx="115">
                  <c:v>1.6E-2</c:v>
                </c:pt>
                <c:pt idx="118">
                  <c:v>1.6E-2</c:v>
                </c:pt>
                <c:pt idx="121">
                  <c:v>1.6E-2</c:v>
                </c:pt>
                <c:pt idx="122">
                  <c:v>1.6E-2</c:v>
                </c:pt>
                <c:pt idx="126">
                  <c:v>9.2592592592592587E-2</c:v>
                </c:pt>
                <c:pt idx="128">
                  <c:v>0.11481481481481481</c:v>
                </c:pt>
                <c:pt idx="130">
                  <c:v>0.11851851851851852</c:v>
                </c:pt>
                <c:pt idx="134">
                  <c:v>5.9259259259259262E-2</c:v>
                </c:pt>
                <c:pt idx="137">
                  <c:v>6.6666666666666666E-2</c:v>
                </c:pt>
                <c:pt idx="141">
                  <c:v>1.6E-2</c:v>
                </c:pt>
                <c:pt idx="145">
                  <c:v>1.6E-2</c:v>
                </c:pt>
                <c:pt idx="147">
                  <c:v>1.6E-2</c:v>
                </c:pt>
                <c:pt idx="150">
                  <c:v>1.6E-2</c:v>
                </c:pt>
                <c:pt idx="152">
                  <c:v>1.6E-2</c:v>
                </c:pt>
                <c:pt idx="155">
                  <c:v>1.6E-2</c:v>
                </c:pt>
                <c:pt idx="158">
                  <c:v>1.6E-2</c:v>
                </c:pt>
                <c:pt idx="161">
                  <c:v>1.6E-2</c:v>
                </c:pt>
                <c:pt idx="163">
                  <c:v>7.407407407407407E-2</c:v>
                </c:pt>
                <c:pt idx="168">
                  <c:v>102.22222222222223</c:v>
                </c:pt>
                <c:pt idx="172">
                  <c:v>5.2962962962962967</c:v>
                </c:pt>
                <c:pt idx="175">
                  <c:v>0.88888888888888884</c:v>
                </c:pt>
                <c:pt idx="179">
                  <c:v>0.28518518518518521</c:v>
                </c:pt>
                <c:pt idx="182">
                  <c:v>0.24074074074074073</c:v>
                </c:pt>
                <c:pt idx="185">
                  <c:v>0.33703703703703702</c:v>
                </c:pt>
                <c:pt idx="187">
                  <c:v>0.12222222222222222</c:v>
                </c:pt>
                <c:pt idx="190">
                  <c:v>0.12222222222222222</c:v>
                </c:pt>
                <c:pt idx="192">
                  <c:v>0.25555555555555559</c:v>
                </c:pt>
                <c:pt idx="195">
                  <c:v>0.66666666666666663</c:v>
                </c:pt>
                <c:pt idx="197">
                  <c:v>0.6</c:v>
                </c:pt>
                <c:pt idx="199">
                  <c:v>0.1962962962962963</c:v>
                </c:pt>
                <c:pt idx="203">
                  <c:v>0.13333333333333333</c:v>
                </c:pt>
                <c:pt idx="207">
                  <c:v>8.1481481481481488E-2</c:v>
                </c:pt>
                <c:pt idx="211">
                  <c:v>1.6E-2</c:v>
                </c:pt>
                <c:pt idx="214">
                  <c:v>1.6E-2</c:v>
                </c:pt>
                <c:pt idx="217">
                  <c:v>0.12592592592592591</c:v>
                </c:pt>
                <c:pt idx="219">
                  <c:v>7.407407407407407E-2</c:v>
                </c:pt>
                <c:pt idx="223">
                  <c:v>0.14074074074074072</c:v>
                </c:pt>
                <c:pt idx="225">
                  <c:v>9.6296296296296297E-2</c:v>
                </c:pt>
                <c:pt idx="227">
                  <c:v>0.14074074074074072</c:v>
                </c:pt>
                <c:pt idx="230">
                  <c:v>0.1</c:v>
                </c:pt>
                <c:pt idx="232">
                  <c:v>1.6E-2</c:v>
                </c:pt>
                <c:pt idx="235">
                  <c:v>0.14000000000000001</c:v>
                </c:pt>
                <c:pt idx="238">
                  <c:v>0.06</c:v>
                </c:pt>
                <c:pt idx="242">
                  <c:v>1.6E-2</c:v>
                </c:pt>
                <c:pt idx="245">
                  <c:v>1.6E-2</c:v>
                </c:pt>
                <c:pt idx="250">
                  <c:v>1.6E-2</c:v>
                </c:pt>
                <c:pt idx="253">
                  <c:v>0.14000000000000001</c:v>
                </c:pt>
                <c:pt idx="254">
                  <c:v>1.6E-2</c:v>
                </c:pt>
                <c:pt idx="257">
                  <c:v>7.0999999999999994E-2</c:v>
                </c:pt>
                <c:pt idx="260">
                  <c:v>1.6E-2</c:v>
                </c:pt>
                <c:pt idx="263">
                  <c:v>6.7000000000000004E-2</c:v>
                </c:pt>
                <c:pt idx="265">
                  <c:v>8.3000000000000004E-2</c:v>
                </c:pt>
                <c:pt idx="267">
                  <c:v>0.12</c:v>
                </c:pt>
                <c:pt idx="269">
                  <c:v>7.9000000000000001E-2</c:v>
                </c:pt>
                <c:pt idx="273">
                  <c:v>8.3000000000000004E-2</c:v>
                </c:pt>
                <c:pt idx="277">
                  <c:v>8.1000000000000003E-2</c:v>
                </c:pt>
                <c:pt idx="281">
                  <c:v>1.6E-2</c:v>
                </c:pt>
                <c:pt idx="285">
                  <c:v>1.6E-2</c:v>
                </c:pt>
                <c:pt idx="288">
                  <c:v>8.5999999999999993E-2</c:v>
                </c:pt>
                <c:pt idx="290">
                  <c:v>8.3000000000000004E-2</c:v>
                </c:pt>
                <c:pt idx="293">
                  <c:v>1.6E-2</c:v>
                </c:pt>
                <c:pt idx="296">
                  <c:v>9.2999999999999999E-2</c:v>
                </c:pt>
                <c:pt idx="298">
                  <c:v>8.8999999999999996E-2</c:v>
                </c:pt>
                <c:pt idx="301">
                  <c:v>1.6E-2</c:v>
                </c:pt>
                <c:pt idx="303">
                  <c:v>0.17</c:v>
                </c:pt>
                <c:pt idx="305">
                  <c:v>0.11</c:v>
                </c:pt>
                <c:pt idx="309">
                  <c:v>0.14000000000000001</c:v>
                </c:pt>
                <c:pt idx="313">
                  <c:v>8.2000000000000003E-2</c:v>
                </c:pt>
                <c:pt idx="316">
                  <c:v>1.6E-2</c:v>
                </c:pt>
                <c:pt idx="320">
                  <c:v>1.6E-2</c:v>
                </c:pt>
                <c:pt idx="323">
                  <c:v>1.6E-2</c:v>
                </c:pt>
                <c:pt idx="325">
                  <c:v>1.6E-2</c:v>
                </c:pt>
                <c:pt idx="328">
                  <c:v>1.6E-2</c:v>
                </c:pt>
                <c:pt idx="331">
                  <c:v>1.6E-2</c:v>
                </c:pt>
                <c:pt idx="333">
                  <c:v>1.6E-2</c:v>
                </c:pt>
                <c:pt idx="336">
                  <c:v>1.6E-2</c:v>
                </c:pt>
                <c:pt idx="338">
                  <c:v>8.3000000000000004E-2</c:v>
                </c:pt>
                <c:pt idx="340">
                  <c:v>9.6000000000000002E-2</c:v>
                </c:pt>
                <c:pt idx="344">
                  <c:v>1.6E-2</c:v>
                </c:pt>
                <c:pt idx="348">
                  <c:v>1.6E-2</c:v>
                </c:pt>
                <c:pt idx="351">
                  <c:v>1.6E-2</c:v>
                </c:pt>
                <c:pt idx="355">
                  <c:v>1.6E-2</c:v>
                </c:pt>
                <c:pt idx="358">
                  <c:v>1.6E-2</c:v>
                </c:pt>
                <c:pt idx="360">
                  <c:v>1.6E-2</c:v>
                </c:pt>
                <c:pt idx="363">
                  <c:v>1.6E-2</c:v>
                </c:pt>
                <c:pt idx="366">
                  <c:v>1.6E-2</c:v>
                </c:pt>
                <c:pt idx="368">
                  <c:v>7.5999999999999998E-2</c:v>
                </c:pt>
                <c:pt idx="371">
                  <c:v>1.6E-2</c:v>
                </c:pt>
                <c:pt idx="373">
                  <c:v>1.6E-2</c:v>
                </c:pt>
                <c:pt idx="375">
                  <c:v>1.6E-2</c:v>
                </c:pt>
                <c:pt idx="379">
                  <c:v>9.5000000000000001E-2</c:v>
                </c:pt>
                <c:pt idx="383">
                  <c:v>1.6E-2</c:v>
                </c:pt>
                <c:pt idx="386">
                  <c:v>1.6E-2</c:v>
                </c:pt>
                <c:pt idx="390">
                  <c:v>1.6E-2</c:v>
                </c:pt>
                <c:pt idx="393">
                  <c:v>1.6E-2</c:v>
                </c:pt>
                <c:pt idx="395">
                  <c:v>1.6E-2</c:v>
                </c:pt>
                <c:pt idx="398">
                  <c:v>1.6E-2</c:v>
                </c:pt>
                <c:pt idx="401">
                  <c:v>1.6E-2</c:v>
                </c:pt>
                <c:pt idx="403">
                  <c:v>1.6E-2</c:v>
                </c:pt>
                <c:pt idx="406">
                  <c:v>1.6E-2</c:v>
                </c:pt>
                <c:pt idx="408">
                  <c:v>1.6E-2</c:v>
                </c:pt>
                <c:pt idx="410">
                  <c:v>8.5000000000000006E-2</c:v>
                </c:pt>
                <c:pt idx="414">
                  <c:v>1.6E-2</c:v>
                </c:pt>
                <c:pt idx="418">
                  <c:v>1.6E-2</c:v>
                </c:pt>
                <c:pt idx="421">
                  <c:v>1.6E-2</c:v>
                </c:pt>
                <c:pt idx="425">
                  <c:v>1.6E-2</c:v>
                </c:pt>
                <c:pt idx="428">
                  <c:v>1.6E-2</c:v>
                </c:pt>
                <c:pt idx="430">
                  <c:v>1.6E-2</c:v>
                </c:pt>
                <c:pt idx="433">
                  <c:v>1.6E-2</c:v>
                </c:pt>
                <c:pt idx="436">
                  <c:v>1.6E-2</c:v>
                </c:pt>
                <c:pt idx="439">
                  <c:v>1.6E-2</c:v>
                </c:pt>
                <c:pt idx="442">
                  <c:v>3.2000000000000001E-2</c:v>
                </c:pt>
                <c:pt idx="444">
                  <c:v>1.6E-2</c:v>
                </c:pt>
                <c:pt idx="446">
                  <c:v>3.5999999999999997E-2</c:v>
                </c:pt>
                <c:pt idx="450">
                  <c:v>3.7999999999999999E-2</c:v>
                </c:pt>
                <c:pt idx="454">
                  <c:v>1.6E-2</c:v>
                </c:pt>
                <c:pt idx="457">
                  <c:v>1.6E-2</c:v>
                </c:pt>
                <c:pt idx="461">
                  <c:v>1.6E-2</c:v>
                </c:pt>
                <c:pt idx="464">
                  <c:v>1.6E-2</c:v>
                </c:pt>
                <c:pt idx="466">
                  <c:v>1.6E-2</c:v>
                </c:pt>
                <c:pt idx="469">
                  <c:v>1.6E-2</c:v>
                </c:pt>
                <c:pt idx="472">
                  <c:v>1.6E-2</c:v>
                </c:pt>
                <c:pt idx="473">
                  <c:v>1.6E-2</c:v>
                </c:pt>
                <c:pt idx="476">
                  <c:v>0.04</c:v>
                </c:pt>
                <c:pt idx="478">
                  <c:v>5.3999999999999999E-2</c:v>
                </c:pt>
                <c:pt idx="480">
                  <c:v>1.6E-2</c:v>
                </c:pt>
                <c:pt idx="484">
                  <c:v>1.6E-2</c:v>
                </c:pt>
                <c:pt idx="488">
                  <c:v>1.6E-2</c:v>
                </c:pt>
                <c:pt idx="491">
                  <c:v>1.6E-2</c:v>
                </c:pt>
                <c:pt idx="495">
                  <c:v>1.6E-2</c:v>
                </c:pt>
                <c:pt idx="498">
                  <c:v>1.6E-2</c:v>
                </c:pt>
                <c:pt idx="500">
                  <c:v>1.6E-2</c:v>
                </c:pt>
                <c:pt idx="503">
                  <c:v>1.6E-2</c:v>
                </c:pt>
                <c:pt idx="506">
                  <c:v>1.6E-2</c:v>
                </c:pt>
                <c:pt idx="508">
                  <c:v>0.11</c:v>
                </c:pt>
                <c:pt idx="511">
                  <c:v>1.6E-2</c:v>
                </c:pt>
                <c:pt idx="513">
                  <c:v>1.6E-2</c:v>
                </c:pt>
                <c:pt idx="515">
                  <c:v>0.04</c:v>
                </c:pt>
                <c:pt idx="519">
                  <c:v>1.6E-2</c:v>
                </c:pt>
                <c:pt idx="523">
                  <c:v>1.6E-2</c:v>
                </c:pt>
                <c:pt idx="527">
                  <c:v>1.6E-2</c:v>
                </c:pt>
                <c:pt idx="530">
                  <c:v>1.6E-2</c:v>
                </c:pt>
                <c:pt idx="533">
                  <c:v>1.6E-2</c:v>
                </c:pt>
                <c:pt idx="535">
                  <c:v>1.6E-2</c:v>
                </c:pt>
                <c:pt idx="538">
                  <c:v>1.6E-2</c:v>
                </c:pt>
                <c:pt idx="541">
                  <c:v>1.6E-2</c:v>
                </c:pt>
                <c:pt idx="544">
                  <c:v>1.6E-2</c:v>
                </c:pt>
                <c:pt idx="547">
                  <c:v>1.6E-2</c:v>
                </c:pt>
                <c:pt idx="549">
                  <c:v>1.6E-2</c:v>
                </c:pt>
                <c:pt idx="551">
                  <c:v>1.6E-2</c:v>
                </c:pt>
                <c:pt idx="555">
                  <c:v>4.9000000000000002E-2</c:v>
                </c:pt>
                <c:pt idx="559">
                  <c:v>1.6E-2</c:v>
                </c:pt>
                <c:pt idx="562">
                  <c:v>1.6E-2</c:v>
                </c:pt>
                <c:pt idx="566">
                  <c:v>1.6E-2</c:v>
                </c:pt>
                <c:pt idx="569">
                  <c:v>1.6E-2</c:v>
                </c:pt>
                <c:pt idx="571">
                  <c:v>1.6E-2</c:v>
                </c:pt>
                <c:pt idx="574">
                  <c:v>1.6E-2</c:v>
                </c:pt>
                <c:pt idx="577">
                  <c:v>1.6E-2</c:v>
                </c:pt>
                <c:pt idx="578">
                  <c:v>1.6E-2</c:v>
                </c:pt>
                <c:pt idx="581">
                  <c:v>1.6E-2</c:v>
                </c:pt>
                <c:pt idx="583">
                  <c:v>1.6E-2</c:v>
                </c:pt>
                <c:pt idx="585">
                  <c:v>1.6E-2</c:v>
                </c:pt>
                <c:pt idx="589">
                  <c:v>1.6E-2</c:v>
                </c:pt>
                <c:pt idx="593">
                  <c:v>1.6E-2</c:v>
                </c:pt>
                <c:pt idx="596">
                  <c:v>1.6E-2</c:v>
                </c:pt>
                <c:pt idx="600">
                  <c:v>1.6E-2</c:v>
                </c:pt>
                <c:pt idx="603">
                  <c:v>1.6E-2</c:v>
                </c:pt>
                <c:pt idx="605">
                  <c:v>1.6E-2</c:v>
                </c:pt>
                <c:pt idx="608">
                  <c:v>1.6E-2</c:v>
                </c:pt>
                <c:pt idx="611">
                  <c:v>1.6E-2</c:v>
                </c:pt>
                <c:pt idx="613">
                  <c:v>1.6E-2</c:v>
                </c:pt>
                <c:pt idx="616">
                  <c:v>1.6E-2</c:v>
                </c:pt>
                <c:pt idx="618">
                  <c:v>1.6E-2</c:v>
                </c:pt>
                <c:pt idx="621">
                  <c:v>1.6E-2</c:v>
                </c:pt>
                <c:pt idx="623">
                  <c:v>1.6E-2</c:v>
                </c:pt>
                <c:pt idx="626">
                  <c:v>1.6E-2</c:v>
                </c:pt>
                <c:pt idx="630">
                  <c:v>1.6E-2</c:v>
                </c:pt>
                <c:pt idx="633">
                  <c:v>1.6E-2</c:v>
                </c:pt>
                <c:pt idx="635">
                  <c:v>1.6E-2</c:v>
                </c:pt>
                <c:pt idx="637">
                  <c:v>1.6E-2</c:v>
                </c:pt>
                <c:pt idx="640">
                  <c:v>1.6E-2</c:v>
                </c:pt>
                <c:pt idx="642">
                  <c:v>1.6E-2</c:v>
                </c:pt>
                <c:pt idx="644">
                  <c:v>1.6E-2</c:v>
                </c:pt>
                <c:pt idx="647">
                  <c:v>1.6E-2</c:v>
                </c:pt>
                <c:pt idx="649">
                  <c:v>1.6E-2</c:v>
                </c:pt>
                <c:pt idx="651">
                  <c:v>7.5999999999999998E-2</c:v>
                </c:pt>
                <c:pt idx="653">
                  <c:v>1.6E-2</c:v>
                </c:pt>
                <c:pt idx="657">
                  <c:v>1.6E-2</c:v>
                </c:pt>
                <c:pt idx="661">
                  <c:v>1.6E-2</c:v>
                </c:pt>
                <c:pt idx="664">
                  <c:v>1.6E-2</c:v>
                </c:pt>
                <c:pt idx="666">
                  <c:v>1.6E-2</c:v>
                </c:pt>
                <c:pt idx="668">
                  <c:v>1.6E-2</c:v>
                </c:pt>
                <c:pt idx="671">
                  <c:v>1.6E-2</c:v>
                </c:pt>
                <c:pt idx="673">
                  <c:v>1.6E-2</c:v>
                </c:pt>
                <c:pt idx="675">
                  <c:v>1.6E-2</c:v>
                </c:pt>
                <c:pt idx="678">
                  <c:v>1.6E-2</c:v>
                </c:pt>
                <c:pt idx="681">
                  <c:v>5.7000000000000002E-2</c:v>
                </c:pt>
                <c:pt idx="683">
                  <c:v>1.6E-2</c:v>
                </c:pt>
                <c:pt idx="686">
                  <c:v>1.6E-2</c:v>
                </c:pt>
                <c:pt idx="689">
                  <c:v>1.6E-2</c:v>
                </c:pt>
                <c:pt idx="693">
                  <c:v>1.6E-2</c:v>
                </c:pt>
                <c:pt idx="696">
                  <c:v>1.6E-2</c:v>
                </c:pt>
                <c:pt idx="697">
                  <c:v>1.6E-2</c:v>
                </c:pt>
                <c:pt idx="700">
                  <c:v>1.6E-2</c:v>
                </c:pt>
                <c:pt idx="703">
                  <c:v>1.6E-2</c:v>
                </c:pt>
                <c:pt idx="705">
                  <c:v>1.6E-2</c:v>
                </c:pt>
                <c:pt idx="707">
                  <c:v>1.6E-2</c:v>
                </c:pt>
                <c:pt idx="710">
                  <c:v>1.6E-2</c:v>
                </c:pt>
                <c:pt idx="712">
                  <c:v>8.5999999999999993E-2</c:v>
                </c:pt>
                <c:pt idx="714">
                  <c:v>1.6E-2</c:v>
                </c:pt>
                <c:pt idx="717">
                  <c:v>1.6E-2</c:v>
                </c:pt>
                <c:pt idx="720">
                  <c:v>1.6E-2</c:v>
                </c:pt>
                <c:pt idx="723">
                  <c:v>1.6E-2</c:v>
                </c:pt>
                <c:pt idx="726">
                  <c:v>1.6E-2</c:v>
                </c:pt>
                <c:pt idx="729">
                  <c:v>1.6E-2</c:v>
                </c:pt>
                <c:pt idx="731">
                  <c:v>1.6E-2</c:v>
                </c:pt>
                <c:pt idx="734">
                  <c:v>1.6E-2</c:v>
                </c:pt>
                <c:pt idx="736">
                  <c:v>1.6E-2</c:v>
                </c:pt>
                <c:pt idx="738">
                  <c:v>1.6E-2</c:v>
                </c:pt>
                <c:pt idx="741">
                  <c:v>1.6E-2</c:v>
                </c:pt>
                <c:pt idx="743">
                  <c:v>1.6E-2</c:v>
                </c:pt>
                <c:pt idx="745">
                  <c:v>1.6E-2</c:v>
                </c:pt>
                <c:pt idx="748">
                  <c:v>1.6E-2</c:v>
                </c:pt>
                <c:pt idx="751">
                  <c:v>1.6E-2</c:v>
                </c:pt>
                <c:pt idx="755">
                  <c:v>1.6E-2</c:v>
                </c:pt>
                <c:pt idx="758">
                  <c:v>1.6E-2</c:v>
                </c:pt>
                <c:pt idx="760">
                  <c:v>1.6E-2</c:v>
                </c:pt>
                <c:pt idx="761">
                  <c:v>1.6E-2</c:v>
                </c:pt>
                <c:pt idx="764">
                  <c:v>1.6E-2</c:v>
                </c:pt>
                <c:pt idx="767">
                  <c:v>1.6E-2</c:v>
                </c:pt>
                <c:pt idx="769">
                  <c:v>1.6E-2</c:v>
                </c:pt>
                <c:pt idx="772">
                  <c:v>1.6E-2</c:v>
                </c:pt>
                <c:pt idx="774">
                  <c:v>1.6E-2</c:v>
                </c:pt>
                <c:pt idx="776">
                  <c:v>1.6E-2</c:v>
                </c:pt>
                <c:pt idx="779">
                  <c:v>1.6E-2</c:v>
                </c:pt>
                <c:pt idx="782">
                  <c:v>1.6E-2</c:v>
                </c:pt>
                <c:pt idx="786">
                  <c:v>1.6E-2</c:v>
                </c:pt>
                <c:pt idx="789">
                  <c:v>1.6E-2</c:v>
                </c:pt>
                <c:pt idx="791">
                  <c:v>1.6E-2</c:v>
                </c:pt>
                <c:pt idx="793">
                  <c:v>1.6E-2</c:v>
                </c:pt>
                <c:pt idx="796">
                  <c:v>1.6E-2</c:v>
                </c:pt>
                <c:pt idx="797">
                  <c:v>1.6E-2</c:v>
                </c:pt>
                <c:pt idx="798">
                  <c:v>1.6E-2</c:v>
                </c:pt>
                <c:pt idx="802">
                  <c:v>1.6E-2</c:v>
                </c:pt>
                <c:pt idx="805">
                  <c:v>1.6E-2</c:v>
                </c:pt>
                <c:pt idx="807">
                  <c:v>1.6E-2</c:v>
                </c:pt>
                <c:pt idx="809">
                  <c:v>5.8000000000000003E-2</c:v>
                </c:pt>
                <c:pt idx="812">
                  <c:v>1.6E-2</c:v>
                </c:pt>
                <c:pt idx="814">
                  <c:v>1.6E-2</c:v>
                </c:pt>
                <c:pt idx="819">
                  <c:v>1.6E-2</c:v>
                </c:pt>
                <c:pt idx="822">
                  <c:v>1.6E-2</c:v>
                </c:pt>
                <c:pt idx="824">
                  <c:v>1.6E-2</c:v>
                </c:pt>
                <c:pt idx="826">
                  <c:v>1.6E-2</c:v>
                </c:pt>
                <c:pt idx="829">
                  <c:v>1.6E-2</c:v>
                </c:pt>
                <c:pt idx="831">
                  <c:v>1.6E-2</c:v>
                </c:pt>
                <c:pt idx="833">
                  <c:v>1.6E-2</c:v>
                </c:pt>
                <c:pt idx="836">
                  <c:v>3.6999999999999998E-2</c:v>
                </c:pt>
                <c:pt idx="838">
                  <c:v>4.2000000000000003E-2</c:v>
                </c:pt>
                <c:pt idx="841">
                  <c:v>1.6E-2</c:v>
                </c:pt>
                <c:pt idx="844">
                  <c:v>1.6E-2</c:v>
                </c:pt>
                <c:pt idx="848">
                  <c:v>1.6E-2</c:v>
                </c:pt>
                <c:pt idx="851">
                  <c:v>1.6E-2</c:v>
                </c:pt>
                <c:pt idx="853">
                  <c:v>1.6E-2</c:v>
                </c:pt>
                <c:pt idx="855">
                  <c:v>1.6E-2</c:v>
                </c:pt>
                <c:pt idx="858">
                  <c:v>1.6E-2</c:v>
                </c:pt>
                <c:pt idx="860">
                  <c:v>1.6E-2</c:v>
                </c:pt>
                <c:pt idx="862">
                  <c:v>1.6E-2</c:v>
                </c:pt>
                <c:pt idx="865">
                  <c:v>1.6E-2</c:v>
                </c:pt>
                <c:pt idx="867">
                  <c:v>0.04</c:v>
                </c:pt>
                <c:pt idx="869">
                  <c:v>1.6E-2</c:v>
                </c:pt>
                <c:pt idx="872">
                  <c:v>0.04</c:v>
                </c:pt>
                <c:pt idx="874">
                  <c:v>1.6E-2</c:v>
                </c:pt>
                <c:pt idx="879">
                  <c:v>1.6E-2</c:v>
                </c:pt>
                <c:pt idx="882">
                  <c:v>1.6E-2</c:v>
                </c:pt>
                <c:pt idx="883">
                  <c:v>1.6E-2</c:v>
                </c:pt>
                <c:pt idx="886">
                  <c:v>1.6E-2</c:v>
                </c:pt>
                <c:pt idx="889">
                  <c:v>1.6E-2</c:v>
                </c:pt>
                <c:pt idx="891">
                  <c:v>1.6E-2</c:v>
                </c:pt>
                <c:pt idx="893">
                  <c:v>1.6E-2</c:v>
                </c:pt>
                <c:pt idx="895">
                  <c:v>1.6E-2</c:v>
                </c:pt>
                <c:pt idx="898">
                  <c:v>1.6E-2</c:v>
                </c:pt>
                <c:pt idx="899">
                  <c:v>1.6E-2</c:v>
                </c:pt>
                <c:pt idx="902">
                  <c:v>4.3999999999999997E-2</c:v>
                </c:pt>
                <c:pt idx="905">
                  <c:v>1.6E-2</c:v>
                </c:pt>
                <c:pt idx="908">
                  <c:v>1.6E-2</c:v>
                </c:pt>
                <c:pt idx="912">
                  <c:v>1.6E-2</c:v>
                </c:pt>
                <c:pt idx="915">
                  <c:v>1.6E-2</c:v>
                </c:pt>
                <c:pt idx="917">
                  <c:v>1.6E-2</c:v>
                </c:pt>
                <c:pt idx="919">
                  <c:v>1.6E-2</c:v>
                </c:pt>
                <c:pt idx="922">
                  <c:v>1.6E-2</c:v>
                </c:pt>
                <c:pt idx="924">
                  <c:v>1.6E-2</c:v>
                </c:pt>
                <c:pt idx="927">
                  <c:v>1.6E-2</c:v>
                </c:pt>
                <c:pt idx="929">
                  <c:v>1.6E-2</c:v>
                </c:pt>
                <c:pt idx="930">
                  <c:v>1.6E-2</c:v>
                </c:pt>
                <c:pt idx="934">
                  <c:v>1.6E-2</c:v>
                </c:pt>
                <c:pt idx="937">
                  <c:v>1.6E-2</c:v>
                </c:pt>
                <c:pt idx="940">
                  <c:v>1.6E-2</c:v>
                </c:pt>
                <c:pt idx="944">
                  <c:v>1.6E-2</c:v>
                </c:pt>
                <c:pt idx="946">
                  <c:v>1.6E-2</c:v>
                </c:pt>
                <c:pt idx="948">
                  <c:v>1.6E-2</c:v>
                </c:pt>
                <c:pt idx="951">
                  <c:v>1.6E-2</c:v>
                </c:pt>
                <c:pt idx="953">
                  <c:v>5.6000000000000001E-2</c:v>
                </c:pt>
                <c:pt idx="955">
                  <c:v>0.11</c:v>
                </c:pt>
                <c:pt idx="958">
                  <c:v>1.6E-2</c:v>
                </c:pt>
                <c:pt idx="959">
                  <c:v>7.5999999999999998E-2</c:v>
                </c:pt>
                <c:pt idx="962">
                  <c:v>1.4999999999999999E-2</c:v>
                </c:pt>
                <c:pt idx="968">
                  <c:v>1.4999999999999999E-2</c:v>
                </c:pt>
                <c:pt idx="972">
                  <c:v>1.4999999999999999E-2</c:v>
                </c:pt>
                <c:pt idx="976">
                  <c:v>1.4999999999999999E-2</c:v>
                </c:pt>
                <c:pt idx="980">
                  <c:v>1.4999999999999999E-2</c:v>
                </c:pt>
                <c:pt idx="984">
                  <c:v>1.4999999999999999E-2</c:v>
                </c:pt>
                <c:pt idx="988">
                  <c:v>1.4999999999999999E-2</c:v>
                </c:pt>
                <c:pt idx="992">
                  <c:v>1.4999999999999999E-2</c:v>
                </c:pt>
                <c:pt idx="996">
                  <c:v>1.4999999999999999E-2</c:v>
                </c:pt>
                <c:pt idx="998">
                  <c:v>1.4999999999999999E-2</c:v>
                </c:pt>
                <c:pt idx="1000">
                  <c:v>1.4999999999999999E-2</c:v>
                </c:pt>
                <c:pt idx="1002" formatCode="General">
                  <c:v>9248</c:v>
                </c:pt>
                <c:pt idx="1004" formatCode="General">
                  <c:v>887.7</c:v>
                </c:pt>
                <c:pt idx="1006" formatCode="General">
                  <c:v>155.6</c:v>
                </c:pt>
                <c:pt idx="1008" formatCode="General">
                  <c:v>43.1</c:v>
                </c:pt>
                <c:pt idx="1010" formatCode="General">
                  <c:v>29</c:v>
                </c:pt>
                <c:pt idx="1014" formatCode="General">
                  <c:v>9.6999999999999993</c:v>
                </c:pt>
                <c:pt idx="1016" formatCode="General">
                  <c:v>57.7</c:v>
                </c:pt>
                <c:pt idx="1019" formatCode="General">
                  <c:v>8.57</c:v>
                </c:pt>
                <c:pt idx="1023" formatCode="General">
                  <c:v>5.22</c:v>
                </c:pt>
                <c:pt idx="1026" formatCode="General">
                  <c:v>16.8</c:v>
                </c:pt>
                <c:pt idx="1029" formatCode="General">
                  <c:v>5.99</c:v>
                </c:pt>
                <c:pt idx="1033" formatCode="General">
                  <c:v>7.66</c:v>
                </c:pt>
                <c:pt idx="1037" formatCode="General">
                  <c:v>20.399999999999999</c:v>
                </c:pt>
                <c:pt idx="1039">
                  <c:v>11</c:v>
                </c:pt>
                <c:pt idx="1041">
                  <c:v>4.4000000000000004</c:v>
                </c:pt>
                <c:pt idx="1042">
                  <c:v>20.5</c:v>
                </c:pt>
                <c:pt idx="1043">
                  <c:v>6.47</c:v>
                </c:pt>
                <c:pt idx="1044">
                  <c:v>4.32</c:v>
                </c:pt>
                <c:pt idx="1045">
                  <c:v>8.32</c:v>
                </c:pt>
                <c:pt idx="1046">
                  <c:v>6.34</c:v>
                </c:pt>
                <c:pt idx="1047">
                  <c:v>13.6</c:v>
                </c:pt>
                <c:pt idx="1048">
                  <c:v>4.3600000000000003</c:v>
                </c:pt>
                <c:pt idx="1049">
                  <c:v>3.75</c:v>
                </c:pt>
                <c:pt idx="1050">
                  <c:v>3.76</c:v>
                </c:pt>
                <c:pt idx="1051">
                  <c:v>4.3</c:v>
                </c:pt>
                <c:pt idx="1052">
                  <c:v>3.46</c:v>
                </c:pt>
                <c:pt idx="1053">
                  <c:v>13.9</c:v>
                </c:pt>
                <c:pt idx="1054">
                  <c:v>8.77</c:v>
                </c:pt>
                <c:pt idx="1055">
                  <c:v>3.71</c:v>
                </c:pt>
                <c:pt idx="1056">
                  <c:v>1.45</c:v>
                </c:pt>
                <c:pt idx="1057">
                  <c:v>2.88</c:v>
                </c:pt>
                <c:pt idx="1058">
                  <c:v>4.37</c:v>
                </c:pt>
                <c:pt idx="1059">
                  <c:v>2.54</c:v>
                </c:pt>
                <c:pt idx="1060">
                  <c:v>18.2</c:v>
                </c:pt>
                <c:pt idx="1061">
                  <c:v>2.8</c:v>
                </c:pt>
                <c:pt idx="1062">
                  <c:v>1.74</c:v>
                </c:pt>
                <c:pt idx="1063">
                  <c:v>2.17</c:v>
                </c:pt>
                <c:pt idx="1064">
                  <c:v>4.57</c:v>
                </c:pt>
                <c:pt idx="1065">
                  <c:v>2.65</c:v>
                </c:pt>
                <c:pt idx="1258" formatCode="General">
                  <c:v>2.65</c:v>
                </c:pt>
                <c:pt idx="1259" formatCode="General">
                  <c:v>2.57</c:v>
                </c:pt>
                <c:pt idx="1260" formatCode="General">
                  <c:v>2.1800000000000002</c:v>
                </c:pt>
                <c:pt idx="1261" formatCode="General">
                  <c:v>1.39</c:v>
                </c:pt>
                <c:pt idx="1262" formatCode="General">
                  <c:v>4.3499999999999996</c:v>
                </c:pt>
                <c:pt idx="1263" formatCode="General">
                  <c:v>1.2</c:v>
                </c:pt>
                <c:pt idx="1264" formatCode="General">
                  <c:v>0.83</c:v>
                </c:pt>
                <c:pt idx="1265" formatCode="General">
                  <c:v>1.87</c:v>
                </c:pt>
                <c:pt idx="1266" formatCode="General">
                  <c:v>0.63</c:v>
                </c:pt>
                <c:pt idx="1267" formatCode="General">
                  <c:v>1.75</c:v>
                </c:pt>
                <c:pt idx="1268" formatCode="General">
                  <c:v>1.1599999999999999</c:v>
                </c:pt>
                <c:pt idx="1269" formatCode="General">
                  <c:v>1.75</c:v>
                </c:pt>
                <c:pt idx="1270" formatCode="General">
                  <c:v>1.35</c:v>
                </c:pt>
                <c:pt idx="1271" formatCode="General">
                  <c:v>0.95</c:v>
                </c:pt>
                <c:pt idx="1272" formatCode="General">
                  <c:v>1.21</c:v>
                </c:pt>
                <c:pt idx="1273" formatCode="General">
                  <c:v>2.44</c:v>
                </c:pt>
                <c:pt idx="1274" formatCode="General">
                  <c:v>0.62</c:v>
                </c:pt>
                <c:pt idx="1275" formatCode="General">
                  <c:v>0.61</c:v>
                </c:pt>
                <c:pt idx="1276" formatCode="General">
                  <c:v>0.65</c:v>
                </c:pt>
                <c:pt idx="1277" formatCode="General">
                  <c:v>1.08</c:v>
                </c:pt>
                <c:pt idx="1278" formatCode="General">
                  <c:v>0.41</c:v>
                </c:pt>
                <c:pt idx="1279" formatCode="General">
                  <c:v>0.38</c:v>
                </c:pt>
                <c:pt idx="1280" formatCode="General">
                  <c:v>1.44</c:v>
                </c:pt>
                <c:pt idx="1281" formatCode="General">
                  <c:v>1.05</c:v>
                </c:pt>
                <c:pt idx="1282" formatCode="General">
                  <c:v>1.23</c:v>
                </c:pt>
                <c:pt idx="1283" formatCode="General">
                  <c:v>2.2000000000000002</c:v>
                </c:pt>
                <c:pt idx="1284" formatCode="General">
                  <c:v>1.2</c:v>
                </c:pt>
                <c:pt idx="1285" formatCode="General">
                  <c:v>0.47</c:v>
                </c:pt>
                <c:pt idx="1286" formatCode="General">
                  <c:v>0.35</c:v>
                </c:pt>
                <c:pt idx="1287" formatCode="General">
                  <c:v>0.82</c:v>
                </c:pt>
                <c:pt idx="1288" formatCode="General">
                  <c:v>0.28999999999999998</c:v>
                </c:pt>
                <c:pt idx="1289" formatCode="General">
                  <c:v>0.42</c:v>
                </c:pt>
                <c:pt idx="1290" formatCode="General">
                  <c:v>0.33</c:v>
                </c:pt>
                <c:pt idx="1291" formatCode="General">
                  <c:v>1.38</c:v>
                </c:pt>
                <c:pt idx="1292" formatCode="General">
                  <c:v>0.41</c:v>
                </c:pt>
                <c:pt idx="1293" formatCode="General">
                  <c:v>1.1399999999999999</c:v>
                </c:pt>
                <c:pt idx="1294" formatCode="General">
                  <c:v>0.89</c:v>
                </c:pt>
                <c:pt idx="1295" formatCode="General">
                  <c:v>0.68</c:v>
                </c:pt>
                <c:pt idx="1296" formatCode="General">
                  <c:v>0.71</c:v>
                </c:pt>
                <c:pt idx="1297" formatCode="General">
                  <c:v>0.27</c:v>
                </c:pt>
                <c:pt idx="1298" formatCode="General">
                  <c:v>0.28999999999999998</c:v>
                </c:pt>
                <c:pt idx="1299" formatCode="General">
                  <c:v>0.32</c:v>
                </c:pt>
                <c:pt idx="1300" formatCode="General">
                  <c:v>0.49</c:v>
                </c:pt>
                <c:pt idx="1301" formatCode="General">
                  <c:v>1.96</c:v>
                </c:pt>
                <c:pt idx="1302" formatCode="General">
                  <c:v>0.23</c:v>
                </c:pt>
                <c:pt idx="1303" formatCode="General">
                  <c:v>0.59</c:v>
                </c:pt>
                <c:pt idx="1304" formatCode="General">
                  <c:v>0.67</c:v>
                </c:pt>
                <c:pt idx="1305" formatCode="General">
                  <c:v>0.5</c:v>
                </c:pt>
                <c:pt idx="1306" formatCode="General">
                  <c:v>0.74</c:v>
                </c:pt>
                <c:pt idx="1307" formatCode="General">
                  <c:v>0.35</c:v>
                </c:pt>
                <c:pt idx="1308" formatCode="General">
                  <c:v>0.36</c:v>
                </c:pt>
                <c:pt idx="1309" formatCode="General">
                  <c:v>0.34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Sheet1!$BW$4</c:f>
              <c:strCache>
                <c:ptCount val="1"/>
                <c:pt idx="0">
                  <c:v>１から崩壊(Cs-137)</c:v>
                </c:pt>
              </c:strCache>
            </c:strRef>
          </c:tx>
          <c:spPr>
            <a:ln w="38100">
              <a:pattFill prst="pct75">
                <a:fgClr>
                  <a:srgbClr val="8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Sheet1!$BW$5:$BW$1186</c:f>
              <c:numCache>
                <c:formatCode>0.000_);[Red]\(0.000\)</c:formatCode>
                <c:ptCount val="1182"/>
                <c:pt idx="0">
                  <c:v>1</c:v>
                </c:pt>
                <c:pt idx="1">
                  <c:v>0.99848396979300313</c:v>
                </c:pt>
                <c:pt idx="2">
                  <c:v>0.99848396979300313</c:v>
                </c:pt>
                <c:pt idx="3">
                  <c:v>0.99835773773536918</c:v>
                </c:pt>
                <c:pt idx="4">
                  <c:v>0.99816841957089975</c:v>
                </c:pt>
                <c:pt idx="5">
                  <c:v>0.99816841957089975</c:v>
                </c:pt>
                <c:pt idx="6">
                  <c:v>0.99652916524169255</c:v>
                </c:pt>
                <c:pt idx="7">
                  <c:v>0.99652916524169255</c:v>
                </c:pt>
                <c:pt idx="8">
                  <c:v>0.99495549797347982</c:v>
                </c:pt>
                <c:pt idx="9">
                  <c:v>0.99482971199837866</c:v>
                </c:pt>
                <c:pt idx="10">
                  <c:v>0.99263102983488249</c:v>
                </c:pt>
                <c:pt idx="11">
                  <c:v>0.99263102983488249</c:v>
                </c:pt>
                <c:pt idx="12">
                  <c:v>0.99263102983488249</c:v>
                </c:pt>
                <c:pt idx="13">
                  <c:v>0.99087558333564285</c:v>
                </c:pt>
                <c:pt idx="14">
                  <c:v>0.99087558333564285</c:v>
                </c:pt>
                <c:pt idx="15">
                  <c:v>0.98899819266603717</c:v>
                </c:pt>
                <c:pt idx="16">
                  <c:v>0.98899819266603717</c:v>
                </c:pt>
                <c:pt idx="17">
                  <c:v>0.98724917076072882</c:v>
                </c:pt>
                <c:pt idx="18">
                  <c:v>0.98712435904817997</c:v>
                </c:pt>
                <c:pt idx="19">
                  <c:v>0.98712435904817997</c:v>
                </c:pt>
                <c:pt idx="20">
                  <c:v>0.98675001857752032</c:v>
                </c:pt>
                <c:pt idx="21">
                  <c:v>0.98675001857752032</c:v>
                </c:pt>
                <c:pt idx="22">
                  <c:v>0.98637582006545621</c:v>
                </c:pt>
                <c:pt idx="23">
                  <c:v>0.98519179403146084</c:v>
                </c:pt>
                <c:pt idx="24">
                  <c:v>0.98512951625738676</c:v>
                </c:pt>
                <c:pt idx="25">
                  <c:v>0.98463143576935319</c:v>
                </c:pt>
                <c:pt idx="26">
                  <c:v>0.98463143576935319</c:v>
                </c:pt>
                <c:pt idx="27">
                  <c:v>0.98332517231528083</c:v>
                </c:pt>
                <c:pt idx="28">
                  <c:v>0.98326301253756665</c:v>
                </c:pt>
                <c:pt idx="29">
                  <c:v>0.98295227258441897</c:v>
                </c:pt>
                <c:pt idx="30">
                  <c:v>0.9814620872471449</c:v>
                </c:pt>
                <c:pt idx="31">
                  <c:v>0.9814620872471449</c:v>
                </c:pt>
                <c:pt idx="32">
                  <c:v>0.98108989404138802</c:v>
                </c:pt>
                <c:pt idx="33">
                  <c:v>0.98108989404138802</c:v>
                </c:pt>
                <c:pt idx="34">
                  <c:v>0.97947868713019326</c:v>
                </c:pt>
                <c:pt idx="35">
                  <c:v>0.97941677050364728</c:v>
                </c:pt>
                <c:pt idx="36">
                  <c:v>0.97898346369565703</c:v>
                </c:pt>
                <c:pt idx="37">
                  <c:v>0.97762288991486024</c:v>
                </c:pt>
                <c:pt idx="38">
                  <c:v>0.97762288991486024</c:v>
                </c:pt>
                <c:pt idx="39">
                  <c:v>0.97644937072517402</c:v>
                </c:pt>
                <c:pt idx="40">
                  <c:v>0.97564724828856952</c:v>
                </c:pt>
                <c:pt idx="41">
                  <c:v>0.97558557386205391</c:v>
                </c:pt>
                <c:pt idx="42">
                  <c:v>0.9754005739735917</c:v>
                </c:pt>
                <c:pt idx="43">
                  <c:v>0.97521560916658157</c:v>
                </c:pt>
                <c:pt idx="44">
                  <c:v>0.97386027188289859</c:v>
                </c:pt>
                <c:pt idx="45">
                  <c:v>0.97386027188289859</c:v>
                </c:pt>
                <c:pt idx="46">
                  <c:v>0.97213802106296432</c:v>
                </c:pt>
                <c:pt idx="47">
                  <c:v>0.97213802106296432</c:v>
                </c:pt>
                <c:pt idx="48">
                  <c:v>0.97005081066538212</c:v>
                </c:pt>
                <c:pt idx="49">
                  <c:v>0.97005081066538212</c:v>
                </c:pt>
                <c:pt idx="50">
                  <c:v>0.96998949001127921</c:v>
                </c:pt>
                <c:pt idx="51">
                  <c:v>0.96833529679518771</c:v>
                </c:pt>
                <c:pt idx="52">
                  <c:v>0.96833529679518771</c:v>
                </c:pt>
                <c:pt idx="53">
                  <c:v>0.9664395164896088</c:v>
                </c:pt>
                <c:pt idx="54">
                  <c:v>0.9664395164896088</c:v>
                </c:pt>
                <c:pt idx="55">
                  <c:v>0.96473038911502851</c:v>
                </c:pt>
                <c:pt idx="56">
                  <c:v>0.96460842431062088</c:v>
                </c:pt>
                <c:pt idx="57">
                  <c:v>0.96460842431062088</c:v>
                </c:pt>
                <c:pt idx="58">
                  <c:v>0.96405977347579319</c:v>
                </c:pt>
                <c:pt idx="59">
                  <c:v>0.9634505274281534</c:v>
                </c:pt>
                <c:pt idx="60">
                  <c:v>0.9634505274281534</c:v>
                </c:pt>
                <c:pt idx="61">
                  <c:v>0.96271994037385245</c:v>
                </c:pt>
                <c:pt idx="62">
                  <c:v>0.96271994037385245</c:v>
                </c:pt>
                <c:pt idx="63">
                  <c:v>0.96265908313234227</c:v>
                </c:pt>
                <c:pt idx="64">
                  <c:v>0.96265908313234227</c:v>
                </c:pt>
                <c:pt idx="65">
                  <c:v>0.9608958955957817</c:v>
                </c:pt>
                <c:pt idx="66">
                  <c:v>0.9608958955957817</c:v>
                </c:pt>
                <c:pt idx="67">
                  <c:v>0.95931785252620627</c:v>
                </c:pt>
                <c:pt idx="68">
                  <c:v>0.95913593747900572</c:v>
                </c:pt>
                <c:pt idx="69">
                  <c:v>0.95907530679614539</c:v>
                </c:pt>
                <c:pt idx="70">
                  <c:v>0.95877221086748865</c:v>
                </c:pt>
                <c:pt idx="71">
                  <c:v>0.9583480374830905</c:v>
                </c:pt>
                <c:pt idx="72">
                  <c:v>0.95719765544520441</c:v>
                </c:pt>
                <c:pt idx="73">
                  <c:v>0.95713714728862898</c:v>
                </c:pt>
                <c:pt idx="74">
                  <c:v>0.95713714728862898</c:v>
                </c:pt>
                <c:pt idx="75">
                  <c:v>0.95683466387522709</c:v>
                </c:pt>
                <c:pt idx="76">
                  <c:v>0.95532368010861879</c:v>
                </c:pt>
                <c:pt idx="77">
                  <c:v>0.95532368010861879</c:v>
                </c:pt>
                <c:pt idx="78">
                  <c:v>0.95369449755862157</c:v>
                </c:pt>
                <c:pt idx="79">
                  <c:v>0.95345337358958848</c:v>
                </c:pt>
                <c:pt idx="80">
                  <c:v>0.95345337358958848</c:v>
                </c:pt>
                <c:pt idx="81">
                  <c:v>0.95291106753440014</c:v>
                </c:pt>
                <c:pt idx="82">
                  <c:v>0.95164688597642599</c:v>
                </c:pt>
                <c:pt idx="83">
                  <c:v>0.95164688597642599</c:v>
                </c:pt>
                <c:pt idx="84">
                  <c:v>0.95002397372932679</c:v>
                </c:pt>
                <c:pt idx="85">
                  <c:v>0.95002397372932679</c:v>
                </c:pt>
                <c:pt idx="86">
                  <c:v>0.94996391904884803</c:v>
                </c:pt>
                <c:pt idx="87">
                  <c:v>0.94792431713409242</c:v>
                </c:pt>
                <c:pt idx="88">
                  <c:v>0.94792431713409242</c:v>
                </c:pt>
                <c:pt idx="89">
                  <c:v>0.94732526802991368</c:v>
                </c:pt>
                <c:pt idx="90">
                  <c:v>0.94618811750656151</c:v>
                </c:pt>
                <c:pt idx="91">
                  <c:v>0.94618811750656151</c:v>
                </c:pt>
                <c:pt idx="92">
                  <c:v>0.94439539521793814</c:v>
                </c:pt>
                <c:pt idx="93">
                  <c:v>0.94439539521793814</c:v>
                </c:pt>
                <c:pt idx="94">
                  <c:v>0.94272525239487015</c:v>
                </c:pt>
                <c:pt idx="95">
                  <c:v>0.94266565909472466</c:v>
                </c:pt>
                <c:pt idx="96">
                  <c:v>0.94201038137082183</c:v>
                </c:pt>
                <c:pt idx="97">
                  <c:v>0.94105806318324847</c:v>
                </c:pt>
                <c:pt idx="98">
                  <c:v>0.94070119212129855</c:v>
                </c:pt>
                <c:pt idx="99">
                  <c:v>0.94070119212129855</c:v>
                </c:pt>
                <c:pt idx="100">
                  <c:v>0.94040390295183074</c:v>
                </c:pt>
                <c:pt idx="101">
                  <c:v>0.939215685498067</c:v>
                </c:pt>
                <c:pt idx="102">
                  <c:v>0.93897822222817806</c:v>
                </c:pt>
                <c:pt idx="103">
                  <c:v>0.93891886579226513</c:v>
                </c:pt>
                <c:pt idx="104">
                  <c:v>0.93743617372650279</c:v>
                </c:pt>
                <c:pt idx="105">
                  <c:v>0.93708067616910806</c:v>
                </c:pt>
                <c:pt idx="106">
                  <c:v>0.93708067616910806</c:v>
                </c:pt>
                <c:pt idx="107">
                  <c:v>0.93666609940378354</c:v>
                </c:pt>
                <c:pt idx="108">
                  <c:v>0.93613334162929052</c:v>
                </c:pt>
                <c:pt idx="109">
                  <c:v>0.9352460853032174</c:v>
                </c:pt>
                <c:pt idx="110">
                  <c:v>0.9352460853032174</c:v>
                </c:pt>
                <c:pt idx="111">
                  <c:v>0.93412343439200807</c:v>
                </c:pt>
                <c:pt idx="112">
                  <c:v>0.93353310687698365</c:v>
                </c:pt>
                <c:pt idx="113">
                  <c:v>0.93353310687698365</c:v>
                </c:pt>
                <c:pt idx="114">
                  <c:v>0.93164656464838724</c:v>
                </c:pt>
                <c:pt idx="115">
                  <c:v>0.93164656464838724</c:v>
                </c:pt>
                <c:pt idx="116">
                  <c:v>0.93082240171254316</c:v>
                </c:pt>
                <c:pt idx="117">
                  <c:v>0.92988139392740432</c:v>
                </c:pt>
                <c:pt idx="118">
                  <c:v>0.92988139392740432</c:v>
                </c:pt>
                <c:pt idx="119">
                  <c:v>0.92923500296425254</c:v>
                </c:pt>
                <c:pt idx="120">
                  <c:v>0.92829559994773292</c:v>
                </c:pt>
                <c:pt idx="121">
                  <c:v>0.92823691880158676</c:v>
                </c:pt>
                <c:pt idx="122">
                  <c:v>0.92624396542833642</c:v>
                </c:pt>
                <c:pt idx="123">
                  <c:v>0.9261854139739234</c:v>
                </c:pt>
                <c:pt idx="124">
                  <c:v>0.9259512451665648</c:v>
                </c:pt>
                <c:pt idx="125">
                  <c:v>0.92460592301611866</c:v>
                </c:pt>
                <c:pt idx="126">
                  <c:v>0.92460592301611866</c:v>
                </c:pt>
                <c:pt idx="127">
                  <c:v>0.92291243290289215</c:v>
                </c:pt>
                <c:pt idx="128">
                  <c:v>0.92291243290289215</c:v>
                </c:pt>
                <c:pt idx="129">
                  <c:v>0.92104735359810741</c:v>
                </c:pt>
                <c:pt idx="130">
                  <c:v>0.92104735359810741</c:v>
                </c:pt>
                <c:pt idx="131">
                  <c:v>0.92011622782306934</c:v>
                </c:pt>
                <c:pt idx="132">
                  <c:v>0.91988359349688587</c:v>
                </c:pt>
                <c:pt idx="133">
                  <c:v>0.91924415233173207</c:v>
                </c:pt>
                <c:pt idx="134">
                  <c:v>0.91924415233173207</c:v>
                </c:pt>
                <c:pt idx="135">
                  <c:v>0.91866322790979005</c:v>
                </c:pt>
                <c:pt idx="136">
                  <c:v>0.91825679926481285</c:v>
                </c:pt>
                <c:pt idx="137">
                  <c:v>0.91761848893752429</c:v>
                </c:pt>
                <c:pt idx="138">
                  <c:v>0.91756048273275659</c:v>
                </c:pt>
                <c:pt idx="139">
                  <c:v>0.91605360777644818</c:v>
                </c:pt>
                <c:pt idx="140">
                  <c:v>0.91570621898440652</c:v>
                </c:pt>
                <c:pt idx="141">
                  <c:v>0.91570621898440652</c:v>
                </c:pt>
                <c:pt idx="142">
                  <c:v>0.91535896193025867</c:v>
                </c:pt>
                <c:pt idx="143">
                  <c:v>0.91530109855890984</c:v>
                </c:pt>
                <c:pt idx="144">
                  <c:v>0.91397125009372715</c:v>
                </c:pt>
                <c:pt idx="145">
                  <c:v>0.91397125009372715</c:v>
                </c:pt>
                <c:pt idx="146">
                  <c:v>0.91368240836998582</c:v>
                </c:pt>
                <c:pt idx="147">
                  <c:v>0.91218190222886286</c:v>
                </c:pt>
                <c:pt idx="148">
                  <c:v>0.91212423969171474</c:v>
                </c:pt>
                <c:pt idx="149">
                  <c:v>0.91039605750020913</c:v>
                </c:pt>
                <c:pt idx="150">
                  <c:v>0.91039605750020913</c:v>
                </c:pt>
                <c:pt idx="151">
                  <c:v>0.90959069341043364</c:v>
                </c:pt>
                <c:pt idx="152">
                  <c:v>0.90872859389856164</c:v>
                </c:pt>
                <c:pt idx="153">
                  <c:v>0.90855627207153</c:v>
                </c:pt>
                <c:pt idx="154">
                  <c:v>0.90763777405978996</c:v>
                </c:pt>
                <c:pt idx="155">
                  <c:v>0.9071215270419235</c:v>
                </c:pt>
                <c:pt idx="156">
                  <c:v>0.90654826361958751</c:v>
                </c:pt>
                <c:pt idx="157">
                  <c:v>0.9051166895329753</c:v>
                </c:pt>
                <c:pt idx="158">
                  <c:v>0.9051166895329753</c:v>
                </c:pt>
                <c:pt idx="159">
                  <c:v>0.90437316464967243</c:v>
                </c:pt>
                <c:pt idx="160">
                  <c:v>0.90351601025105899</c:v>
                </c:pt>
                <c:pt idx="161">
                  <c:v>0.90351601025105899</c:v>
                </c:pt>
                <c:pt idx="162">
                  <c:v>0.90174713136821927</c:v>
                </c:pt>
                <c:pt idx="163">
                  <c:v>0.90174713136821927</c:v>
                </c:pt>
                <c:pt idx="164">
                  <c:v>0.90003861046080591</c:v>
                </c:pt>
                <c:pt idx="165">
                  <c:v>0.89998171554797801</c:v>
                </c:pt>
                <c:pt idx="166">
                  <c:v>0.8989582219063541</c:v>
                </c:pt>
                <c:pt idx="167">
                  <c:v>0.89884457226398506</c:v>
                </c:pt>
                <c:pt idx="168">
                  <c:v>0.89833332665123244</c:v>
                </c:pt>
                <c:pt idx="169">
                  <c:v>0.89810619972768269</c:v>
                </c:pt>
                <c:pt idx="170">
                  <c:v>0.89765211814055734</c:v>
                </c:pt>
                <c:pt idx="171">
                  <c:v>0.89736843374118791</c:v>
                </c:pt>
                <c:pt idx="172">
                  <c:v>0.89657459428430641</c:v>
                </c:pt>
                <c:pt idx="173">
                  <c:v>0.896461245989008</c:v>
                </c:pt>
                <c:pt idx="174">
                  <c:v>0.89612128707534544</c:v>
                </c:pt>
                <c:pt idx="175">
                  <c:v>0.89481930511540786</c:v>
                </c:pt>
                <c:pt idx="176">
                  <c:v>0.89476274013500645</c:v>
                </c:pt>
                <c:pt idx="177">
                  <c:v>0.89419728695668621</c:v>
                </c:pt>
                <c:pt idx="178">
                  <c:v>0.89414076129645226</c:v>
                </c:pt>
                <c:pt idx="179">
                  <c:v>0.89318037158857755</c:v>
                </c:pt>
                <c:pt idx="180">
                  <c:v>0.89301099816450524</c:v>
                </c:pt>
                <c:pt idx="181">
                  <c:v>0.89250307057720102</c:v>
                </c:pt>
                <c:pt idx="182">
                  <c:v>0.89137537669729583</c:v>
                </c:pt>
                <c:pt idx="183">
                  <c:v>0.89126268570642508</c:v>
                </c:pt>
                <c:pt idx="184">
                  <c:v>0.88963026641409804</c:v>
                </c:pt>
                <c:pt idx="185">
                  <c:v>0.88963026641409804</c:v>
                </c:pt>
                <c:pt idx="186">
                  <c:v>0.88889946314014689</c:v>
                </c:pt>
                <c:pt idx="187">
                  <c:v>0.88800083702899868</c:v>
                </c:pt>
                <c:pt idx="188">
                  <c:v>0.88777632248385119</c:v>
                </c:pt>
                <c:pt idx="189">
                  <c:v>0.8873835586104013</c:v>
                </c:pt>
                <c:pt idx="190">
                  <c:v>0.88631836093000349</c:v>
                </c:pt>
                <c:pt idx="191">
                  <c:v>0.8858702392622636</c:v>
                </c:pt>
                <c:pt idx="192">
                  <c:v>0.88452723322006244</c:v>
                </c:pt>
                <c:pt idx="193">
                  <c:v>0.88435950068703628</c:v>
                </c:pt>
                <c:pt idx="194">
                  <c:v>0.88435950068703628</c:v>
                </c:pt>
                <c:pt idx="195">
                  <c:v>0.88296296594615231</c:v>
                </c:pt>
                <c:pt idx="196">
                  <c:v>0.88279553004448197</c:v>
                </c:pt>
                <c:pt idx="197">
                  <c:v>0.88117861902875538</c:v>
                </c:pt>
                <c:pt idx="198">
                  <c:v>0.88112291632874584</c:v>
                </c:pt>
                <c:pt idx="199">
                  <c:v>0.87950906883956648</c:v>
                </c:pt>
                <c:pt idx="200">
                  <c:v>0.87945347167826549</c:v>
                </c:pt>
                <c:pt idx="201">
                  <c:v>0.87911996250741609</c:v>
                </c:pt>
                <c:pt idx="202">
                  <c:v>0.8780091784282299</c:v>
                </c:pt>
                <c:pt idx="203">
                  <c:v>0.87789817724186392</c:v>
                </c:pt>
                <c:pt idx="204">
                  <c:v>0.87773170177397852</c:v>
                </c:pt>
                <c:pt idx="205">
                  <c:v>0.87767621696690667</c:v>
                </c:pt>
                <c:pt idx="206">
                  <c:v>0.8768997978449522</c:v>
                </c:pt>
                <c:pt idx="207">
                  <c:v>0.87612406556700861</c:v>
                </c:pt>
                <c:pt idx="208">
                  <c:v>0.87606868238482327</c:v>
                </c:pt>
                <c:pt idx="209">
                  <c:v>0.87557039126290981</c:v>
                </c:pt>
                <c:pt idx="210">
                  <c:v>0.87440881388275937</c:v>
                </c:pt>
                <c:pt idx="211">
                  <c:v>0.87440881388275937</c:v>
                </c:pt>
                <c:pt idx="212">
                  <c:v>0.87424300010140321</c:v>
                </c:pt>
                <c:pt idx="213">
                  <c:v>0.87380098372389714</c:v>
                </c:pt>
                <c:pt idx="214">
                  <c:v>0.87269692027124901</c:v>
                </c:pt>
                <c:pt idx="215">
                  <c:v>0.8726417537321397</c:v>
                </c:pt>
                <c:pt idx="216">
                  <c:v>0.87181467399684598</c:v>
                </c:pt>
                <c:pt idx="217">
                  <c:v>0.87104344017438828</c:v>
                </c:pt>
                <c:pt idx="218">
                  <c:v>0.87098837815813479</c:v>
                </c:pt>
                <c:pt idx="219">
                  <c:v>0.86939309289072653</c:v>
                </c:pt>
                <c:pt idx="220">
                  <c:v>0.86922823023846552</c:v>
                </c:pt>
                <c:pt idx="221">
                  <c:v>0.86845928446295839</c:v>
                </c:pt>
                <c:pt idx="222">
                  <c:v>0.86769101892031208</c:v>
                </c:pt>
                <c:pt idx="223">
                  <c:v>0.86769101892031208</c:v>
                </c:pt>
                <c:pt idx="224">
                  <c:v>0.8667590386770917</c:v>
                </c:pt>
                <c:pt idx="225">
                  <c:v>0.86615652612711502</c:v>
                </c:pt>
                <c:pt idx="226">
                  <c:v>0.86571859826267972</c:v>
                </c:pt>
                <c:pt idx="227">
                  <c:v>0.86440614271695471</c:v>
                </c:pt>
                <c:pt idx="228">
                  <c:v>0.86424222573799026</c:v>
                </c:pt>
                <c:pt idx="229">
                  <c:v>0.8634776907339744</c:v>
                </c:pt>
                <c:pt idx="230">
                  <c:v>0.86271383206091656</c:v>
                </c:pt>
                <c:pt idx="231">
                  <c:v>0.86260476456913415</c:v>
                </c:pt>
                <c:pt idx="232">
                  <c:v>0.86102483456430079</c:v>
                </c:pt>
                <c:pt idx="233">
                  <c:v>0.86097040586275864</c:v>
                </c:pt>
                <c:pt idx="234">
                  <c:v>0.85950213077390469</c:v>
                </c:pt>
                <c:pt idx="235">
                  <c:v>0.85939346931734595</c:v>
                </c:pt>
                <c:pt idx="236">
                  <c:v>0.85885036806060411</c:v>
                </c:pt>
                <c:pt idx="237">
                  <c:v>0.85830761002147515</c:v>
                </c:pt>
                <c:pt idx="238">
                  <c:v>0.85771097233591087</c:v>
                </c:pt>
                <c:pt idx="239">
                  <c:v>0.85765675311638456</c:v>
                </c:pt>
                <c:pt idx="240">
                  <c:v>0.85738570842551154</c:v>
                </c:pt>
                <c:pt idx="241">
                  <c:v>0.85738570842551154</c:v>
                </c:pt>
                <c:pt idx="242">
                  <c:v>0.85608588579249112</c:v>
                </c:pt>
                <c:pt idx="243">
                  <c:v>0.85603176930095493</c:v>
                </c:pt>
                <c:pt idx="244">
                  <c:v>0.85570714218332511</c:v>
                </c:pt>
                <c:pt idx="245">
                  <c:v>0.85451789563844471</c:v>
                </c:pt>
                <c:pt idx="246">
                  <c:v>0.85435585376368006</c:v>
                </c:pt>
                <c:pt idx="247">
                  <c:v>0.85430184663414255</c:v>
                </c:pt>
                <c:pt idx="248">
                  <c:v>0.85386991248368072</c:v>
                </c:pt>
                <c:pt idx="249">
                  <c:v>0.85273712409130331</c:v>
                </c:pt>
                <c:pt idx="250">
                  <c:v>0.85273712409130331</c:v>
                </c:pt>
                <c:pt idx="251">
                  <c:v>0.851282889813193</c:v>
                </c:pt>
                <c:pt idx="252">
                  <c:v>0.85112146139124345</c:v>
                </c:pt>
                <c:pt idx="253">
                  <c:v>0.85112146139124345</c:v>
                </c:pt>
                <c:pt idx="254">
                  <c:v>0.84945515912022085</c:v>
                </c:pt>
                <c:pt idx="255">
                  <c:v>0.84940146178249831</c:v>
                </c:pt>
                <c:pt idx="256">
                  <c:v>0.84902567545006902</c:v>
                </c:pt>
                <c:pt idx="257">
                  <c:v>0.84784571468864844</c:v>
                </c:pt>
                <c:pt idx="258">
                  <c:v>0.84779211909011742</c:v>
                </c:pt>
                <c:pt idx="259">
                  <c:v>0.84741704475197499</c:v>
                </c:pt>
                <c:pt idx="260">
                  <c:v>0.84634631788660297</c:v>
                </c:pt>
                <c:pt idx="261">
                  <c:v>0.8459184060434376</c:v>
                </c:pt>
                <c:pt idx="262">
                  <c:v>0.84452918616623596</c:v>
                </c:pt>
                <c:pt idx="263">
                  <c:v>0.84452918616623596</c:v>
                </c:pt>
                <c:pt idx="264">
                  <c:v>0.84420892109513557</c:v>
                </c:pt>
                <c:pt idx="265">
                  <c:v>0.84303565457312435</c:v>
                </c:pt>
                <c:pt idx="266">
                  <c:v>0.84292907486973911</c:v>
                </c:pt>
                <c:pt idx="267">
                  <c:v>0.84138518247308824</c:v>
                </c:pt>
                <c:pt idx="268">
                  <c:v>0.84122563094928393</c:v>
                </c:pt>
                <c:pt idx="269">
                  <c:v>0.83989721098248293</c:v>
                </c:pt>
                <c:pt idx="270">
                  <c:v>0.83973794162209636</c:v>
                </c:pt>
                <c:pt idx="271">
                  <c:v>0.83931337096729308</c:v>
                </c:pt>
                <c:pt idx="272">
                  <c:v>0.83846487353663568</c:v>
                </c:pt>
                <c:pt idx="273">
                  <c:v>0.83814690819365301</c:v>
                </c:pt>
                <c:pt idx="274">
                  <c:v>0.83809392569409746</c:v>
                </c:pt>
                <c:pt idx="275">
                  <c:v>0.8378820291860406</c:v>
                </c:pt>
                <c:pt idx="276">
                  <c:v>0.83735252227296864</c:v>
                </c:pt>
                <c:pt idx="277">
                  <c:v>0.83655888926204858</c:v>
                </c:pt>
                <c:pt idx="278">
                  <c:v>0.83640025294622755</c:v>
                </c:pt>
                <c:pt idx="279">
                  <c:v>0.83587168245467469</c:v>
                </c:pt>
                <c:pt idx="280">
                  <c:v>0.83513224489762139</c:v>
                </c:pt>
                <c:pt idx="281">
                  <c:v>0.83492109719563434</c:v>
                </c:pt>
                <c:pt idx="282">
                  <c:v>0.83486831861203692</c:v>
                </c:pt>
                <c:pt idx="283">
                  <c:v>0.83449896193250606</c:v>
                </c:pt>
                <c:pt idx="284">
                  <c:v>0.83444621003370723</c:v>
                </c:pt>
                <c:pt idx="285">
                  <c:v>0.83328651155364186</c:v>
                </c:pt>
                <c:pt idx="286">
                  <c:v>0.83323383629850889</c:v>
                </c:pt>
                <c:pt idx="287">
                  <c:v>0.83260199290159875</c:v>
                </c:pt>
                <c:pt idx="288">
                  <c:v>0.83176028028724713</c:v>
                </c:pt>
                <c:pt idx="289">
                  <c:v>0.83160255392965932</c:v>
                </c:pt>
                <c:pt idx="290">
                  <c:v>0.83007940696709204</c:v>
                </c:pt>
                <c:pt idx="291">
                  <c:v>0.83002693444541276</c:v>
                </c:pt>
                <c:pt idx="292">
                  <c:v>0.82897818030104298</c:v>
                </c:pt>
                <c:pt idx="293">
                  <c:v>0.82850667335665651</c:v>
                </c:pt>
                <c:pt idx="294">
                  <c:v>0.82829720080757352</c:v>
                </c:pt>
                <c:pt idx="295">
                  <c:v>0.82808778121974003</c:v>
                </c:pt>
                <c:pt idx="296">
                  <c:v>0.82709376101825871</c:v>
                </c:pt>
                <c:pt idx="297">
                  <c:v>0.82662332589554266</c:v>
                </c:pt>
                <c:pt idx="298">
                  <c:v>0.8252657936003609</c:v>
                </c:pt>
                <c:pt idx="299">
                  <c:v>0.82521362536575305</c:v>
                </c:pt>
                <c:pt idx="300">
                  <c:v>0.82484854004897468</c:v>
                </c:pt>
                <c:pt idx="301">
                  <c:v>0.82380632890021055</c:v>
                </c:pt>
                <c:pt idx="302">
                  <c:v>0.82375425292399662</c:v>
                </c:pt>
                <c:pt idx="303">
                  <c:v>0.82224548075595305</c:v>
                </c:pt>
                <c:pt idx="304">
                  <c:v>0.8220895586858612</c:v>
                </c:pt>
                <c:pt idx="305">
                  <c:v>0.820791357413719</c:v>
                </c:pt>
                <c:pt idx="306">
                  <c:v>0.82058383553920455</c:v>
                </c:pt>
                <c:pt idx="307">
                  <c:v>0.81990975173585057</c:v>
                </c:pt>
                <c:pt idx="308">
                  <c:v>0.81944340274030358</c:v>
                </c:pt>
                <c:pt idx="309">
                  <c:v>0.81902909298385307</c:v>
                </c:pt>
                <c:pt idx="310">
                  <c:v>0.8189773189951518</c:v>
                </c:pt>
                <c:pt idx="311">
                  <c:v>0.81845975907985158</c:v>
                </c:pt>
                <c:pt idx="312">
                  <c:v>0.81845975907985158</c:v>
                </c:pt>
                <c:pt idx="313">
                  <c:v>0.81752897532628033</c:v>
                </c:pt>
                <c:pt idx="314">
                  <c:v>0.81737394764516025</c:v>
                </c:pt>
                <c:pt idx="315">
                  <c:v>0.8165476297066484</c:v>
                </c:pt>
                <c:pt idx="316">
                  <c:v>0.81587686151939709</c:v>
                </c:pt>
                <c:pt idx="317">
                  <c:v>0.81582528679540756</c:v>
                </c:pt>
                <c:pt idx="318">
                  <c:v>0.81582528679540756</c:v>
                </c:pt>
                <c:pt idx="319">
                  <c:v>0.81541280635472313</c:v>
                </c:pt>
                <c:pt idx="320">
                  <c:v>0.81427956016007952</c:v>
                </c:pt>
                <c:pt idx="321">
                  <c:v>0.81412514866421204</c:v>
                </c:pt>
                <c:pt idx="322">
                  <c:v>0.81397076644933286</c:v>
                </c:pt>
                <c:pt idx="323">
                  <c:v>0.81283952437606499</c:v>
                </c:pt>
                <c:pt idx="324">
                  <c:v>0.81268538595358708</c:v>
                </c:pt>
                <c:pt idx="325">
                  <c:v>0.81114560842089423</c:v>
                </c:pt>
                <c:pt idx="326">
                  <c:v>0.81109433277766585</c:v>
                </c:pt>
                <c:pt idx="327">
                  <c:v>0.81078674697907993</c:v>
                </c:pt>
                <c:pt idx="328">
                  <c:v>0.80960874827159623</c:v>
                </c:pt>
                <c:pt idx="329">
                  <c:v>0.80945522249985336</c:v>
                </c:pt>
                <c:pt idx="330">
                  <c:v>0.80863690993593984</c:v>
                </c:pt>
                <c:pt idx="331">
                  <c:v>0.80817697271734668</c:v>
                </c:pt>
                <c:pt idx="332">
                  <c:v>0.80766623817580852</c:v>
                </c:pt>
                <c:pt idx="333">
                  <c:v>0.80644179176156239</c:v>
                </c:pt>
                <c:pt idx="334">
                  <c:v>0.80639081346473196</c:v>
                </c:pt>
                <c:pt idx="335">
                  <c:v>0.80572838878246544</c:v>
                </c:pt>
                <c:pt idx="336">
                  <c:v>0.80501561690137924</c:v>
                </c:pt>
                <c:pt idx="337">
                  <c:v>0.80496472875856351</c:v>
                </c:pt>
                <c:pt idx="338">
                  <c:v>0.80354116605234271</c:v>
                </c:pt>
                <c:pt idx="339">
                  <c:v>0.80338879087370407</c:v>
                </c:pt>
                <c:pt idx="340">
                  <c:v>0.80191731968738134</c:v>
                </c:pt>
                <c:pt idx="341">
                  <c:v>0.80186662739988557</c:v>
                </c:pt>
                <c:pt idx="342">
                  <c:v>0.8015118711008139</c:v>
                </c:pt>
                <c:pt idx="343">
                  <c:v>0.80080282927973478</c:v>
                </c:pt>
                <c:pt idx="344">
                  <c:v>0.80034734793648321</c:v>
                </c:pt>
                <c:pt idx="345">
                  <c:v>0.80019557840025146</c:v>
                </c:pt>
                <c:pt idx="346">
                  <c:v>0.79999326378654612</c:v>
                </c:pt>
                <c:pt idx="347">
                  <c:v>0.79898245773189147</c:v>
                </c:pt>
                <c:pt idx="348">
                  <c:v>0.79893195096834224</c:v>
                </c:pt>
                <c:pt idx="349">
                  <c:v>0.79878044983325169</c:v>
                </c:pt>
                <c:pt idx="350">
                  <c:v>0.79736782389050431</c:v>
                </c:pt>
                <c:pt idx="351">
                  <c:v>0.79726701768414965</c:v>
                </c:pt>
                <c:pt idx="352">
                  <c:v>0.79721661936018395</c:v>
                </c:pt>
                <c:pt idx="353">
                  <c:v>0.7959576961461724</c:v>
                </c:pt>
                <c:pt idx="354">
                  <c:v>0.7959576961461724</c:v>
                </c:pt>
                <c:pt idx="355">
                  <c:v>0.79575645300241049</c:v>
                </c:pt>
                <c:pt idx="356">
                  <c:v>0.79560555403568456</c:v>
                </c:pt>
                <c:pt idx="357">
                  <c:v>0.79520329667145317</c:v>
                </c:pt>
                <c:pt idx="358">
                  <c:v>0.7941985428274615</c:v>
                </c:pt>
                <c:pt idx="359">
                  <c:v>0.79414833847362942</c:v>
                </c:pt>
                <c:pt idx="360">
                  <c:v>0.79264368268635654</c:v>
                </c:pt>
                <c:pt idx="361">
                  <c:v>0.79259357662123242</c:v>
                </c:pt>
                <c:pt idx="362">
                  <c:v>0.79209269014383055</c:v>
                </c:pt>
                <c:pt idx="363">
                  <c:v>0.79119189202989848</c:v>
                </c:pt>
                <c:pt idx="364">
                  <c:v>0.7910418586389798</c:v>
                </c:pt>
                <c:pt idx="365">
                  <c:v>0.79064190867452977</c:v>
                </c:pt>
                <c:pt idx="366">
                  <c:v>0.7897926862874366</c:v>
                </c:pt>
                <c:pt idx="367">
                  <c:v>0.78929356985730015</c:v>
                </c:pt>
                <c:pt idx="368">
                  <c:v>0.78804715831289351</c:v>
                </c:pt>
                <c:pt idx="369">
                  <c:v>0.78789772125652779</c:v>
                </c:pt>
                <c:pt idx="370">
                  <c:v>0.78735002778698004</c:v>
                </c:pt>
                <c:pt idx="371">
                  <c:v>0.78665351396396943</c:v>
                </c:pt>
                <c:pt idx="372">
                  <c:v>0.78650434118380452</c:v>
                </c:pt>
                <c:pt idx="373">
                  <c:v>0.78506379522508996</c:v>
                </c:pt>
                <c:pt idx="374">
                  <c:v>0.78501416831389481</c:v>
                </c:pt>
                <c:pt idx="375">
                  <c:v>0.78357635172664475</c:v>
                </c:pt>
                <c:pt idx="376">
                  <c:v>0.78352681884249131</c:v>
                </c:pt>
                <c:pt idx="377">
                  <c:v>0.78322968728510289</c:v>
                </c:pt>
                <c:pt idx="378">
                  <c:v>0.78263576216514663</c:v>
                </c:pt>
                <c:pt idx="379">
                  <c:v>0.78214116861611649</c:v>
                </c:pt>
                <c:pt idx="380">
                  <c:v>0.78199285151013165</c:v>
                </c:pt>
                <c:pt idx="381">
                  <c:v>0.78189398906497742</c:v>
                </c:pt>
                <c:pt idx="382">
                  <c:v>0.78130107680847427</c:v>
                </c:pt>
                <c:pt idx="383">
                  <c:v>0.78056056870760959</c:v>
                </c:pt>
                <c:pt idx="384">
                  <c:v>0.78051122646273541</c:v>
                </c:pt>
                <c:pt idx="385">
                  <c:v>0.78016591807275837</c:v>
                </c:pt>
                <c:pt idx="386">
                  <c:v>0.77903240861847001</c:v>
                </c:pt>
                <c:pt idx="387">
                  <c:v>0.77888468102535657</c:v>
                </c:pt>
                <c:pt idx="388">
                  <c:v>0.77888468102535657</c:v>
                </c:pt>
                <c:pt idx="389">
                  <c:v>0.77883544471980837</c:v>
                </c:pt>
                <c:pt idx="390">
                  <c:v>0.77750724031927199</c:v>
                </c:pt>
                <c:pt idx="391">
                  <c:v>0.77745809108706465</c:v>
                </c:pt>
                <c:pt idx="392">
                  <c:v>0.77642667460515391</c:v>
                </c:pt>
                <c:pt idx="393">
                  <c:v>0.77603411406298406</c:v>
                </c:pt>
                <c:pt idx="394">
                  <c:v>0.77593600494358317</c:v>
                </c:pt>
                <c:pt idx="395">
                  <c:v>0.77456377890735029</c:v>
                </c:pt>
                <c:pt idx="396">
                  <c:v>0.77431899403362003</c:v>
                </c:pt>
                <c:pt idx="397">
                  <c:v>0.77358510346984721</c:v>
                </c:pt>
                <c:pt idx="398">
                  <c:v>0.77304735916893175</c:v>
                </c:pt>
                <c:pt idx="399">
                  <c:v>0.77299849186301783</c:v>
                </c:pt>
                <c:pt idx="400">
                  <c:v>0.77226585285589011</c:v>
                </c:pt>
                <c:pt idx="401">
                  <c:v>0.77168024164025117</c:v>
                </c:pt>
                <c:pt idx="402">
                  <c:v>0.77129008088979256</c:v>
                </c:pt>
                <c:pt idx="403">
                  <c:v>0.77012078182880661</c:v>
                </c:pt>
                <c:pt idx="404">
                  <c:v>0.76997474414379163</c:v>
                </c:pt>
                <c:pt idx="405">
                  <c:v>0.76997474414379163</c:v>
                </c:pt>
                <c:pt idx="406">
                  <c:v>0.7687588398888312</c:v>
                </c:pt>
                <c:pt idx="407">
                  <c:v>0.76861306046830247</c:v>
                </c:pt>
                <c:pt idx="408">
                  <c:v>0.76715678582340441</c:v>
                </c:pt>
                <c:pt idx="409">
                  <c:v>0.76710829088335697</c:v>
                </c:pt>
                <c:pt idx="410">
                  <c:v>0.76570327035077457</c:v>
                </c:pt>
                <c:pt idx="411">
                  <c:v>0.76541289789670486</c:v>
                </c:pt>
                <c:pt idx="412">
                  <c:v>0.7647357903271601</c:v>
                </c:pt>
                <c:pt idx="413">
                  <c:v>0.76454244106332647</c:v>
                </c:pt>
                <c:pt idx="414">
                  <c:v>0.76420419747317447</c:v>
                </c:pt>
                <c:pt idx="415">
                  <c:v>0.76415588917762733</c:v>
                </c:pt>
                <c:pt idx="416">
                  <c:v>0.76338337162814329</c:v>
                </c:pt>
                <c:pt idx="417">
                  <c:v>0.76338337162814329</c:v>
                </c:pt>
                <c:pt idx="418">
                  <c:v>0.76275627620622799</c:v>
                </c:pt>
                <c:pt idx="419">
                  <c:v>0.76270805943937015</c:v>
                </c:pt>
                <c:pt idx="420">
                  <c:v>0.76217787612742949</c:v>
                </c:pt>
                <c:pt idx="421">
                  <c:v>0.76131109828458399</c:v>
                </c:pt>
                <c:pt idx="422">
                  <c:v>0.76116673117621225</c:v>
                </c:pt>
                <c:pt idx="423">
                  <c:v>0.76116673117621225</c:v>
                </c:pt>
                <c:pt idx="424">
                  <c:v>0.76006082579622669</c:v>
                </c:pt>
                <c:pt idx="425">
                  <c:v>0.75977259308810785</c:v>
                </c:pt>
                <c:pt idx="426">
                  <c:v>0.75972456493137053</c:v>
                </c:pt>
                <c:pt idx="427">
                  <c:v>0.75876463911091085</c:v>
                </c:pt>
                <c:pt idx="428">
                  <c:v>0.75833306828673563</c:v>
                </c:pt>
                <c:pt idx="429">
                  <c:v>0.75828513112791462</c:v>
                </c:pt>
                <c:pt idx="430">
                  <c:v>0.75694412028012215</c:v>
                </c:pt>
                <c:pt idx="431">
                  <c:v>0.7568005812799814</c:v>
                </c:pt>
                <c:pt idx="432">
                  <c:v>0.75665706949908174</c:v>
                </c:pt>
                <c:pt idx="433">
                  <c:v>0.75541444014657744</c:v>
                </c:pt>
                <c:pt idx="434">
                  <c:v>0.75531893784305437</c:v>
                </c:pt>
                <c:pt idx="435">
                  <c:v>0.75493704935126393</c:v>
                </c:pt>
                <c:pt idx="436">
                  <c:v>0.75407850605367388</c:v>
                </c:pt>
                <c:pt idx="437">
                  <c:v>0.75369724472294264</c:v>
                </c:pt>
                <c:pt idx="438">
                  <c:v>0.75369724472294264</c:v>
                </c:pt>
                <c:pt idx="439">
                  <c:v>0.75245947617897813</c:v>
                </c:pt>
                <c:pt idx="440">
                  <c:v>0.75241191031257404</c:v>
                </c:pt>
                <c:pt idx="441">
                  <c:v>0.75212657825075757</c:v>
                </c:pt>
                <c:pt idx="442">
                  <c:v>0.75112876787591631</c:v>
                </c:pt>
                <c:pt idx="443">
                  <c:v>0.75108128612871772</c:v>
                </c:pt>
                <c:pt idx="444">
                  <c:v>0.74965822855982833</c:v>
                </c:pt>
                <c:pt idx="445">
                  <c:v>0.74961083977109322</c:v>
                </c:pt>
                <c:pt idx="446">
                  <c:v>0.74833247420257187</c:v>
                </c:pt>
                <c:pt idx="447">
                  <c:v>0.74814327221304799</c:v>
                </c:pt>
                <c:pt idx="448">
                  <c:v>0.7478122838299972</c:v>
                </c:pt>
                <c:pt idx="449">
                  <c:v>0.74738694249616933</c:v>
                </c:pt>
                <c:pt idx="450">
                  <c:v>0.74677298763749966</c:v>
                </c:pt>
                <c:pt idx="451">
                  <c:v>0.74672578123597422</c:v>
                </c:pt>
                <c:pt idx="452">
                  <c:v>0.74663137738503094</c:v>
                </c:pt>
                <c:pt idx="453">
                  <c:v>0.74606520485917394</c:v>
                </c:pt>
                <c:pt idx="454">
                  <c:v>0.745358092909158</c:v>
                </c:pt>
                <c:pt idx="455">
                  <c:v>0.74516964293678933</c:v>
                </c:pt>
                <c:pt idx="456">
                  <c:v>0.74483997012627956</c:v>
                </c:pt>
                <c:pt idx="457">
                  <c:v>0.74399290961351416</c:v>
                </c:pt>
                <c:pt idx="458">
                  <c:v>0.74385182654609006</c:v>
                </c:pt>
                <c:pt idx="459">
                  <c:v>0.74366375740523993</c:v>
                </c:pt>
                <c:pt idx="460">
                  <c:v>0.74352273675481284</c:v>
                </c:pt>
                <c:pt idx="461">
                  <c:v>0.7424424664788799</c:v>
                </c:pt>
                <c:pt idx="462">
                  <c:v>0.74239553382630363</c:v>
                </c:pt>
                <c:pt idx="463">
                  <c:v>0.74155125322002646</c:v>
                </c:pt>
                <c:pt idx="464">
                  <c:v>0.74103577669589593</c:v>
                </c:pt>
                <c:pt idx="465">
                  <c:v>0.74089525438836279</c:v>
                </c:pt>
                <c:pt idx="466">
                  <c:v>0.73958499716132875</c:v>
                </c:pt>
                <c:pt idx="467">
                  <c:v>0.73949149607487052</c:v>
                </c:pt>
                <c:pt idx="468">
                  <c:v>0.73911760992164588</c:v>
                </c:pt>
                <c:pt idx="469">
                  <c:v>0.73818372136404153</c:v>
                </c:pt>
                <c:pt idx="470">
                  <c:v>0.73813705792317386</c:v>
                </c:pt>
                <c:pt idx="471">
                  <c:v>0.7377638565725102</c:v>
                </c:pt>
                <c:pt idx="472">
                  <c:v>0.73687825942449314</c:v>
                </c:pt>
                <c:pt idx="473">
                  <c:v>0.73529615901128098</c:v>
                </c:pt>
                <c:pt idx="474">
                  <c:v>0.73524967810436936</c:v>
                </c:pt>
                <c:pt idx="475">
                  <c:v>0.73501731763965872</c:v>
                </c:pt>
                <c:pt idx="476">
                  <c:v>0.73399580366327666</c:v>
                </c:pt>
                <c:pt idx="477">
                  <c:v>0.73394940495684335</c:v>
                </c:pt>
                <c:pt idx="478">
                  <c:v>0.73255880679497309</c:v>
                </c:pt>
                <c:pt idx="479">
                  <c:v>0.73241989197173252</c:v>
                </c:pt>
                <c:pt idx="480">
                  <c:v>0.73126329239513677</c:v>
                </c:pt>
                <c:pt idx="481">
                  <c:v>0.73112462323975558</c:v>
                </c:pt>
                <c:pt idx="482">
                  <c:v>0.73070877352831398</c:v>
                </c:pt>
                <c:pt idx="483">
                  <c:v>0.73010851926071618</c:v>
                </c:pt>
                <c:pt idx="484">
                  <c:v>0.72973937713108805</c:v>
                </c:pt>
                <c:pt idx="485">
                  <c:v>0.72969324748979669</c:v>
                </c:pt>
                <c:pt idx="486">
                  <c:v>0.72937042163934773</c:v>
                </c:pt>
                <c:pt idx="487">
                  <c:v>0.72877126678571902</c:v>
                </c:pt>
                <c:pt idx="488">
                  <c:v>0.72835675561844782</c:v>
                </c:pt>
                <c:pt idx="489">
                  <c:v>0.7282186376284322</c:v>
                </c:pt>
                <c:pt idx="490">
                  <c:v>0.72789646416470088</c:v>
                </c:pt>
                <c:pt idx="491">
                  <c:v>0.72693079872386102</c:v>
                </c:pt>
                <c:pt idx="492">
                  <c:v>0.72688484662364605</c:v>
                </c:pt>
                <c:pt idx="493">
                  <c:v>0.72688484662364605</c:v>
                </c:pt>
                <c:pt idx="494">
                  <c:v>0.72596641438519649</c:v>
                </c:pt>
                <c:pt idx="495">
                  <c:v>0.72550763352860226</c:v>
                </c:pt>
                <c:pt idx="496">
                  <c:v>0.72546177139214973</c:v>
                </c:pt>
                <c:pt idx="497">
                  <c:v>0.72468255848870089</c:v>
                </c:pt>
                <c:pt idx="498">
                  <c:v>0.72417880794586842</c:v>
                </c:pt>
                <c:pt idx="499">
                  <c:v>0.72404148221834019</c:v>
                </c:pt>
                <c:pt idx="500">
                  <c:v>0.72271534200965237</c:v>
                </c:pt>
                <c:pt idx="501">
                  <c:v>0.72262397364775044</c:v>
                </c:pt>
                <c:pt idx="502">
                  <c:v>0.72239560327598673</c:v>
                </c:pt>
                <c:pt idx="503">
                  <c:v>0.72134602878538034</c:v>
                </c:pt>
                <c:pt idx="504">
                  <c:v>0.72116364981816172</c:v>
                </c:pt>
                <c:pt idx="505">
                  <c:v>0.72107247762695836</c:v>
                </c:pt>
                <c:pt idx="506">
                  <c:v>0.72007034394084923</c:v>
                </c:pt>
                <c:pt idx="507">
                  <c:v>0.71970627710252022</c:v>
                </c:pt>
                <c:pt idx="508">
                  <c:v>0.71852433064201682</c:v>
                </c:pt>
                <c:pt idx="509">
                  <c:v>0.71843349212336172</c:v>
                </c:pt>
                <c:pt idx="510">
                  <c:v>0.71825184953702981</c:v>
                </c:pt>
                <c:pt idx="511">
                  <c:v>0.71720829554018062</c:v>
                </c:pt>
                <c:pt idx="512">
                  <c:v>0.71716295803690033</c:v>
                </c:pt>
                <c:pt idx="513">
                  <c:v>0.71589467086248093</c:v>
                </c:pt>
                <c:pt idx="514">
                  <c:v>0.71575891605243802</c:v>
                </c:pt>
                <c:pt idx="515">
                  <c:v>0.71444794602984241</c:v>
                </c:pt>
                <c:pt idx="516">
                  <c:v>0.71440278301890392</c:v>
                </c:pt>
                <c:pt idx="517">
                  <c:v>0.71408672187021638</c:v>
                </c:pt>
                <c:pt idx="518">
                  <c:v>0.71336482136233448</c:v>
                </c:pt>
                <c:pt idx="519">
                  <c:v>0.71304921942147914</c:v>
                </c:pt>
                <c:pt idx="520">
                  <c:v>0.71291400419321505</c:v>
                </c:pt>
                <c:pt idx="521">
                  <c:v>0.7125986016997804</c:v>
                </c:pt>
                <c:pt idx="522">
                  <c:v>0.71241843435729379</c:v>
                </c:pt>
                <c:pt idx="523">
                  <c:v>0.71178820730479453</c:v>
                </c:pt>
                <c:pt idx="524">
                  <c:v>0.71165323120173585</c:v>
                </c:pt>
                <c:pt idx="525">
                  <c:v>0.71052942526075435</c:v>
                </c:pt>
                <c:pt idx="526">
                  <c:v>0.71030487712103962</c:v>
                </c:pt>
                <c:pt idx="527">
                  <c:v>0.71030487712103962</c:v>
                </c:pt>
                <c:pt idx="528">
                  <c:v>0.71003551302362267</c:v>
                </c:pt>
                <c:pt idx="529">
                  <c:v>0.70999062893959708</c:v>
                </c:pt>
                <c:pt idx="530">
                  <c:v>0.70895907773783817</c:v>
                </c:pt>
                <c:pt idx="531">
                  <c:v>0.70882463812144803</c:v>
                </c:pt>
                <c:pt idx="532">
                  <c:v>0.70783952626453273</c:v>
                </c:pt>
                <c:pt idx="533">
                  <c:v>0.70757109708538746</c:v>
                </c:pt>
                <c:pt idx="534">
                  <c:v>0.70748164331526242</c:v>
                </c:pt>
                <c:pt idx="535">
                  <c:v>0.70618583378341881</c:v>
                </c:pt>
                <c:pt idx="536">
                  <c:v>0.70614119305246958</c:v>
                </c:pt>
                <c:pt idx="537">
                  <c:v>0.70560572433927071</c:v>
                </c:pt>
                <c:pt idx="538">
                  <c:v>0.70489239763095324</c:v>
                </c:pt>
                <c:pt idx="539">
                  <c:v>0.7047587291774281</c:v>
                </c:pt>
                <c:pt idx="540">
                  <c:v>0.70413527813350141</c:v>
                </c:pt>
                <c:pt idx="541">
                  <c:v>0.70364581067712029</c:v>
                </c:pt>
                <c:pt idx="542">
                  <c:v>0.70320113552223062</c:v>
                </c:pt>
                <c:pt idx="543">
                  <c:v>0.70315668346557325</c:v>
                </c:pt>
                <c:pt idx="544">
                  <c:v>0.7020906766931877</c:v>
                </c:pt>
                <c:pt idx="545">
                  <c:v>0.70195753952884399</c:v>
                </c:pt>
                <c:pt idx="546">
                  <c:v>0.70182442761124564</c:v>
                </c:pt>
                <c:pt idx="547">
                  <c:v>0.70084904452221386</c:v>
                </c:pt>
                <c:pt idx="548">
                  <c:v>0.70071614280806471</c:v>
                </c:pt>
                <c:pt idx="549">
                  <c:v>0.69947694147052664</c:v>
                </c:pt>
                <c:pt idx="550">
                  <c:v>0.699432724834543</c:v>
                </c:pt>
                <c:pt idx="551">
                  <c:v>0.69815165754426378</c:v>
                </c:pt>
                <c:pt idx="552">
                  <c:v>0.69810752468458981</c:v>
                </c:pt>
                <c:pt idx="553">
                  <c:v>0.69762224731673284</c:v>
                </c:pt>
                <c:pt idx="554">
                  <c:v>0.69700510942208949</c:v>
                </c:pt>
                <c:pt idx="555">
                  <c:v>0.69682888460496994</c:v>
                </c:pt>
                <c:pt idx="556">
                  <c:v>0.69669674523208147</c:v>
                </c:pt>
                <c:pt idx="557">
                  <c:v>0.69652059837912939</c:v>
                </c:pt>
                <c:pt idx="558">
                  <c:v>0.69603642413563838</c:v>
                </c:pt>
                <c:pt idx="559">
                  <c:v>0.69546465211219111</c:v>
                </c:pt>
                <c:pt idx="560">
                  <c:v>0.69542068910849675</c:v>
                </c:pt>
                <c:pt idx="561">
                  <c:v>0.69515696944067451</c:v>
                </c:pt>
                <c:pt idx="562">
                  <c:v>0.69410309047639807</c:v>
                </c:pt>
                <c:pt idx="563">
                  <c:v>0.69405921354226741</c:v>
                </c:pt>
                <c:pt idx="564">
                  <c:v>0.69392759938095583</c:v>
                </c:pt>
                <c:pt idx="565">
                  <c:v>0.69388373354029442</c:v>
                </c:pt>
                <c:pt idx="566">
                  <c:v>0.69283178484010355</c:v>
                </c:pt>
                <c:pt idx="567">
                  <c:v>0.69270040343558859</c:v>
                </c:pt>
                <c:pt idx="568">
                  <c:v>0.69165024869958136</c:v>
                </c:pt>
                <c:pt idx="569">
                  <c:v>0.69143166693342617</c:v>
                </c:pt>
                <c:pt idx="570">
                  <c:v>0.69138795887028381</c:v>
                </c:pt>
                <c:pt idx="571">
                  <c:v>0.69007800096548688</c:v>
                </c:pt>
                <c:pt idx="572">
                  <c:v>0.68990352753928896</c:v>
                </c:pt>
                <c:pt idx="573">
                  <c:v>0.6898163073690261</c:v>
                </c:pt>
                <c:pt idx="574">
                  <c:v>0.68885761295162562</c:v>
                </c:pt>
                <c:pt idx="575">
                  <c:v>0.68872698516768061</c:v>
                </c:pt>
                <c:pt idx="576">
                  <c:v>0.68811771629294893</c:v>
                </c:pt>
                <c:pt idx="577">
                  <c:v>0.68763938316756212</c:v>
                </c:pt>
                <c:pt idx="578">
                  <c:v>0.6861196251341487</c:v>
                </c:pt>
                <c:pt idx="579">
                  <c:v>0.68598951655369977</c:v>
                </c:pt>
                <c:pt idx="580">
                  <c:v>0.6856860258062627</c:v>
                </c:pt>
                <c:pt idx="581">
                  <c:v>0.68490623742229995</c:v>
                </c:pt>
                <c:pt idx="582">
                  <c:v>0.68477635893606048</c:v>
                </c:pt>
                <c:pt idx="583">
                  <c:v>0.6835221359587228</c:v>
                </c:pt>
                <c:pt idx="584">
                  <c:v>0.68347892788754749</c:v>
                </c:pt>
                <c:pt idx="585">
                  <c:v>0.68222708125952636</c:v>
                </c:pt>
                <c:pt idx="586">
                  <c:v>0.68218395505375473</c:v>
                </c:pt>
                <c:pt idx="587">
                  <c:v>0.6819683649140581</c:v>
                </c:pt>
                <c:pt idx="588">
                  <c:v>0.68106363008683346</c:v>
                </c:pt>
                <c:pt idx="589">
                  <c:v>0.68097752748928919</c:v>
                </c:pt>
                <c:pt idx="590">
                  <c:v>0.68084839400268793</c:v>
                </c:pt>
                <c:pt idx="591">
                  <c:v>0.68084839400268793</c:v>
                </c:pt>
                <c:pt idx="592">
                  <c:v>0.68024609476974018</c:v>
                </c:pt>
                <c:pt idx="593">
                  <c:v>0.67960136540904836</c:v>
                </c:pt>
                <c:pt idx="594">
                  <c:v>0.6795584051849054</c:v>
                </c:pt>
                <c:pt idx="595">
                  <c:v>0.67934364479598031</c:v>
                </c:pt>
                <c:pt idx="596">
                  <c:v>0.67827086048120866</c:v>
                </c:pt>
                <c:pt idx="597">
                  <c:v>0.67814224025875136</c:v>
                </c:pt>
                <c:pt idx="598">
                  <c:v>0.6780565069941763</c:v>
                </c:pt>
                <c:pt idx="599">
                  <c:v>0.67779937222727937</c:v>
                </c:pt>
                <c:pt idx="600">
                  <c:v>0.67694296037945245</c:v>
                </c:pt>
                <c:pt idx="601">
                  <c:v>0.67690016820334731</c:v>
                </c:pt>
                <c:pt idx="602">
                  <c:v>0.67574580140067186</c:v>
                </c:pt>
                <c:pt idx="603">
                  <c:v>0.67566037110281152</c:v>
                </c:pt>
                <c:pt idx="604">
                  <c:v>0.67561766000412271</c:v>
                </c:pt>
                <c:pt idx="605">
                  <c:v>0.67438021192050468</c:v>
                </c:pt>
                <c:pt idx="606">
                  <c:v>0.67425232948012326</c:v>
                </c:pt>
                <c:pt idx="607">
                  <c:v>0.67374104217555841</c:v>
                </c:pt>
                <c:pt idx="608">
                  <c:v>0.67305992882387233</c:v>
                </c:pt>
                <c:pt idx="609">
                  <c:v>0.67301738210917239</c:v>
                </c:pt>
                <c:pt idx="610">
                  <c:v>0.67233700033609367</c:v>
                </c:pt>
                <c:pt idx="611">
                  <c:v>0.67186963690238277</c:v>
                </c:pt>
                <c:pt idx="612">
                  <c:v>0.67152994029282986</c:v>
                </c:pt>
                <c:pt idx="613">
                  <c:v>0.67051188061844313</c:v>
                </c:pt>
                <c:pt idx="614">
                  <c:v>0.67038473172812496</c:v>
                </c:pt>
                <c:pt idx="615">
                  <c:v>0.67038473172812496</c:v>
                </c:pt>
                <c:pt idx="616">
                  <c:v>0.66932609486507399</c:v>
                </c:pt>
                <c:pt idx="617">
                  <c:v>0.66919917083481739</c:v>
                </c:pt>
                <c:pt idx="618">
                  <c:v>0.66793125354977956</c:v>
                </c:pt>
                <c:pt idx="619">
                  <c:v>0.66788903103842945</c:v>
                </c:pt>
                <c:pt idx="620">
                  <c:v>0.66666573856036881</c:v>
                </c:pt>
                <c:pt idx="621">
                  <c:v>0.66666573856036881</c:v>
                </c:pt>
                <c:pt idx="622">
                  <c:v>0.66637079690542511</c:v>
                </c:pt>
                <c:pt idx="623">
                  <c:v>0.66536055864825583</c:v>
                </c:pt>
                <c:pt idx="624">
                  <c:v>0.66531849864044801</c:v>
                </c:pt>
                <c:pt idx="625">
                  <c:v>0.66443585239483693</c:v>
                </c:pt>
                <c:pt idx="626">
                  <c:v>0.66409991429921977</c:v>
                </c:pt>
                <c:pt idx="627">
                  <c:v>0.66405793398160462</c:v>
                </c:pt>
                <c:pt idx="628">
                  <c:v>0.66389003924684487</c:v>
                </c:pt>
                <c:pt idx="629">
                  <c:v>0.66376414605356437</c:v>
                </c:pt>
                <c:pt idx="630">
                  <c:v>0.66284165846593524</c:v>
                </c:pt>
                <c:pt idx="631">
                  <c:v>0.66271596407666822</c:v>
                </c:pt>
                <c:pt idx="632">
                  <c:v>0.66271596407666822</c:v>
                </c:pt>
                <c:pt idx="633">
                  <c:v>0.66150214648681316</c:v>
                </c:pt>
                <c:pt idx="634">
                  <c:v>0.66146033038412344</c:v>
                </c:pt>
                <c:pt idx="635">
                  <c:v>0.66024881258836576</c:v>
                </c:pt>
                <c:pt idx="636">
                  <c:v>0.66020707571374682</c:v>
                </c:pt>
                <c:pt idx="637">
                  <c:v>0.65903951378489223</c:v>
                </c:pt>
                <c:pt idx="638">
                  <c:v>0.65891454039474695</c:v>
                </c:pt>
                <c:pt idx="639">
                  <c:v>0.65858139386889825</c:v>
                </c:pt>
                <c:pt idx="640">
                  <c:v>0.65770768541811042</c:v>
                </c:pt>
                <c:pt idx="641">
                  <c:v>0.65766610917794344</c:v>
                </c:pt>
                <c:pt idx="642">
                  <c:v>0.65654454360691572</c:v>
                </c:pt>
                <c:pt idx="643">
                  <c:v>0.65621259534904819</c:v>
                </c:pt>
                <c:pt idx="644">
                  <c:v>0.65513492216613112</c:v>
                </c:pt>
                <c:pt idx="645">
                  <c:v>0.65509350856025483</c:v>
                </c:pt>
                <c:pt idx="646">
                  <c:v>0.65438987766616086</c:v>
                </c:pt>
                <c:pt idx="647">
                  <c:v>0.65393498986427157</c:v>
                </c:pt>
                <c:pt idx="648">
                  <c:v>0.65389365211074524</c:v>
                </c:pt>
                <c:pt idx="649">
                  <c:v>0.65265473386305317</c:v>
                </c:pt>
                <c:pt idx="650">
                  <c:v>0.65261347703944772</c:v>
                </c:pt>
                <c:pt idx="651">
                  <c:v>0.65150052808735559</c:v>
                </c:pt>
                <c:pt idx="652">
                  <c:v>0.65137698431194679</c:v>
                </c:pt>
                <c:pt idx="653">
                  <c:v>0.65014283434063902</c:v>
                </c:pt>
                <c:pt idx="654">
                  <c:v>0.65010173630389323</c:v>
                </c:pt>
                <c:pt idx="655">
                  <c:v>0.65006064086511273</c:v>
                </c:pt>
                <c:pt idx="656">
                  <c:v>0.64928032092335963</c:v>
                </c:pt>
                <c:pt idx="657">
                  <c:v>0.64891102268675493</c:v>
                </c:pt>
                <c:pt idx="658">
                  <c:v>0.64878796995818322</c:v>
                </c:pt>
                <c:pt idx="659">
                  <c:v>0.64866494056404944</c:v>
                </c:pt>
                <c:pt idx="660">
                  <c:v>0.64866494056404944</c:v>
                </c:pt>
                <c:pt idx="661">
                  <c:v>0.64764060247078825</c:v>
                </c:pt>
                <c:pt idx="662">
                  <c:v>0.6475996626097722</c:v>
                </c:pt>
                <c:pt idx="663">
                  <c:v>0.6473131560365627</c:v>
                </c:pt>
                <c:pt idx="664">
                  <c:v>0.64637266944870286</c:v>
                </c:pt>
                <c:pt idx="665">
                  <c:v>0.64633180973862481</c:v>
                </c:pt>
                <c:pt idx="666">
                  <c:v>0.64518878591743545</c:v>
                </c:pt>
                <c:pt idx="667">
                  <c:v>0.64506643903508121</c:v>
                </c:pt>
                <c:pt idx="668">
                  <c:v>0.64388494796987517</c:v>
                </c:pt>
                <c:pt idx="669">
                  <c:v>0.64384424551826913</c:v>
                </c:pt>
                <c:pt idx="670">
                  <c:v>0.6436000848350788</c:v>
                </c:pt>
                <c:pt idx="671">
                  <c:v>0.6426649929987891</c:v>
                </c:pt>
                <c:pt idx="672">
                  <c:v>0.64262436766524322</c:v>
                </c:pt>
                <c:pt idx="673">
                  <c:v>0.6415284538636673</c:v>
                </c:pt>
                <c:pt idx="674">
                  <c:v>0.64120409772560161</c:v>
                </c:pt>
                <c:pt idx="675">
                  <c:v>0.64015107243198022</c:v>
                </c:pt>
                <c:pt idx="676">
                  <c:v>0.64011060601305192</c:v>
                </c:pt>
                <c:pt idx="677">
                  <c:v>0.63958477528963154</c:v>
                </c:pt>
                <c:pt idx="678">
                  <c:v>0.63901897911098859</c:v>
                </c:pt>
                <c:pt idx="679">
                  <c:v>0.63897858425604648</c:v>
                </c:pt>
                <c:pt idx="680">
                  <c:v>0.6376872962733412</c:v>
                </c:pt>
                <c:pt idx="681">
                  <c:v>0.6376872962733412</c:v>
                </c:pt>
                <c:pt idx="682">
                  <c:v>0.63651932070160122</c:v>
                </c:pt>
                <c:pt idx="683">
                  <c:v>0.63647908385971064</c:v>
                </c:pt>
                <c:pt idx="684">
                  <c:v>0.63595623631748288</c:v>
                </c:pt>
                <c:pt idx="685">
                  <c:v>0.63531332122618156</c:v>
                </c:pt>
                <c:pt idx="686">
                  <c:v>0.63527316062017036</c:v>
                </c:pt>
                <c:pt idx="687">
                  <c:v>0.63451059127735843</c:v>
                </c:pt>
                <c:pt idx="688">
                  <c:v>0.63402944023679431</c:v>
                </c:pt>
                <c:pt idx="689">
                  <c:v>0.63402944023679431</c:v>
                </c:pt>
                <c:pt idx="690">
                  <c:v>0.63370887559244127</c:v>
                </c:pt>
                <c:pt idx="691">
                  <c:v>0.63338847302524848</c:v>
                </c:pt>
                <c:pt idx="692">
                  <c:v>0.63282815828437322</c:v>
                </c:pt>
                <c:pt idx="693">
                  <c:v>0.63282815828437322</c:v>
                </c:pt>
                <c:pt idx="694">
                  <c:v>0.63258817515717392</c:v>
                </c:pt>
                <c:pt idx="695">
                  <c:v>0.6315093768003871</c:v>
                </c:pt>
                <c:pt idx="696">
                  <c:v>0.6315093768003871</c:v>
                </c:pt>
                <c:pt idx="697">
                  <c:v>0.63039256613114414</c:v>
                </c:pt>
                <c:pt idx="698">
                  <c:v>0.63035271658504632</c:v>
                </c:pt>
                <c:pt idx="699">
                  <c:v>0.62915840084189967</c:v>
                </c:pt>
                <c:pt idx="700">
                  <c:v>0.62915840084189967</c:v>
                </c:pt>
                <c:pt idx="701">
                  <c:v>0.62899932980694051</c:v>
                </c:pt>
                <c:pt idx="702">
                  <c:v>0.62788695810149697</c:v>
                </c:pt>
                <c:pt idx="703">
                  <c:v>0.62788695810149697</c:v>
                </c:pt>
                <c:pt idx="704">
                  <c:v>0.62661808477229486</c:v>
                </c:pt>
                <c:pt idx="705">
                  <c:v>0.62661808477229486</c:v>
                </c:pt>
                <c:pt idx="706">
                  <c:v>0.62550992424717333</c:v>
                </c:pt>
                <c:pt idx="707">
                  <c:v>0.62550992424717333</c:v>
                </c:pt>
                <c:pt idx="708">
                  <c:v>0.62503559843595424</c:v>
                </c:pt>
                <c:pt idx="709">
                  <c:v>0.62440372347996376</c:v>
                </c:pt>
                <c:pt idx="710">
                  <c:v>0.62440372347996376</c:v>
                </c:pt>
                <c:pt idx="711">
                  <c:v>0.62318128298272979</c:v>
                </c:pt>
                <c:pt idx="712">
                  <c:v>0.62318128298272979</c:v>
                </c:pt>
                <c:pt idx="713">
                  <c:v>0.62200055480068472</c:v>
                </c:pt>
                <c:pt idx="714">
                  <c:v>0.62196123574599871</c:v>
                </c:pt>
                <c:pt idx="715">
                  <c:v>0.62164677277364233</c:v>
                </c:pt>
                <c:pt idx="716">
                  <c:v>0.62070433748803533</c:v>
                </c:pt>
                <c:pt idx="717">
                  <c:v>0.62070433748803533</c:v>
                </c:pt>
                <c:pt idx="718">
                  <c:v>0.62015524351990758</c:v>
                </c:pt>
                <c:pt idx="719">
                  <c:v>0.61960663529703353</c:v>
                </c:pt>
                <c:pt idx="720">
                  <c:v>0.61960663529703353</c:v>
                </c:pt>
                <c:pt idx="721">
                  <c:v>0.61948913954731</c:v>
                </c:pt>
                <c:pt idx="722">
                  <c:v>0.61929336280828506</c:v>
                </c:pt>
                <c:pt idx="723">
                  <c:v>0.61839358640757358</c:v>
                </c:pt>
                <c:pt idx="724">
                  <c:v>0.61835449536327503</c:v>
                </c:pt>
                <c:pt idx="725">
                  <c:v>0.61819815589547578</c:v>
                </c:pt>
                <c:pt idx="726">
                  <c:v>0.61714389787906088</c:v>
                </c:pt>
                <c:pt idx="727">
                  <c:v>0.61706587625183174</c:v>
                </c:pt>
                <c:pt idx="728">
                  <c:v>0.61601354919376705</c:v>
                </c:pt>
                <c:pt idx="729">
                  <c:v>0.61601354919376705</c:v>
                </c:pt>
                <c:pt idx="730">
                  <c:v>0.61480753474980698</c:v>
                </c:pt>
                <c:pt idx="731">
                  <c:v>0.61480753474980698</c:v>
                </c:pt>
                <c:pt idx="732">
                  <c:v>0.61465209206522631</c:v>
                </c:pt>
                <c:pt idx="733">
                  <c:v>0.61360388140787292</c:v>
                </c:pt>
                <c:pt idx="734">
                  <c:v>0.61360388140787292</c:v>
                </c:pt>
                <c:pt idx="735">
                  <c:v>0.61263490992414738</c:v>
                </c:pt>
                <c:pt idx="736">
                  <c:v>0.61224774990794673</c:v>
                </c:pt>
                <c:pt idx="737">
                  <c:v>0.61128091995688005</c:v>
                </c:pt>
                <c:pt idx="738">
                  <c:v>0.61116500300910948</c:v>
                </c:pt>
                <c:pt idx="739">
                  <c:v>0.61112636891145466</c:v>
                </c:pt>
                <c:pt idx="740">
                  <c:v>0.61008417092473621</c:v>
                </c:pt>
                <c:pt idx="741">
                  <c:v>0.61008417092473621</c:v>
                </c:pt>
                <c:pt idx="742">
                  <c:v>0.60900525026851859</c:v>
                </c:pt>
                <c:pt idx="743">
                  <c:v>0.6089667526971666</c:v>
                </c:pt>
                <c:pt idx="744">
                  <c:v>0.60781295648012279</c:v>
                </c:pt>
                <c:pt idx="745">
                  <c:v>0.60777453427826089</c:v>
                </c:pt>
                <c:pt idx="746">
                  <c:v>0.6075824596981152</c:v>
                </c:pt>
                <c:pt idx="747">
                  <c:v>0.60658464995190153</c:v>
                </c:pt>
                <c:pt idx="748">
                  <c:v>0.60658464995190153</c:v>
                </c:pt>
                <c:pt idx="749">
                  <c:v>0.60635461897224163</c:v>
                </c:pt>
                <c:pt idx="750">
                  <c:v>0.60547364137845705</c:v>
                </c:pt>
                <c:pt idx="751">
                  <c:v>0.60547364137845705</c:v>
                </c:pt>
                <c:pt idx="752">
                  <c:v>0.60524403171903762</c:v>
                </c:pt>
                <c:pt idx="753">
                  <c:v>0.6048997804820504</c:v>
                </c:pt>
                <c:pt idx="754">
                  <c:v>0.60428826167715788</c:v>
                </c:pt>
                <c:pt idx="755">
                  <c:v>0.60428826167715788</c:v>
                </c:pt>
                <c:pt idx="756">
                  <c:v>0.60348658132928534</c:v>
                </c:pt>
                <c:pt idx="757">
                  <c:v>0.6031052026797511</c:v>
                </c:pt>
                <c:pt idx="758">
                  <c:v>0.6031052026797511</c:v>
                </c:pt>
                <c:pt idx="759">
                  <c:v>0.60196251221553565</c:v>
                </c:pt>
                <c:pt idx="760">
                  <c:v>0.60196251221553565</c:v>
                </c:pt>
                <c:pt idx="761">
                  <c:v>0.60067008008426559</c:v>
                </c:pt>
                <c:pt idx="762">
                  <c:v>0.60063210941117717</c:v>
                </c:pt>
                <c:pt idx="763">
                  <c:v>0.60063210941117717</c:v>
                </c:pt>
                <c:pt idx="764">
                  <c:v>0.59964571396296573</c:v>
                </c:pt>
                <c:pt idx="765">
                  <c:v>0.59960780804401181</c:v>
                </c:pt>
                <c:pt idx="766">
                  <c:v>0.59869878449466596</c:v>
                </c:pt>
                <c:pt idx="767">
                  <c:v>0.59832043153542458</c:v>
                </c:pt>
                <c:pt idx="768">
                  <c:v>0.59726231479779135</c:v>
                </c:pt>
                <c:pt idx="769">
                  <c:v>0.59726231479779135</c:v>
                </c:pt>
                <c:pt idx="770">
                  <c:v>0.59696033957491035</c:v>
                </c:pt>
                <c:pt idx="771">
                  <c:v>0.59620606931671472</c:v>
                </c:pt>
                <c:pt idx="772">
                  <c:v>0.59620606931671472</c:v>
                </c:pt>
                <c:pt idx="773">
                  <c:v>0.59503883341400821</c:v>
                </c:pt>
                <c:pt idx="774">
                  <c:v>0.59503883341400821</c:v>
                </c:pt>
                <c:pt idx="775">
                  <c:v>0.59402407066484375</c:v>
                </c:pt>
                <c:pt idx="776">
                  <c:v>0.59372373269492451</c:v>
                </c:pt>
                <c:pt idx="777">
                  <c:v>0.59297355194845214</c:v>
                </c:pt>
                <c:pt idx="778">
                  <c:v>0.59274868261310387</c:v>
                </c:pt>
                <c:pt idx="779">
                  <c:v>0.59274868261310387</c:v>
                </c:pt>
                <c:pt idx="780">
                  <c:v>0.59244898947809488</c:v>
                </c:pt>
                <c:pt idx="781">
                  <c:v>0.59162561442485295</c:v>
                </c:pt>
                <c:pt idx="782">
                  <c:v>0.59162561442485295</c:v>
                </c:pt>
                <c:pt idx="783">
                  <c:v>0.59147603285895634</c:v>
                </c:pt>
                <c:pt idx="784">
                  <c:v>0.59084073300573337</c:v>
                </c:pt>
                <c:pt idx="785">
                  <c:v>0.590542004528118</c:v>
                </c:pt>
                <c:pt idx="786">
                  <c:v>0.59043002029229386</c:v>
                </c:pt>
                <c:pt idx="787">
                  <c:v>0.59035537593283993</c:v>
                </c:pt>
                <c:pt idx="788">
                  <c:v>0.58931134522370421</c:v>
                </c:pt>
                <c:pt idx="789">
                  <c:v>0.58931134522370421</c:v>
                </c:pt>
                <c:pt idx="790">
                  <c:v>0.58819478968472183</c:v>
                </c:pt>
                <c:pt idx="791">
                  <c:v>0.58819478968472183</c:v>
                </c:pt>
                <c:pt idx="792">
                  <c:v>0.58704323804571934</c:v>
                </c:pt>
                <c:pt idx="793">
                  <c:v>0.58704323804571934</c:v>
                </c:pt>
                <c:pt idx="794">
                  <c:v>0.58644977117577957</c:v>
                </c:pt>
                <c:pt idx="795">
                  <c:v>0.5859309798406559</c:v>
                </c:pt>
                <c:pt idx="796">
                  <c:v>0.5859309798406559</c:v>
                </c:pt>
                <c:pt idx="797">
                  <c:v>0.58467296790521928</c:v>
                </c:pt>
                <c:pt idx="798">
                  <c:v>0.58467296790521928</c:v>
                </c:pt>
                <c:pt idx="799">
                  <c:v>0.58463600847130703</c:v>
                </c:pt>
                <c:pt idx="800">
                  <c:v>0.58463600847130703</c:v>
                </c:pt>
                <c:pt idx="801">
                  <c:v>0.58363898641173328</c:v>
                </c:pt>
                <c:pt idx="802">
                  <c:v>0.58363898641173328</c:v>
                </c:pt>
                <c:pt idx="803">
                  <c:v>0.58341765696031589</c:v>
                </c:pt>
                <c:pt idx="804">
                  <c:v>0.58260683349214659</c:v>
                </c:pt>
                <c:pt idx="805">
                  <c:v>0.58260683349214659</c:v>
                </c:pt>
                <c:pt idx="806">
                  <c:v>0.58146622180063279</c:v>
                </c:pt>
                <c:pt idx="807">
                  <c:v>0.58146622180063279</c:v>
                </c:pt>
                <c:pt idx="808">
                  <c:v>0.58047460540747187</c:v>
                </c:pt>
                <c:pt idx="809">
                  <c:v>0.58032784316742858</c:v>
                </c:pt>
                <c:pt idx="810">
                  <c:v>0.57977781516698312</c:v>
                </c:pt>
                <c:pt idx="811">
                  <c:v>0.57922830847669848</c:v>
                </c:pt>
                <c:pt idx="812">
                  <c:v>0.57922830847669848</c:v>
                </c:pt>
                <c:pt idx="813">
                  <c:v>0.57900865165673743</c:v>
                </c:pt>
                <c:pt idx="814">
                  <c:v>0.57813085705071332</c:v>
                </c:pt>
                <c:pt idx="815">
                  <c:v>0.57802122633564701</c:v>
                </c:pt>
                <c:pt idx="816">
                  <c:v>0.57743688019941664</c:v>
                </c:pt>
                <c:pt idx="817">
                  <c:v>0.57743688019941664</c:v>
                </c:pt>
                <c:pt idx="818">
                  <c:v>0.5769990083032065</c:v>
                </c:pt>
                <c:pt idx="819">
                  <c:v>0.5769990083032065</c:v>
                </c:pt>
                <c:pt idx="820">
                  <c:v>0.57696253396988606</c:v>
                </c:pt>
                <c:pt idx="821">
                  <c:v>0.57586937545815775</c:v>
                </c:pt>
                <c:pt idx="822">
                  <c:v>0.57586937545815775</c:v>
                </c:pt>
                <c:pt idx="823">
                  <c:v>0.57470562252111246</c:v>
                </c:pt>
                <c:pt idx="824">
                  <c:v>0.57470562252111246</c:v>
                </c:pt>
                <c:pt idx="825">
                  <c:v>0.57365300295040889</c:v>
                </c:pt>
                <c:pt idx="826">
                  <c:v>0.57365300295040889</c:v>
                </c:pt>
                <c:pt idx="827">
                  <c:v>0.57318176505698859</c:v>
                </c:pt>
                <c:pt idx="828">
                  <c:v>0.57256611493596732</c:v>
                </c:pt>
                <c:pt idx="829">
                  <c:v>0.57256611493596732</c:v>
                </c:pt>
                <c:pt idx="830">
                  <c:v>0.5703264010136655</c:v>
                </c:pt>
                <c:pt idx="831">
                  <c:v>0.5703264010136655</c:v>
                </c:pt>
                <c:pt idx="832">
                  <c:v>0.57014616114206451</c:v>
                </c:pt>
                <c:pt idx="833">
                  <c:v>0.56931779111331815</c:v>
                </c:pt>
                <c:pt idx="834">
                  <c:v>0.56928180233936976</c:v>
                </c:pt>
                <c:pt idx="835">
                  <c:v>0.56813136198307912</c:v>
                </c:pt>
                <c:pt idx="836">
                  <c:v>0.56813136198307912</c:v>
                </c:pt>
                <c:pt idx="837">
                  <c:v>0.56723419834795252</c:v>
                </c:pt>
                <c:pt idx="838">
                  <c:v>0.56709078369931287</c:v>
                </c:pt>
                <c:pt idx="839">
                  <c:v>0.56662493646254419</c:v>
                </c:pt>
                <c:pt idx="840">
                  <c:v>0.56601632898063625</c:v>
                </c:pt>
                <c:pt idx="841">
                  <c:v>0.56601632898063625</c:v>
                </c:pt>
                <c:pt idx="842">
                  <c:v>0.56551561369103021</c:v>
                </c:pt>
                <c:pt idx="843">
                  <c:v>0.56487248769763221</c:v>
                </c:pt>
                <c:pt idx="844">
                  <c:v>0.56487248769763221</c:v>
                </c:pt>
                <c:pt idx="845">
                  <c:v>0.56462258071019111</c:v>
                </c:pt>
                <c:pt idx="846">
                  <c:v>0.56405177983224075</c:v>
                </c:pt>
                <c:pt idx="847">
                  <c:v>0.56383787830422816</c:v>
                </c:pt>
                <c:pt idx="848">
                  <c:v>0.56383787830422816</c:v>
                </c:pt>
                <c:pt idx="849">
                  <c:v>0.56376659582228195</c:v>
                </c:pt>
                <c:pt idx="850">
                  <c:v>0.56273401195879358</c:v>
                </c:pt>
                <c:pt idx="851">
                  <c:v>0.56273401195879358</c:v>
                </c:pt>
                <c:pt idx="852">
                  <c:v>0.56163230673263709</c:v>
                </c:pt>
                <c:pt idx="853">
                  <c:v>0.56163230673263709</c:v>
                </c:pt>
                <c:pt idx="854">
                  <c:v>0.56056819407294323</c:v>
                </c:pt>
                <c:pt idx="855">
                  <c:v>0.56056819407294323</c:v>
                </c:pt>
                <c:pt idx="856">
                  <c:v>0.56014311374553327</c:v>
                </c:pt>
                <c:pt idx="857">
                  <c:v>0.55950609756463343</c:v>
                </c:pt>
                <c:pt idx="858">
                  <c:v>0.55950609756463343</c:v>
                </c:pt>
                <c:pt idx="859">
                  <c:v>0.55830482066871423</c:v>
                </c:pt>
                <c:pt idx="860">
                  <c:v>0.55830482066871423</c:v>
                </c:pt>
                <c:pt idx="861">
                  <c:v>0.55731747067310256</c:v>
                </c:pt>
                <c:pt idx="862">
                  <c:v>0.55731747067310256</c:v>
                </c:pt>
                <c:pt idx="863">
                  <c:v>0.55717656328516629</c:v>
                </c:pt>
                <c:pt idx="864">
                  <c:v>0.55633186678459534</c:v>
                </c:pt>
                <c:pt idx="865">
                  <c:v>0.55633186678459534</c:v>
                </c:pt>
                <c:pt idx="866">
                  <c:v>0.55520759646994722</c:v>
                </c:pt>
                <c:pt idx="867">
                  <c:v>0.55520759646994722</c:v>
                </c:pt>
                <c:pt idx="868">
                  <c:v>0.55419068910216518</c:v>
                </c:pt>
                <c:pt idx="869">
                  <c:v>0.55415565657069377</c:v>
                </c:pt>
                <c:pt idx="870">
                  <c:v>0.55394550788233654</c:v>
                </c:pt>
                <c:pt idx="871">
                  <c:v>0.55310570975935669</c:v>
                </c:pt>
                <c:pt idx="872">
                  <c:v>0.55310570975935669</c:v>
                </c:pt>
                <c:pt idx="873">
                  <c:v>0.55247669678353195</c:v>
                </c:pt>
                <c:pt idx="874">
                  <c:v>0.55202285455937017</c:v>
                </c:pt>
                <c:pt idx="875">
                  <c:v>0.55198795906508358</c:v>
                </c:pt>
                <c:pt idx="876">
                  <c:v>0.55142993106121563</c:v>
                </c:pt>
                <c:pt idx="877">
                  <c:v>0.55125566302839302</c:v>
                </c:pt>
                <c:pt idx="878">
                  <c:v>0.55097694872216096</c:v>
                </c:pt>
                <c:pt idx="879">
                  <c:v>0.55097694872216096</c:v>
                </c:pt>
                <c:pt idx="880">
                  <c:v>0.55094211934361725</c:v>
                </c:pt>
                <c:pt idx="881">
                  <c:v>0.54982874096849865</c:v>
                </c:pt>
                <c:pt idx="882">
                  <c:v>0.54982874096849865</c:v>
                </c:pt>
                <c:pt idx="883">
                  <c:v>0.54885638073644449</c:v>
                </c:pt>
                <c:pt idx="884">
                  <c:v>0.54882168540718401</c:v>
                </c:pt>
                <c:pt idx="885">
                  <c:v>0.54778184475636071</c:v>
                </c:pt>
                <c:pt idx="886">
                  <c:v>0.54778184475636071</c:v>
                </c:pt>
                <c:pt idx="887">
                  <c:v>0.54733185920542782</c:v>
                </c:pt>
                <c:pt idx="888">
                  <c:v>0.54667485286225592</c:v>
                </c:pt>
                <c:pt idx="889">
                  <c:v>0.54667485286225592</c:v>
                </c:pt>
                <c:pt idx="890">
                  <c:v>0.5455700980467717</c:v>
                </c:pt>
                <c:pt idx="891">
                  <c:v>0.5455700980467717</c:v>
                </c:pt>
                <c:pt idx="892">
                  <c:v>0.54553561045611831</c:v>
                </c:pt>
                <c:pt idx="893">
                  <c:v>0.54553561045611831</c:v>
                </c:pt>
                <c:pt idx="894">
                  <c:v>0.54463969790905398</c:v>
                </c:pt>
                <c:pt idx="895">
                  <c:v>0.54460526913258245</c:v>
                </c:pt>
                <c:pt idx="896">
                  <c:v>0.54446757578907923</c:v>
                </c:pt>
                <c:pt idx="897">
                  <c:v>0.54353905586228957</c:v>
                </c:pt>
                <c:pt idx="898">
                  <c:v>0.54353905586228957</c:v>
                </c:pt>
                <c:pt idx="899">
                  <c:v>0.54254352036512066</c:v>
                </c:pt>
                <c:pt idx="900">
                  <c:v>0.54250922409611868</c:v>
                </c:pt>
                <c:pt idx="901">
                  <c:v>0.54151557481865797</c:v>
                </c:pt>
                <c:pt idx="902">
                  <c:v>0.54148134353005972</c:v>
                </c:pt>
                <c:pt idx="903">
                  <c:v>0.54127600123541109</c:v>
                </c:pt>
                <c:pt idx="904">
                  <c:v>0.54042124619569609</c:v>
                </c:pt>
                <c:pt idx="905">
                  <c:v>0.54042124619569609</c:v>
                </c:pt>
                <c:pt idx="906">
                  <c:v>0.5399431730961346</c:v>
                </c:pt>
                <c:pt idx="907">
                  <c:v>0.53943142121769416</c:v>
                </c:pt>
                <c:pt idx="908">
                  <c:v>0.53943142121769416</c:v>
                </c:pt>
                <c:pt idx="909">
                  <c:v>0.53922685630117029</c:v>
                </c:pt>
                <c:pt idx="910">
                  <c:v>0.53868172903650435</c:v>
                </c:pt>
                <c:pt idx="911">
                  <c:v>0.53837533716505293</c:v>
                </c:pt>
                <c:pt idx="912">
                  <c:v>0.53837533716505293</c:v>
                </c:pt>
                <c:pt idx="913">
                  <c:v>0.53817117274011639</c:v>
                </c:pt>
                <c:pt idx="914">
                  <c:v>0.53732132068482663</c:v>
                </c:pt>
                <c:pt idx="915">
                  <c:v>0.53732132068482663</c:v>
                </c:pt>
                <c:pt idx="916">
                  <c:v>0.53630326952785079</c:v>
                </c:pt>
                <c:pt idx="917">
                  <c:v>0.53630326952785079</c:v>
                </c:pt>
                <c:pt idx="918">
                  <c:v>0.53515180982134547</c:v>
                </c:pt>
                <c:pt idx="919">
                  <c:v>0.53515180982134547</c:v>
                </c:pt>
                <c:pt idx="920">
                  <c:v>0.53508415393888376</c:v>
                </c:pt>
                <c:pt idx="921">
                  <c:v>0.53423917674387245</c:v>
                </c:pt>
                <c:pt idx="922">
                  <c:v>0.53423917674387245</c:v>
                </c:pt>
                <c:pt idx="923">
                  <c:v>0.53211574756193136</c:v>
                </c:pt>
                <c:pt idx="924">
                  <c:v>0.53211574756193136</c:v>
                </c:pt>
                <c:pt idx="925">
                  <c:v>0.53198121196235992</c:v>
                </c:pt>
                <c:pt idx="926">
                  <c:v>0.5311747123754702</c:v>
                </c:pt>
                <c:pt idx="927">
                  <c:v>0.5311747123754702</c:v>
                </c:pt>
                <c:pt idx="928">
                  <c:v>0.53016830706514129</c:v>
                </c:pt>
                <c:pt idx="929">
                  <c:v>0.53016830706514129</c:v>
                </c:pt>
                <c:pt idx="930">
                  <c:v>0.52919726116979171</c:v>
                </c:pt>
                <c:pt idx="931">
                  <c:v>0.52916380856932199</c:v>
                </c:pt>
                <c:pt idx="932">
                  <c:v>0.52882939884930791</c:v>
                </c:pt>
                <c:pt idx="933">
                  <c:v>0.52812782616732645</c:v>
                </c:pt>
                <c:pt idx="934">
                  <c:v>0.52812782616732645</c:v>
                </c:pt>
                <c:pt idx="935">
                  <c:v>0.52742718422828239</c:v>
                </c:pt>
                <c:pt idx="936">
                  <c:v>0.52712719372680561</c:v>
                </c:pt>
                <c:pt idx="937">
                  <c:v>0.52712719372680561</c:v>
                </c:pt>
                <c:pt idx="938">
                  <c:v>0.52706055234616067</c:v>
                </c:pt>
                <c:pt idx="939">
                  <c:v>0.52666088095109198</c:v>
                </c:pt>
                <c:pt idx="940">
                  <c:v>0.52602868764155641</c:v>
                </c:pt>
                <c:pt idx="941">
                  <c:v>0.52599543533884352</c:v>
                </c:pt>
                <c:pt idx="942">
                  <c:v>0.52592893703930377</c:v>
                </c:pt>
                <c:pt idx="943">
                  <c:v>0.52506522379212683</c:v>
                </c:pt>
                <c:pt idx="944">
                  <c:v>0.52506522379212683</c:v>
                </c:pt>
                <c:pt idx="945">
                  <c:v>0.52407039399849797</c:v>
                </c:pt>
                <c:pt idx="946">
                  <c:v>0.52407039399849797</c:v>
                </c:pt>
                <c:pt idx="947">
                  <c:v>0.52301131969063241</c:v>
                </c:pt>
                <c:pt idx="948">
                  <c:v>0.52301131969063241</c:v>
                </c:pt>
                <c:pt idx="949">
                  <c:v>0.52294519865409328</c:v>
                </c:pt>
                <c:pt idx="950">
                  <c:v>0.52205338239328924</c:v>
                </c:pt>
                <c:pt idx="951">
                  <c:v>0.52205338239328924</c:v>
                </c:pt>
                <c:pt idx="952">
                  <c:v>0.52093251763518333</c:v>
                </c:pt>
                <c:pt idx="953">
                  <c:v>0.52093251763518333</c:v>
                </c:pt>
                <c:pt idx="954">
                  <c:v>0.52001125974888207</c:v>
                </c:pt>
                <c:pt idx="955">
                  <c:v>0.52001125974888207</c:v>
                </c:pt>
                <c:pt idx="956">
                  <c:v>0.52001125974888207</c:v>
                </c:pt>
                <c:pt idx="957">
                  <c:v>0.5190916310872199</c:v>
                </c:pt>
                <c:pt idx="958">
                  <c:v>0.5190916310872199</c:v>
                </c:pt>
                <c:pt idx="959">
                  <c:v>0.51807536771825768</c:v>
                </c:pt>
                <c:pt idx="960">
                  <c:v>0.51804261817558039</c:v>
                </c:pt>
                <c:pt idx="961">
                  <c:v>0.51712647101394615</c:v>
                </c:pt>
                <c:pt idx="962">
                  <c:v>0.51712647101394615</c:v>
                </c:pt>
                <c:pt idx="963">
                  <c:v>0.51693036465229525</c:v>
                </c:pt>
                <c:pt idx="964">
                  <c:v>0.51693036465229525</c:v>
                </c:pt>
                <c:pt idx="965">
                  <c:v>0.51608142942098489</c:v>
                </c:pt>
                <c:pt idx="966">
                  <c:v>0.51608142942098489</c:v>
                </c:pt>
                <c:pt idx="967">
                  <c:v>0.51608142942098489</c:v>
                </c:pt>
                <c:pt idx="968">
                  <c:v>0.51608142942098489</c:v>
                </c:pt>
                <c:pt idx="969">
                  <c:v>0.51510362102945095</c:v>
                </c:pt>
                <c:pt idx="970">
                  <c:v>0.51510362102945095</c:v>
                </c:pt>
                <c:pt idx="971">
                  <c:v>0.51510362102945095</c:v>
                </c:pt>
                <c:pt idx="972">
                  <c:v>0.51510362102945095</c:v>
                </c:pt>
                <c:pt idx="973">
                  <c:v>0.51406266733855743</c:v>
                </c:pt>
                <c:pt idx="974">
                  <c:v>0.51406266733855743</c:v>
                </c:pt>
                <c:pt idx="975">
                  <c:v>0.51406266733855743</c:v>
                </c:pt>
                <c:pt idx="976">
                  <c:v>0.51406266733855743</c:v>
                </c:pt>
                <c:pt idx="977">
                  <c:v>0.51308868385214912</c:v>
                </c:pt>
                <c:pt idx="978">
                  <c:v>0.51308868385214912</c:v>
                </c:pt>
                <c:pt idx="979">
                  <c:v>0.51308868385214912</c:v>
                </c:pt>
                <c:pt idx="980">
                  <c:v>0.51308868385214912</c:v>
                </c:pt>
                <c:pt idx="981">
                  <c:v>0.5121165457513176</c:v>
                </c:pt>
                <c:pt idx="982">
                  <c:v>0.5121165457513176</c:v>
                </c:pt>
                <c:pt idx="983">
                  <c:v>0.5121165457513176</c:v>
                </c:pt>
                <c:pt idx="984">
                  <c:v>0.5121165457513176</c:v>
                </c:pt>
                <c:pt idx="985">
                  <c:v>0.51111393801326488</c:v>
                </c:pt>
                <c:pt idx="986">
                  <c:v>0.51111393801326488</c:v>
                </c:pt>
                <c:pt idx="987">
                  <c:v>0.51111393801326488</c:v>
                </c:pt>
                <c:pt idx="988">
                  <c:v>0.51111393801326488</c:v>
                </c:pt>
                <c:pt idx="989">
                  <c:v>0.51014554142092849</c:v>
                </c:pt>
                <c:pt idx="990">
                  <c:v>0.51014554142092849</c:v>
                </c:pt>
                <c:pt idx="991">
                  <c:v>0.51014554142092849</c:v>
                </c:pt>
                <c:pt idx="992">
                  <c:v>0.51014554142092849</c:v>
                </c:pt>
                <c:pt idx="993">
                  <c:v>0.50905024316567693</c:v>
                </c:pt>
                <c:pt idx="994">
                  <c:v>0.50905024316567693</c:v>
                </c:pt>
                <c:pt idx="995">
                  <c:v>0.50905024316567693</c:v>
                </c:pt>
                <c:pt idx="996">
                  <c:v>0.50905024316567693</c:v>
                </c:pt>
                <c:pt idx="997">
                  <c:v>0.50814999882468448</c:v>
                </c:pt>
                <c:pt idx="998">
                  <c:v>0.50814999882468448</c:v>
                </c:pt>
                <c:pt idx="999">
                  <c:v>0.50725134654633108</c:v>
                </c:pt>
                <c:pt idx="1000">
                  <c:v>0.50725134654633108</c:v>
                </c:pt>
                <c:pt idx="1001">
                  <c:v>0.50625826376194472</c:v>
                </c:pt>
                <c:pt idx="1002">
                  <c:v>0.50625826376194472</c:v>
                </c:pt>
                <c:pt idx="1003">
                  <c:v>0.50526712520781691</c:v>
                </c:pt>
                <c:pt idx="1004">
                  <c:v>0.50526712520781691</c:v>
                </c:pt>
                <c:pt idx="1005">
                  <c:v>0.50430980644603007</c:v>
                </c:pt>
                <c:pt idx="1006">
                  <c:v>0.50430980644603007</c:v>
                </c:pt>
                <c:pt idx="1007">
                  <c:v>0.5033543014955244</c:v>
                </c:pt>
                <c:pt idx="1008">
                  <c:v>0.5033543014955244</c:v>
                </c:pt>
                <c:pt idx="1009">
                  <c:v>0.50236884823913486</c:v>
                </c:pt>
                <c:pt idx="1010">
                  <c:v>0.50236884823913486</c:v>
                </c:pt>
                <c:pt idx="1011">
                  <c:v>0.50214659368048331</c:v>
                </c:pt>
                <c:pt idx="1012">
                  <c:v>0.50208311044021936</c:v>
                </c:pt>
                <c:pt idx="1013">
                  <c:v>0.50138532427612315</c:v>
                </c:pt>
                <c:pt idx="1014">
                  <c:v>0.50138532427612315</c:v>
                </c:pt>
                <c:pt idx="1015">
                  <c:v>0.50037209337935329</c:v>
                </c:pt>
                <c:pt idx="1016">
                  <c:v>0.50037209337935329</c:v>
                </c:pt>
                <c:pt idx="1017">
                  <c:v>0.4999294489805628</c:v>
                </c:pt>
                <c:pt idx="1018">
                  <c:v>0.49945562164585183</c:v>
                </c:pt>
                <c:pt idx="1019">
                  <c:v>0.49945562164585183</c:v>
                </c:pt>
                <c:pt idx="1020">
                  <c:v>0.49901378798587914</c:v>
                </c:pt>
                <c:pt idx="1021">
                  <c:v>0.49895070080656451</c:v>
                </c:pt>
                <c:pt idx="1022">
                  <c:v>0.49850931381494984</c:v>
                </c:pt>
                <c:pt idx="1023">
                  <c:v>0.49850931381494984</c:v>
                </c:pt>
                <c:pt idx="1024">
                  <c:v>0.49806831728771589</c:v>
                </c:pt>
                <c:pt idx="1025">
                  <c:v>0.49743899890025445</c:v>
                </c:pt>
                <c:pt idx="1026">
                  <c:v>0.49743899890025445</c:v>
                </c:pt>
                <c:pt idx="1027">
                  <c:v>0.49699894920620363</c:v>
                </c:pt>
                <c:pt idx="1028">
                  <c:v>0.49655928879351929</c:v>
                </c:pt>
                <c:pt idx="1029">
                  <c:v>0.49655928879351929</c:v>
                </c:pt>
                <c:pt idx="1030">
                  <c:v>0.49612001731783117</c:v>
                </c:pt>
                <c:pt idx="1031">
                  <c:v>0.49590052732382855</c:v>
                </c:pt>
                <c:pt idx="1032">
                  <c:v>0.49564980051827717</c:v>
                </c:pt>
                <c:pt idx="1033">
                  <c:v>0.49564980051827717</c:v>
                </c:pt>
                <c:pt idx="1034">
                  <c:v>0.49521133360362701</c:v>
                </c:pt>
                <c:pt idx="1035">
                  <c:v>0.49499224562320177</c:v>
                </c:pt>
                <c:pt idx="1036">
                  <c:v>0.49464816032749581</c:v>
                </c:pt>
                <c:pt idx="1037">
                  <c:v>0.49464816032749581</c:v>
                </c:pt>
                <c:pt idx="1038">
                  <c:v>0.48251060085497915</c:v>
                </c:pt>
                <c:pt idx="1039">
                  <c:v>0.48251060085497915</c:v>
                </c:pt>
                <c:pt idx="1040">
                  <c:v>0.48156595482445497</c:v>
                </c:pt>
                <c:pt idx="1041">
                  <c:v>0.48156595482445497</c:v>
                </c:pt>
                <c:pt idx="1042">
                  <c:v>0.49371096109022083</c:v>
                </c:pt>
                <c:pt idx="1043">
                  <c:v>0.49277553754419645</c:v>
                </c:pt>
                <c:pt idx="1044">
                  <c:v>0.49181079510194609</c:v>
                </c:pt>
                <c:pt idx="1045">
                  <c:v>0.49087897175957695</c:v>
                </c:pt>
                <c:pt idx="1046">
                  <c:v>0.48985600511316596</c:v>
                </c:pt>
                <c:pt idx="1047">
                  <c:v>0.48898970536687408</c:v>
                </c:pt>
                <c:pt idx="1048">
                  <c:v>0.48803237472310484</c:v>
                </c:pt>
                <c:pt idx="1049">
                  <c:v>0.48704612830393135</c:v>
                </c:pt>
                <c:pt idx="1050">
                  <c:v>0.48606187495335285</c:v>
                </c:pt>
                <c:pt idx="1051">
                  <c:v>0.48520228504415708</c:v>
                </c:pt>
                <c:pt idx="1052">
                  <c:v>0.4843442153011171</c:v>
                </c:pt>
                <c:pt idx="1053">
                  <c:v>0.48339597947048291</c:v>
                </c:pt>
                <c:pt idx="1054">
                  <c:v>0.4824496000699704</c:v>
                </c:pt>
                <c:pt idx="1055">
                  <c:v>0.48147463567181825</c:v>
                </c:pt>
                <c:pt idx="1056">
                  <c:v>0.48062315819604018</c:v>
                </c:pt>
                <c:pt idx="1057">
                  <c:v>0.47968220734902595</c:v>
                </c:pt>
                <c:pt idx="1058">
                  <c:v>0.47871283547158106</c:v>
                </c:pt>
                <c:pt idx="1059">
                  <c:v>0.47783603441097233</c:v>
                </c:pt>
                <c:pt idx="1060">
                  <c:v>0.47690054011851973</c:v>
                </c:pt>
                <c:pt idx="1061">
                  <c:v>0.47596687731115445</c:v>
                </c:pt>
                <c:pt idx="1062">
                  <c:v>0.47491493860150646</c:v>
                </c:pt>
                <c:pt idx="1063">
                  <c:v>0.47407506180806863</c:v>
                </c:pt>
                <c:pt idx="1064">
                  <c:v>0.47323667031856809</c:v>
                </c:pt>
                <c:pt idx="1065">
                  <c:v>0.47236989929488005</c:v>
                </c:pt>
                <c:pt idx="1066">
                  <c:v>0.49371096109022083</c:v>
                </c:pt>
                <c:pt idx="1067">
                  <c:v>0.49277553754419645</c:v>
                </c:pt>
                <c:pt idx="1068">
                  <c:v>0.4919040746679687</c:v>
                </c:pt>
                <c:pt idx="1069">
                  <c:v>0.49091000407481716</c:v>
                </c:pt>
                <c:pt idx="1070">
                  <c:v>0.4899798874418454</c:v>
                </c:pt>
                <c:pt idx="1071">
                  <c:v>0.48908244986935417</c:v>
                </c:pt>
                <c:pt idx="1072">
                  <c:v>0.48806322708258876</c:v>
                </c:pt>
                <c:pt idx="1073">
                  <c:v>0.48713850417679466</c:v>
                </c:pt>
                <c:pt idx="1074">
                  <c:v>0.48627701027211162</c:v>
                </c:pt>
                <c:pt idx="1075">
                  <c:v>0.48523295849144443</c:v>
                </c:pt>
                <c:pt idx="1076">
                  <c:v>0.48437483450307667</c:v>
                </c:pt>
                <c:pt idx="1077">
                  <c:v>0.48348766303585228</c:v>
                </c:pt>
                <c:pt idx="1078">
                  <c:v>0.48251060085497915</c:v>
                </c:pt>
                <c:pt idx="1079">
                  <c:v>0.48156595482445497</c:v>
                </c:pt>
                <c:pt idx="1080">
                  <c:v>0.48062315819604018</c:v>
                </c:pt>
                <c:pt idx="1081">
                  <c:v>0.47968220734902595</c:v>
                </c:pt>
                <c:pt idx="1082">
                  <c:v>0.47871283547158106</c:v>
                </c:pt>
                <c:pt idx="1083">
                  <c:v>0.47783603441097233</c:v>
                </c:pt>
                <c:pt idx="1084">
                  <c:v>0.47690054011851973</c:v>
                </c:pt>
                <c:pt idx="1085">
                  <c:v>0.47596687731115445</c:v>
                </c:pt>
                <c:pt idx="1086">
                  <c:v>0.4752452971476207</c:v>
                </c:pt>
                <c:pt idx="1087">
                  <c:v>0.47407506180806863</c:v>
                </c:pt>
                <c:pt idx="1088">
                  <c:v>0.47323667031856809</c:v>
                </c:pt>
                <c:pt idx="1089">
                  <c:v>0.47236989929488005</c:v>
                </c:pt>
                <c:pt idx="1090">
                  <c:v>0.48062315819604018</c:v>
                </c:pt>
                <c:pt idx="1091">
                  <c:v>0.48062315819604018</c:v>
                </c:pt>
                <c:pt idx="1092">
                  <c:v>0.47971253182884677</c:v>
                </c:pt>
                <c:pt idx="1093">
                  <c:v>0.47971253182884677</c:v>
                </c:pt>
                <c:pt idx="1094">
                  <c:v>0.47871283547158106</c:v>
                </c:pt>
                <c:pt idx="1095">
                  <c:v>0.47871283547158106</c:v>
                </c:pt>
                <c:pt idx="1096">
                  <c:v>0.47783603441097233</c:v>
                </c:pt>
                <c:pt idx="1097">
                  <c:v>0.47783603441097233</c:v>
                </c:pt>
                <c:pt idx="1098">
                  <c:v>0.47693068874730721</c:v>
                </c:pt>
                <c:pt idx="1099">
                  <c:v>0.47693068874730721</c:v>
                </c:pt>
                <c:pt idx="1100">
                  <c:v>0.47605715183176039</c:v>
                </c:pt>
                <c:pt idx="1101">
                  <c:v>0.47605715183176039</c:v>
                </c:pt>
                <c:pt idx="1102">
                  <c:v>0.4752452971476207</c:v>
                </c:pt>
                <c:pt idx="1103">
                  <c:v>0.4752452971476207</c:v>
                </c:pt>
                <c:pt idx="1104">
                  <c:v>0.47407506180806863</c:v>
                </c:pt>
                <c:pt idx="1105">
                  <c:v>0.47407506180806863</c:v>
                </c:pt>
                <c:pt idx="1106">
                  <c:v>0.47332642701295718</c:v>
                </c:pt>
                <c:pt idx="1107">
                  <c:v>0.47332642701295718</c:v>
                </c:pt>
                <c:pt idx="1108">
                  <c:v>0.47239976150627672</c:v>
                </c:pt>
                <c:pt idx="1109">
                  <c:v>0.47239976150627672</c:v>
                </c:pt>
                <c:pt idx="1110">
                  <c:v>0.47150471583203557</c:v>
                </c:pt>
                <c:pt idx="1111">
                  <c:v>0.47150471583203557</c:v>
                </c:pt>
                <c:pt idx="1112">
                  <c:v>0.47061136598159498</c:v>
                </c:pt>
                <c:pt idx="1113">
                  <c:v>0.47061136598159498</c:v>
                </c:pt>
                <c:pt idx="1114">
                  <c:v>0.46969001594699195</c:v>
                </c:pt>
                <c:pt idx="1115">
                  <c:v>0.46969001594699195</c:v>
                </c:pt>
                <c:pt idx="1116">
                  <c:v>0.46877046970623587</c:v>
                </c:pt>
                <c:pt idx="1117">
                  <c:v>0.46877046970623587</c:v>
                </c:pt>
                <c:pt idx="1118">
                  <c:v>0.46791187888818181</c:v>
                </c:pt>
                <c:pt idx="1119">
                  <c:v>0.46791187888818181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80736"/>
        <c:axId val="138994816"/>
      </c:lineChart>
      <c:dateAx>
        <c:axId val="138980736"/>
        <c:scaling>
          <c:orientation val="minMax"/>
          <c:min val="29677"/>
        </c:scaling>
        <c:delete val="0"/>
        <c:axPos val="b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994816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138994816"/>
        <c:scaling>
          <c:logBase val="10"/>
          <c:orientation val="minMax"/>
        </c:scaling>
        <c:delete val="0"/>
        <c:axPos val="l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 w="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25400">
            <a:pattFill prst="pct50">
              <a:fgClr>
                <a:srgbClr val="000000"/>
              </a:fgClr>
              <a:bgClr>
                <a:srgbClr val="FFFFFF"/>
              </a:bgClr>
            </a:patt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9807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824570316964336"/>
          <c:y val="0.11652355719659389"/>
          <c:w val="0.29453909443334386"/>
          <c:h val="0.188568682802775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陸上試料中の</a:t>
            </a:r>
            <a:r>
              <a:rPr lang="en-US" altLang="en-US"/>
              <a:t>Cs-137</a:t>
            </a:r>
            <a:r>
              <a:rPr lang="en-US" altLang="ja-JP"/>
              <a:t>(3)</a:t>
            </a:r>
          </a:p>
        </c:rich>
      </c:tx>
      <c:layout>
        <c:manualLayout>
          <c:xMode val="edge"/>
          <c:yMode val="edge"/>
          <c:x val="0.31416082575170334"/>
          <c:y val="2.573452590270876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965611854053101E-2"/>
          <c:y val="3.0508474576271188E-2"/>
          <c:w val="0.950743130750621"/>
          <c:h val="0.88740313016428507"/>
        </c:manualLayout>
      </c:layout>
      <c:lineChart>
        <c:grouping val="standard"/>
        <c:varyColors val="0"/>
        <c:ser>
          <c:idx val="1"/>
          <c:order val="0"/>
          <c:tx>
            <c:strRef>
              <c:f>Sheet1!$BJ$3:$BJ$4</c:f>
              <c:strCache>
                <c:ptCount val="1"/>
                <c:pt idx="0">
                  <c:v>降下物(Bq/㎡) 女川宿舎←原子力セ(女川)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Sheet1!$BJ$5:$BJ$1350</c:f>
              <c:numCache>
                <c:formatCode>0.00_ </c:formatCode>
                <c:ptCount val="1346"/>
                <c:pt idx="1">
                  <c:v>0.34074074074074073</c:v>
                </c:pt>
                <c:pt idx="6">
                  <c:v>0.43333333333333329</c:v>
                </c:pt>
                <c:pt idx="9">
                  <c:v>0.25555555555555559</c:v>
                </c:pt>
                <c:pt idx="10">
                  <c:v>0.33333333333333331</c:v>
                </c:pt>
                <c:pt idx="13">
                  <c:v>0.25925925925925924</c:v>
                </c:pt>
                <c:pt idx="15">
                  <c:v>0.57037037037037042</c:v>
                </c:pt>
                <c:pt idx="18">
                  <c:v>1.5185185185185186</c:v>
                </c:pt>
                <c:pt idx="23">
                  <c:v>0.63703703703703696</c:v>
                </c:pt>
                <c:pt idx="27">
                  <c:v>0.58148148148148149</c:v>
                </c:pt>
                <c:pt idx="30">
                  <c:v>0.3666666666666667</c:v>
                </c:pt>
                <c:pt idx="34">
                  <c:v>0.22222222222222221</c:v>
                </c:pt>
                <c:pt idx="37">
                  <c:v>0.28888888888888886</c:v>
                </c:pt>
                <c:pt idx="41">
                  <c:v>0.22962962962962963</c:v>
                </c:pt>
                <c:pt idx="44">
                  <c:v>0.15925925925925924</c:v>
                </c:pt>
                <c:pt idx="46">
                  <c:v>7.407407407407407E-2</c:v>
                </c:pt>
                <c:pt idx="48">
                  <c:v>0.16296296296296298</c:v>
                </c:pt>
                <c:pt idx="51">
                  <c:v>0.23333333333333334</c:v>
                </c:pt>
                <c:pt idx="53">
                  <c:v>0.33333333333333331</c:v>
                </c:pt>
                <c:pt idx="56">
                  <c:v>0.4148148148148148</c:v>
                </c:pt>
                <c:pt idx="61">
                  <c:v>0.28518518518518521</c:v>
                </c:pt>
                <c:pt idx="65">
                  <c:v>0.35185185185185186</c:v>
                </c:pt>
                <c:pt idx="69">
                  <c:v>0.28148148148148144</c:v>
                </c:pt>
                <c:pt idx="73">
                  <c:v>0.1</c:v>
                </c:pt>
                <c:pt idx="76">
                  <c:v>0.1</c:v>
                </c:pt>
                <c:pt idx="79">
                  <c:v>0.10740740740740741</c:v>
                </c:pt>
                <c:pt idx="82">
                  <c:v>9.6296296296296297E-2</c:v>
                </c:pt>
                <c:pt idx="84">
                  <c:v>9.2592592592592587E-2</c:v>
                </c:pt>
                <c:pt idx="87">
                  <c:v>8.8888888888888892E-2</c:v>
                </c:pt>
                <c:pt idx="90">
                  <c:v>0.12222222222222222</c:v>
                </c:pt>
                <c:pt idx="92">
                  <c:v>0.16296296296296298</c:v>
                </c:pt>
                <c:pt idx="95">
                  <c:v>0.14814814814814814</c:v>
                </c:pt>
                <c:pt idx="98">
                  <c:v>0.16666666666666666</c:v>
                </c:pt>
                <c:pt idx="103">
                  <c:v>0.12962962962962962</c:v>
                </c:pt>
                <c:pt idx="105">
                  <c:v>5.185185185185185E-2</c:v>
                </c:pt>
                <c:pt idx="109">
                  <c:v>5.185185185185185E-2</c:v>
                </c:pt>
                <c:pt idx="112">
                  <c:v>4.4444444444444446E-2</c:v>
                </c:pt>
                <c:pt idx="114">
                  <c:v>5.185185185185185E-2</c:v>
                </c:pt>
                <c:pt idx="117">
                  <c:v>6.6666666666666666E-2</c:v>
                </c:pt>
                <c:pt idx="120">
                  <c:v>5.9259259259259262E-2</c:v>
                </c:pt>
                <c:pt idx="123">
                  <c:v>0.11851851851851852</c:v>
                </c:pt>
                <c:pt idx="125">
                  <c:v>0.1111111111111111</c:v>
                </c:pt>
                <c:pt idx="127">
                  <c:v>9.6296296296296297E-2</c:v>
                </c:pt>
                <c:pt idx="129">
                  <c:v>0.15185185185185185</c:v>
                </c:pt>
                <c:pt idx="133">
                  <c:v>9.2592592592592587E-2</c:v>
                </c:pt>
                <c:pt idx="138">
                  <c:v>0.1</c:v>
                </c:pt>
                <c:pt idx="140">
                  <c:v>4.0740740740740744E-2</c:v>
                </c:pt>
                <c:pt idx="144">
                  <c:v>3.7037037037037035E-2</c:v>
                </c:pt>
                <c:pt idx="148">
                  <c:v>1.0500000000000001E-2</c:v>
                </c:pt>
                <c:pt idx="149">
                  <c:v>1.0500000000000001E-2</c:v>
                </c:pt>
                <c:pt idx="153">
                  <c:v>4.4444444444444446E-2</c:v>
                </c:pt>
                <c:pt idx="156">
                  <c:v>1.0500000000000001E-2</c:v>
                </c:pt>
                <c:pt idx="157">
                  <c:v>1.0500000000000001E-2</c:v>
                </c:pt>
                <c:pt idx="160">
                  <c:v>6.2962962962962957E-2</c:v>
                </c:pt>
                <c:pt idx="162">
                  <c:v>1.0500000000000001E-2</c:v>
                </c:pt>
                <c:pt idx="169">
                  <c:v>71.111111111111114</c:v>
                </c:pt>
                <c:pt idx="173">
                  <c:v>3.5925925925925926</c:v>
                </c:pt>
                <c:pt idx="176">
                  <c:v>0.96296296296296291</c:v>
                </c:pt>
                <c:pt idx="180">
                  <c:v>1.7037037037037037</c:v>
                </c:pt>
                <c:pt idx="183">
                  <c:v>0.2074074074074074</c:v>
                </c:pt>
                <c:pt idx="184">
                  <c:v>0.20370370370370369</c:v>
                </c:pt>
                <c:pt idx="188">
                  <c:v>0.31851851851851848</c:v>
                </c:pt>
                <c:pt idx="191">
                  <c:v>0.40370370370370373</c:v>
                </c:pt>
                <c:pt idx="193">
                  <c:v>0.48888888888888887</c:v>
                </c:pt>
                <c:pt idx="196">
                  <c:v>0.36296296296296299</c:v>
                </c:pt>
                <c:pt idx="198">
                  <c:v>0.41111111111111109</c:v>
                </c:pt>
                <c:pt idx="200">
                  <c:v>0.34814814814814815</c:v>
                </c:pt>
                <c:pt idx="204">
                  <c:v>0.18888888888888888</c:v>
                </c:pt>
                <c:pt idx="208">
                  <c:v>0.10740740740740741</c:v>
                </c:pt>
                <c:pt idx="210">
                  <c:v>4.8148148148148148E-2</c:v>
                </c:pt>
                <c:pt idx="215">
                  <c:v>7.7777777777777779E-2</c:v>
                </c:pt>
                <c:pt idx="218">
                  <c:v>1.0500000000000001E-2</c:v>
                </c:pt>
                <c:pt idx="220">
                  <c:v>1.0500000000000001E-2</c:v>
                </c:pt>
                <c:pt idx="222">
                  <c:v>0.12962962962962962</c:v>
                </c:pt>
                <c:pt idx="226">
                  <c:v>0.14074074074074072</c:v>
                </c:pt>
                <c:pt idx="228">
                  <c:v>6.6666666666666666E-2</c:v>
                </c:pt>
                <c:pt idx="231">
                  <c:v>0.26296296296296295</c:v>
                </c:pt>
                <c:pt idx="233">
                  <c:v>0.18888888888888888</c:v>
                </c:pt>
                <c:pt idx="234">
                  <c:v>0.16</c:v>
                </c:pt>
                <c:pt idx="239">
                  <c:v>0.13</c:v>
                </c:pt>
                <c:pt idx="243">
                  <c:v>5.7000000000000002E-2</c:v>
                </c:pt>
                <c:pt idx="246">
                  <c:v>1.0500000000000001E-2</c:v>
                </c:pt>
                <c:pt idx="249">
                  <c:v>0.05</c:v>
                </c:pt>
                <c:pt idx="252">
                  <c:v>1.0500000000000001E-2</c:v>
                </c:pt>
                <c:pt idx="255">
                  <c:v>1.0500000000000001E-2</c:v>
                </c:pt>
                <c:pt idx="258">
                  <c:v>4.5999999999999999E-2</c:v>
                </c:pt>
                <c:pt idx="261">
                  <c:v>0.11</c:v>
                </c:pt>
                <c:pt idx="262">
                  <c:v>9.2999999999999999E-2</c:v>
                </c:pt>
                <c:pt idx="266">
                  <c:v>5.1999999999999998E-2</c:v>
                </c:pt>
                <c:pt idx="268">
                  <c:v>0.11</c:v>
                </c:pt>
                <c:pt idx="270">
                  <c:v>8.8999999999999996E-2</c:v>
                </c:pt>
                <c:pt idx="274">
                  <c:v>3.3000000000000002E-2</c:v>
                </c:pt>
                <c:pt idx="278">
                  <c:v>1.0500000000000001E-2</c:v>
                </c:pt>
                <c:pt idx="282">
                  <c:v>1.0500000000000001E-2</c:v>
                </c:pt>
                <c:pt idx="286">
                  <c:v>1.0500000000000001E-2</c:v>
                </c:pt>
                <c:pt idx="289">
                  <c:v>1.0500000000000001E-2</c:v>
                </c:pt>
                <c:pt idx="291">
                  <c:v>1.0500000000000001E-2</c:v>
                </c:pt>
                <c:pt idx="294">
                  <c:v>1.0500000000000001E-2</c:v>
                </c:pt>
                <c:pt idx="297">
                  <c:v>1.0500000000000001E-2</c:v>
                </c:pt>
                <c:pt idx="299">
                  <c:v>1.0500000000000001E-2</c:v>
                </c:pt>
                <c:pt idx="302">
                  <c:v>4.3999999999999997E-2</c:v>
                </c:pt>
                <c:pt idx="304">
                  <c:v>7.4999999999999997E-2</c:v>
                </c:pt>
                <c:pt idx="306">
                  <c:v>5.8999999999999997E-2</c:v>
                </c:pt>
                <c:pt idx="310">
                  <c:v>3.9E-2</c:v>
                </c:pt>
                <c:pt idx="314">
                  <c:v>2.5000000000000001E-2</c:v>
                </c:pt>
                <c:pt idx="317">
                  <c:v>4.2000000000000003E-2</c:v>
                </c:pt>
                <c:pt idx="321">
                  <c:v>6.6000000000000003E-2</c:v>
                </c:pt>
                <c:pt idx="324">
                  <c:v>2.8000000000000001E-2</c:v>
                </c:pt>
                <c:pt idx="326">
                  <c:v>1.0500000000000001E-2</c:v>
                </c:pt>
                <c:pt idx="329">
                  <c:v>3.7999999999999999E-2</c:v>
                </c:pt>
                <c:pt idx="332">
                  <c:v>2.1000000000000001E-2</c:v>
                </c:pt>
                <c:pt idx="334">
                  <c:v>2.9000000000000001E-2</c:v>
                </c:pt>
                <c:pt idx="337">
                  <c:v>2.8000000000000001E-2</c:v>
                </c:pt>
                <c:pt idx="339">
                  <c:v>3.2000000000000001E-2</c:v>
                </c:pt>
                <c:pt idx="341">
                  <c:v>0.03</c:v>
                </c:pt>
                <c:pt idx="345">
                  <c:v>3.7999999999999999E-2</c:v>
                </c:pt>
                <c:pt idx="349">
                  <c:v>1.0500000000000001E-2</c:v>
                </c:pt>
                <c:pt idx="352">
                  <c:v>2.9000000000000001E-2</c:v>
                </c:pt>
                <c:pt idx="356">
                  <c:v>1.0500000000000001E-2</c:v>
                </c:pt>
                <c:pt idx="359">
                  <c:v>1.0500000000000001E-2</c:v>
                </c:pt>
                <c:pt idx="361">
                  <c:v>1.0500000000000001E-2</c:v>
                </c:pt>
                <c:pt idx="364">
                  <c:v>1.0500000000000001E-2</c:v>
                </c:pt>
                <c:pt idx="367">
                  <c:v>1.0500000000000001E-2</c:v>
                </c:pt>
                <c:pt idx="369">
                  <c:v>1.0500000000000001E-2</c:v>
                </c:pt>
                <c:pt idx="372">
                  <c:v>1.0500000000000001E-2</c:v>
                </c:pt>
                <c:pt idx="374">
                  <c:v>1.0500000000000001E-2</c:v>
                </c:pt>
                <c:pt idx="376">
                  <c:v>4.9000000000000002E-2</c:v>
                </c:pt>
                <c:pt idx="380">
                  <c:v>4.4999999999999998E-2</c:v>
                </c:pt>
                <c:pt idx="384">
                  <c:v>1.0500000000000001E-2</c:v>
                </c:pt>
                <c:pt idx="387">
                  <c:v>1.0500000000000001E-2</c:v>
                </c:pt>
                <c:pt idx="391">
                  <c:v>1.0500000000000001E-2</c:v>
                </c:pt>
                <c:pt idx="394">
                  <c:v>1.0500000000000001E-2</c:v>
                </c:pt>
                <c:pt idx="396">
                  <c:v>7.1999999999999995E-2</c:v>
                </c:pt>
                <c:pt idx="399">
                  <c:v>1.0500000000000001E-2</c:v>
                </c:pt>
                <c:pt idx="402">
                  <c:v>1.0500000000000001E-2</c:v>
                </c:pt>
                <c:pt idx="404">
                  <c:v>1.0500000000000001E-2</c:v>
                </c:pt>
                <c:pt idx="407">
                  <c:v>1.0500000000000001E-2</c:v>
                </c:pt>
                <c:pt idx="409">
                  <c:v>1.0500000000000001E-2</c:v>
                </c:pt>
                <c:pt idx="411">
                  <c:v>9.7000000000000003E-2</c:v>
                </c:pt>
                <c:pt idx="415">
                  <c:v>0.03</c:v>
                </c:pt>
                <c:pt idx="419">
                  <c:v>1.0500000000000001E-2</c:v>
                </c:pt>
                <c:pt idx="422">
                  <c:v>1.0500000000000001E-2</c:v>
                </c:pt>
                <c:pt idx="426">
                  <c:v>1.0500000000000001E-2</c:v>
                </c:pt>
                <c:pt idx="429">
                  <c:v>1.0500000000000001E-2</c:v>
                </c:pt>
                <c:pt idx="431">
                  <c:v>1.0500000000000001E-2</c:v>
                </c:pt>
                <c:pt idx="434">
                  <c:v>1.0500000000000001E-2</c:v>
                </c:pt>
                <c:pt idx="437">
                  <c:v>1.0500000000000001E-2</c:v>
                </c:pt>
                <c:pt idx="438">
                  <c:v>2.5999999999999999E-2</c:v>
                </c:pt>
                <c:pt idx="440">
                  <c:v>1.0500000000000001E-2</c:v>
                </c:pt>
                <c:pt idx="443">
                  <c:v>1.0500000000000001E-2</c:v>
                </c:pt>
                <c:pt idx="445">
                  <c:v>1.0500000000000001E-2</c:v>
                </c:pt>
                <c:pt idx="447">
                  <c:v>7.1999999999999995E-2</c:v>
                </c:pt>
                <c:pt idx="451">
                  <c:v>0.03</c:v>
                </c:pt>
                <c:pt idx="455">
                  <c:v>1.0500000000000001E-2</c:v>
                </c:pt>
                <c:pt idx="458">
                  <c:v>1.0500000000000001E-2</c:v>
                </c:pt>
                <c:pt idx="462">
                  <c:v>1.0500000000000001E-2</c:v>
                </c:pt>
                <c:pt idx="465">
                  <c:v>1.0500000000000001E-2</c:v>
                </c:pt>
                <c:pt idx="467">
                  <c:v>1.0500000000000001E-2</c:v>
                </c:pt>
                <c:pt idx="470">
                  <c:v>1.0500000000000001E-2</c:v>
                </c:pt>
                <c:pt idx="474">
                  <c:v>1.0500000000000001E-2</c:v>
                </c:pt>
                <c:pt idx="477">
                  <c:v>1.0500000000000001E-2</c:v>
                </c:pt>
                <c:pt idx="479">
                  <c:v>3.4000000000000002E-2</c:v>
                </c:pt>
                <c:pt idx="481">
                  <c:v>2.7E-2</c:v>
                </c:pt>
                <c:pt idx="485">
                  <c:v>0.03</c:v>
                </c:pt>
                <c:pt idx="489">
                  <c:v>1.0500000000000001E-2</c:v>
                </c:pt>
                <c:pt idx="492">
                  <c:v>1.0500000000000001E-2</c:v>
                </c:pt>
                <c:pt idx="496">
                  <c:v>1.0500000000000001E-2</c:v>
                </c:pt>
                <c:pt idx="499">
                  <c:v>1.0500000000000001E-2</c:v>
                </c:pt>
                <c:pt idx="501">
                  <c:v>1.0500000000000001E-2</c:v>
                </c:pt>
                <c:pt idx="504">
                  <c:v>1.0500000000000001E-2</c:v>
                </c:pt>
                <c:pt idx="507">
                  <c:v>1.0500000000000001E-2</c:v>
                </c:pt>
                <c:pt idx="509">
                  <c:v>1.0500000000000001E-2</c:v>
                </c:pt>
                <c:pt idx="512">
                  <c:v>1.0500000000000001E-2</c:v>
                </c:pt>
                <c:pt idx="514">
                  <c:v>2.4E-2</c:v>
                </c:pt>
                <c:pt idx="516">
                  <c:v>1.0500000000000001E-2</c:v>
                </c:pt>
                <c:pt idx="520">
                  <c:v>2.7E-2</c:v>
                </c:pt>
                <c:pt idx="524">
                  <c:v>1.0500000000000001E-2</c:v>
                </c:pt>
                <c:pt idx="526">
                  <c:v>1.0500000000000001E-2</c:v>
                </c:pt>
                <c:pt idx="531">
                  <c:v>1.0500000000000001E-2</c:v>
                </c:pt>
                <c:pt idx="534">
                  <c:v>1.0500000000000001E-2</c:v>
                </c:pt>
                <c:pt idx="536">
                  <c:v>1.0500000000000001E-2</c:v>
                </c:pt>
                <c:pt idx="539">
                  <c:v>1.0500000000000001E-2</c:v>
                </c:pt>
                <c:pt idx="542">
                  <c:v>1.0500000000000001E-2</c:v>
                </c:pt>
                <c:pt idx="543">
                  <c:v>1.0500000000000001E-2</c:v>
                </c:pt>
                <c:pt idx="545">
                  <c:v>1.0500000000000001E-2</c:v>
                </c:pt>
                <c:pt idx="548">
                  <c:v>1.0500000000000001E-2</c:v>
                </c:pt>
                <c:pt idx="550">
                  <c:v>1.0500000000000001E-2</c:v>
                </c:pt>
                <c:pt idx="552">
                  <c:v>1.0500000000000001E-2</c:v>
                </c:pt>
                <c:pt idx="556">
                  <c:v>1.0500000000000001E-2</c:v>
                </c:pt>
                <c:pt idx="560">
                  <c:v>1.0500000000000001E-2</c:v>
                </c:pt>
                <c:pt idx="563">
                  <c:v>1.0500000000000001E-2</c:v>
                </c:pt>
                <c:pt idx="567">
                  <c:v>1.0500000000000001E-2</c:v>
                </c:pt>
                <c:pt idx="570">
                  <c:v>1.0500000000000001E-2</c:v>
                </c:pt>
                <c:pt idx="572">
                  <c:v>5.3999999999999999E-2</c:v>
                </c:pt>
                <c:pt idx="575">
                  <c:v>1.0500000000000001E-2</c:v>
                </c:pt>
                <c:pt idx="579">
                  <c:v>1.0500000000000001E-2</c:v>
                </c:pt>
                <c:pt idx="582">
                  <c:v>1.0500000000000001E-2</c:v>
                </c:pt>
                <c:pt idx="584">
                  <c:v>1.0500000000000001E-2</c:v>
                </c:pt>
                <c:pt idx="586">
                  <c:v>1.0500000000000001E-2</c:v>
                </c:pt>
                <c:pt idx="590">
                  <c:v>1.0500000000000001E-2</c:v>
                </c:pt>
                <c:pt idx="594">
                  <c:v>1.0500000000000001E-2</c:v>
                </c:pt>
                <c:pt idx="597">
                  <c:v>1.0500000000000001E-2</c:v>
                </c:pt>
                <c:pt idx="601">
                  <c:v>1.0500000000000001E-2</c:v>
                </c:pt>
                <c:pt idx="604">
                  <c:v>1.0500000000000001E-2</c:v>
                </c:pt>
                <c:pt idx="606">
                  <c:v>1.0500000000000001E-2</c:v>
                </c:pt>
                <c:pt idx="609">
                  <c:v>1.0500000000000001E-2</c:v>
                </c:pt>
                <c:pt idx="612">
                  <c:v>1.0500000000000001E-2</c:v>
                </c:pt>
                <c:pt idx="614">
                  <c:v>1.0500000000000001E-2</c:v>
                </c:pt>
                <c:pt idx="617">
                  <c:v>1.0500000000000001E-2</c:v>
                </c:pt>
                <c:pt idx="619">
                  <c:v>1.0500000000000001E-2</c:v>
                </c:pt>
                <c:pt idx="620">
                  <c:v>1.0500000000000001E-2</c:v>
                </c:pt>
                <c:pt idx="624">
                  <c:v>1.0500000000000001E-2</c:v>
                </c:pt>
                <c:pt idx="627">
                  <c:v>1.0500000000000001E-2</c:v>
                </c:pt>
                <c:pt idx="631">
                  <c:v>1.0500000000000001E-2</c:v>
                </c:pt>
                <c:pt idx="634">
                  <c:v>1.0500000000000001E-2</c:v>
                </c:pt>
                <c:pt idx="636">
                  <c:v>1.0500000000000001E-2</c:v>
                </c:pt>
                <c:pt idx="638">
                  <c:v>1.0500000000000001E-2</c:v>
                </c:pt>
                <c:pt idx="641">
                  <c:v>1.0500000000000001E-2</c:v>
                </c:pt>
                <c:pt idx="643">
                  <c:v>1.0500000000000001E-2</c:v>
                </c:pt>
                <c:pt idx="645">
                  <c:v>1.0500000000000001E-2</c:v>
                </c:pt>
                <c:pt idx="648">
                  <c:v>1.0500000000000001E-2</c:v>
                </c:pt>
                <c:pt idx="650">
                  <c:v>1.0500000000000001E-2</c:v>
                </c:pt>
                <c:pt idx="652">
                  <c:v>6.8000000000000005E-2</c:v>
                </c:pt>
                <c:pt idx="654">
                  <c:v>1.0500000000000001E-2</c:v>
                </c:pt>
                <c:pt idx="658">
                  <c:v>1.0500000000000001E-2</c:v>
                </c:pt>
                <c:pt idx="662">
                  <c:v>1.0500000000000001E-2</c:v>
                </c:pt>
                <c:pt idx="665">
                  <c:v>1.0500000000000001E-2</c:v>
                </c:pt>
                <c:pt idx="667">
                  <c:v>1.0500000000000001E-2</c:v>
                </c:pt>
                <c:pt idx="669">
                  <c:v>1.0500000000000001E-2</c:v>
                </c:pt>
                <c:pt idx="672">
                  <c:v>1.0500000000000001E-2</c:v>
                </c:pt>
                <c:pt idx="674">
                  <c:v>1.0500000000000001E-2</c:v>
                </c:pt>
                <c:pt idx="676">
                  <c:v>1.0500000000000001E-2</c:v>
                </c:pt>
                <c:pt idx="679">
                  <c:v>0.01</c:v>
                </c:pt>
                <c:pt idx="680">
                  <c:v>7.9000000000000001E-2</c:v>
                </c:pt>
                <c:pt idx="682">
                  <c:v>1.0500000000000001E-2</c:v>
                </c:pt>
                <c:pt idx="685">
                  <c:v>4.8000000000000001E-2</c:v>
                </c:pt>
                <c:pt idx="688">
                  <c:v>1.0500000000000001E-2</c:v>
                </c:pt>
                <c:pt idx="692">
                  <c:v>1.0500000000000001E-2</c:v>
                </c:pt>
                <c:pt idx="695">
                  <c:v>1.0500000000000001E-2</c:v>
                </c:pt>
                <c:pt idx="698">
                  <c:v>1.0500000000000001E-2</c:v>
                </c:pt>
                <c:pt idx="699">
                  <c:v>1.0500000000000001E-2</c:v>
                </c:pt>
                <c:pt idx="702">
                  <c:v>1.0500000000000001E-2</c:v>
                </c:pt>
                <c:pt idx="704">
                  <c:v>1.0500000000000001E-2</c:v>
                </c:pt>
                <c:pt idx="706">
                  <c:v>1.0500000000000001E-2</c:v>
                </c:pt>
                <c:pt idx="709">
                  <c:v>1.0500000000000001E-2</c:v>
                </c:pt>
                <c:pt idx="711">
                  <c:v>0.12</c:v>
                </c:pt>
                <c:pt idx="713">
                  <c:v>8.4000000000000005E-2</c:v>
                </c:pt>
                <c:pt idx="716">
                  <c:v>1.0500000000000001E-2</c:v>
                </c:pt>
                <c:pt idx="719">
                  <c:v>1.0500000000000001E-2</c:v>
                </c:pt>
                <c:pt idx="724">
                  <c:v>1.0500000000000001E-2</c:v>
                </c:pt>
                <c:pt idx="727">
                  <c:v>1.0500000000000001E-2</c:v>
                </c:pt>
                <c:pt idx="728">
                  <c:v>1.0500000000000001E-2</c:v>
                </c:pt>
                <c:pt idx="730">
                  <c:v>1.0500000000000001E-2</c:v>
                </c:pt>
                <c:pt idx="733">
                  <c:v>1.0500000000000001E-2</c:v>
                </c:pt>
                <c:pt idx="735">
                  <c:v>1.0500000000000001E-2</c:v>
                </c:pt>
                <c:pt idx="737">
                  <c:v>1.0500000000000001E-2</c:v>
                </c:pt>
                <c:pt idx="740">
                  <c:v>1.0500000000000001E-2</c:v>
                </c:pt>
                <c:pt idx="742">
                  <c:v>1.0500000000000001E-2</c:v>
                </c:pt>
                <c:pt idx="744">
                  <c:v>1.0500000000000001E-2</c:v>
                </c:pt>
                <c:pt idx="747">
                  <c:v>1.0500000000000001E-2</c:v>
                </c:pt>
                <c:pt idx="750">
                  <c:v>1.0500000000000001E-2</c:v>
                </c:pt>
                <c:pt idx="754">
                  <c:v>1.0500000000000001E-2</c:v>
                </c:pt>
                <c:pt idx="757">
                  <c:v>1.0500000000000001E-2</c:v>
                </c:pt>
                <c:pt idx="759">
                  <c:v>1.0500000000000001E-2</c:v>
                </c:pt>
                <c:pt idx="762">
                  <c:v>1.0500000000000001E-2</c:v>
                </c:pt>
                <c:pt idx="765">
                  <c:v>1.0500000000000001E-2</c:v>
                </c:pt>
                <c:pt idx="766">
                  <c:v>1.0500000000000001E-2</c:v>
                </c:pt>
                <c:pt idx="768">
                  <c:v>1.0500000000000001E-2</c:v>
                </c:pt>
                <c:pt idx="771">
                  <c:v>1.0500000000000001E-2</c:v>
                </c:pt>
                <c:pt idx="773">
                  <c:v>1.0500000000000001E-2</c:v>
                </c:pt>
                <c:pt idx="775">
                  <c:v>3.9E-2</c:v>
                </c:pt>
                <c:pt idx="778">
                  <c:v>1.0500000000000001E-2</c:v>
                </c:pt>
                <c:pt idx="781">
                  <c:v>1.0500000000000001E-2</c:v>
                </c:pt>
                <c:pt idx="785">
                  <c:v>1.0500000000000001E-2</c:v>
                </c:pt>
                <c:pt idx="788">
                  <c:v>1.0500000000000001E-2</c:v>
                </c:pt>
                <c:pt idx="790">
                  <c:v>1.0500000000000001E-2</c:v>
                </c:pt>
                <c:pt idx="792">
                  <c:v>1.0500000000000001E-2</c:v>
                </c:pt>
                <c:pt idx="795">
                  <c:v>1.0500000000000001E-2</c:v>
                </c:pt>
                <c:pt idx="799">
                  <c:v>1.0500000000000001E-2</c:v>
                </c:pt>
                <c:pt idx="800">
                  <c:v>1.0500000000000001E-2</c:v>
                </c:pt>
                <c:pt idx="801">
                  <c:v>1.0500000000000001E-2</c:v>
                </c:pt>
                <c:pt idx="804">
                  <c:v>1.0500000000000001E-2</c:v>
                </c:pt>
                <c:pt idx="806">
                  <c:v>4.2999999999999997E-2</c:v>
                </c:pt>
                <c:pt idx="808">
                  <c:v>4.7E-2</c:v>
                </c:pt>
                <c:pt idx="811">
                  <c:v>4.8000000000000001E-2</c:v>
                </c:pt>
                <c:pt idx="815">
                  <c:v>1.0500000000000001E-2</c:v>
                </c:pt>
                <c:pt idx="818">
                  <c:v>1.0500000000000001E-2</c:v>
                </c:pt>
                <c:pt idx="821">
                  <c:v>1.0500000000000001E-2</c:v>
                </c:pt>
                <c:pt idx="823">
                  <c:v>1.0500000000000001E-2</c:v>
                </c:pt>
                <c:pt idx="825">
                  <c:v>1.0500000000000001E-2</c:v>
                </c:pt>
                <c:pt idx="828">
                  <c:v>1.0500000000000001E-2</c:v>
                </c:pt>
                <c:pt idx="830">
                  <c:v>1.0500000000000001E-2</c:v>
                </c:pt>
                <c:pt idx="834">
                  <c:v>1.0500000000000001E-2</c:v>
                </c:pt>
                <c:pt idx="835">
                  <c:v>1.0500000000000001E-2</c:v>
                </c:pt>
                <c:pt idx="837">
                  <c:v>7.9000000000000001E-2</c:v>
                </c:pt>
                <c:pt idx="840">
                  <c:v>4.1000000000000002E-2</c:v>
                </c:pt>
                <c:pt idx="843">
                  <c:v>1.0500000000000001E-2</c:v>
                </c:pt>
                <c:pt idx="847">
                  <c:v>1.0500000000000001E-2</c:v>
                </c:pt>
                <c:pt idx="850">
                  <c:v>1.0500000000000001E-2</c:v>
                </c:pt>
                <c:pt idx="852">
                  <c:v>1.0500000000000001E-2</c:v>
                </c:pt>
                <c:pt idx="854">
                  <c:v>1.0500000000000001E-2</c:v>
                </c:pt>
                <c:pt idx="857">
                  <c:v>1.0500000000000001E-2</c:v>
                </c:pt>
                <c:pt idx="859">
                  <c:v>1.0500000000000001E-2</c:v>
                </c:pt>
                <c:pt idx="861">
                  <c:v>1.0500000000000001E-2</c:v>
                </c:pt>
                <c:pt idx="864">
                  <c:v>1.0500000000000001E-2</c:v>
                </c:pt>
                <c:pt idx="866">
                  <c:v>4.2999999999999997E-2</c:v>
                </c:pt>
                <c:pt idx="868">
                  <c:v>1.0500000000000001E-2</c:v>
                </c:pt>
                <c:pt idx="871">
                  <c:v>1.0500000000000001E-2</c:v>
                </c:pt>
                <c:pt idx="875">
                  <c:v>1.0500000000000001E-2</c:v>
                </c:pt>
                <c:pt idx="878">
                  <c:v>1.0500000000000001E-2</c:v>
                </c:pt>
                <c:pt idx="881">
                  <c:v>1.0500000000000001E-2</c:v>
                </c:pt>
                <c:pt idx="884">
                  <c:v>1.0500000000000001E-2</c:v>
                </c:pt>
                <c:pt idx="885">
                  <c:v>1.0500000000000001E-2</c:v>
                </c:pt>
                <c:pt idx="888">
                  <c:v>1.0500000000000001E-2</c:v>
                </c:pt>
                <c:pt idx="890">
                  <c:v>1.0500000000000001E-2</c:v>
                </c:pt>
                <c:pt idx="892">
                  <c:v>1.0500000000000001E-2</c:v>
                </c:pt>
                <c:pt idx="894">
                  <c:v>1.0500000000000001E-2</c:v>
                </c:pt>
                <c:pt idx="897">
                  <c:v>1.0500000000000001E-2</c:v>
                </c:pt>
                <c:pt idx="900">
                  <c:v>1.0500000000000001E-2</c:v>
                </c:pt>
                <c:pt idx="901">
                  <c:v>4.5999999999999999E-2</c:v>
                </c:pt>
                <c:pt idx="904">
                  <c:v>1.0500000000000001E-2</c:v>
                </c:pt>
                <c:pt idx="907">
                  <c:v>1.0500000000000001E-2</c:v>
                </c:pt>
                <c:pt idx="911">
                  <c:v>1.0500000000000001E-2</c:v>
                </c:pt>
                <c:pt idx="914">
                  <c:v>1.0500000000000001E-2</c:v>
                </c:pt>
                <c:pt idx="916">
                  <c:v>1.0500000000000001E-2</c:v>
                </c:pt>
                <c:pt idx="918">
                  <c:v>1.0500000000000001E-2</c:v>
                </c:pt>
                <c:pt idx="921">
                  <c:v>1.0500000000000001E-2</c:v>
                </c:pt>
                <c:pt idx="923">
                  <c:v>1.0500000000000001E-2</c:v>
                </c:pt>
                <c:pt idx="926">
                  <c:v>1.0500000000000001E-2</c:v>
                </c:pt>
                <c:pt idx="928">
                  <c:v>1.0500000000000001E-2</c:v>
                </c:pt>
                <c:pt idx="931">
                  <c:v>1.0500000000000001E-2</c:v>
                </c:pt>
                <c:pt idx="933">
                  <c:v>1.0500000000000001E-2</c:v>
                </c:pt>
                <c:pt idx="936">
                  <c:v>1.0500000000000001E-2</c:v>
                </c:pt>
                <c:pt idx="941">
                  <c:v>1.0500000000000001E-2</c:v>
                </c:pt>
                <c:pt idx="943">
                  <c:v>1.0500000000000001E-2</c:v>
                </c:pt>
                <c:pt idx="945">
                  <c:v>1.0500000000000001E-2</c:v>
                </c:pt>
                <c:pt idx="947">
                  <c:v>1.0500000000000001E-2</c:v>
                </c:pt>
                <c:pt idx="950">
                  <c:v>1.0500000000000001E-2</c:v>
                </c:pt>
                <c:pt idx="952">
                  <c:v>1.0500000000000001E-2</c:v>
                </c:pt>
                <c:pt idx="954">
                  <c:v>1.0500000000000001E-2</c:v>
                </c:pt>
                <c:pt idx="957">
                  <c:v>1.0500000000000001E-2</c:v>
                </c:pt>
                <c:pt idx="960" formatCode="0.00">
                  <c:v>1.0500000000000001E-2</c:v>
                </c:pt>
                <c:pt idx="963" formatCode="0.00">
                  <c:v>0.01</c:v>
                </c:pt>
                <c:pt idx="965" formatCode="0.00">
                  <c:v>0.01</c:v>
                </c:pt>
                <c:pt idx="969" formatCode="0.00">
                  <c:v>0.01</c:v>
                </c:pt>
                <c:pt idx="973" formatCode="0.00">
                  <c:v>0.01</c:v>
                </c:pt>
                <c:pt idx="977" formatCode="0.00">
                  <c:v>0.01</c:v>
                </c:pt>
                <c:pt idx="981" formatCode="0.00">
                  <c:v>0.01</c:v>
                </c:pt>
                <c:pt idx="985" formatCode="0.00">
                  <c:v>0.01</c:v>
                </c:pt>
                <c:pt idx="989" formatCode="0.00">
                  <c:v>0.01</c:v>
                </c:pt>
                <c:pt idx="993" formatCode="0.00">
                  <c:v>0.01</c:v>
                </c:pt>
                <c:pt idx="1012" formatCode="General">
                  <c:v>39</c:v>
                </c:pt>
                <c:pt idx="1020" formatCode="General">
                  <c:v>4.3499999999999996</c:v>
                </c:pt>
                <c:pt idx="1024" formatCode="General">
                  <c:v>8.6</c:v>
                </c:pt>
                <c:pt idx="1030" formatCode="General">
                  <c:v>10.4</c:v>
                </c:pt>
                <c:pt idx="1034" formatCode="General">
                  <c:v>6.9</c:v>
                </c:pt>
                <c:pt idx="1066" formatCode="General">
                  <c:v>17.5</c:v>
                </c:pt>
                <c:pt idx="1067" formatCode="General">
                  <c:v>21.3</c:v>
                </c:pt>
                <c:pt idx="1068" formatCode="General">
                  <c:v>5.07</c:v>
                </c:pt>
                <c:pt idx="1069" formatCode="General">
                  <c:v>4.34</c:v>
                </c:pt>
                <c:pt idx="1070" formatCode="General">
                  <c:v>4.18</c:v>
                </c:pt>
                <c:pt idx="1071" formatCode="General">
                  <c:v>5.17</c:v>
                </c:pt>
                <c:pt idx="1072" formatCode="General">
                  <c:v>3.94</c:v>
                </c:pt>
                <c:pt idx="1073" formatCode="General">
                  <c:v>16.899999999999999</c:v>
                </c:pt>
                <c:pt idx="1074" formatCode="General">
                  <c:v>26.5</c:v>
                </c:pt>
                <c:pt idx="1075" formatCode="General">
                  <c:v>27.7</c:v>
                </c:pt>
                <c:pt idx="1076" formatCode="General">
                  <c:v>34.200000000000003</c:v>
                </c:pt>
                <c:pt idx="1077" formatCode="General">
                  <c:v>49.8</c:v>
                </c:pt>
                <c:pt idx="1078" formatCode="General">
                  <c:v>15.9</c:v>
                </c:pt>
                <c:pt idx="1079" formatCode="General">
                  <c:v>12</c:v>
                </c:pt>
                <c:pt idx="1080" formatCode="General">
                  <c:v>6.6</c:v>
                </c:pt>
                <c:pt idx="1081" formatCode="General">
                  <c:v>3.47</c:v>
                </c:pt>
                <c:pt idx="1082" formatCode="General">
                  <c:v>10.8</c:v>
                </c:pt>
                <c:pt idx="1083" formatCode="General">
                  <c:v>2.41</c:v>
                </c:pt>
                <c:pt idx="1084" formatCode="General">
                  <c:v>5.31</c:v>
                </c:pt>
                <c:pt idx="1085" formatCode="General">
                  <c:v>5.24</c:v>
                </c:pt>
                <c:pt idx="1086" formatCode="General">
                  <c:v>4.99</c:v>
                </c:pt>
                <c:pt idx="1087" formatCode="General">
                  <c:v>20.8</c:v>
                </c:pt>
                <c:pt idx="1088" formatCode="General">
                  <c:v>6.9</c:v>
                </c:pt>
                <c:pt idx="1089" formatCode="General">
                  <c:v>9.6</c:v>
                </c:pt>
                <c:pt idx="1152" formatCode="General">
                  <c:v>9.6</c:v>
                </c:pt>
                <c:pt idx="1153" formatCode="General">
                  <c:v>3.32</c:v>
                </c:pt>
                <c:pt idx="1154" formatCode="General">
                  <c:v>1.99</c:v>
                </c:pt>
                <c:pt idx="1156" formatCode="General">
                  <c:v>0.7</c:v>
                </c:pt>
                <c:pt idx="1157" formatCode="General">
                  <c:v>0.71</c:v>
                </c:pt>
                <c:pt idx="1158" formatCode="General">
                  <c:v>0.89</c:v>
                </c:pt>
                <c:pt idx="1159" formatCode="General">
                  <c:v>1.2</c:v>
                </c:pt>
                <c:pt idx="1160" formatCode="General">
                  <c:v>0.52</c:v>
                </c:pt>
                <c:pt idx="1161" formatCode="General">
                  <c:v>1.4</c:v>
                </c:pt>
                <c:pt idx="1162" formatCode="General">
                  <c:v>4.16</c:v>
                </c:pt>
                <c:pt idx="1163" formatCode="General">
                  <c:v>3.08</c:v>
                </c:pt>
                <c:pt idx="1164" formatCode="General">
                  <c:v>1.35</c:v>
                </c:pt>
                <c:pt idx="1165" formatCode="General">
                  <c:v>0.81</c:v>
                </c:pt>
                <c:pt idx="1166" formatCode="General">
                  <c:v>1.88</c:v>
                </c:pt>
                <c:pt idx="1167" formatCode="General">
                  <c:v>0.56999999999999995</c:v>
                </c:pt>
                <c:pt idx="1168" formatCode="General">
                  <c:v>0.23</c:v>
                </c:pt>
                <c:pt idx="1169" formatCode="General">
                  <c:v>0.34</c:v>
                </c:pt>
                <c:pt idx="1170" formatCode="General">
                  <c:v>0.19</c:v>
                </c:pt>
                <c:pt idx="1171" formatCode="General">
                  <c:v>1.4</c:v>
                </c:pt>
                <c:pt idx="1172" formatCode="General">
                  <c:v>1.1000000000000001</c:v>
                </c:pt>
                <c:pt idx="1173" formatCode="General">
                  <c:v>0.44</c:v>
                </c:pt>
                <c:pt idx="1174" formatCode="General">
                  <c:v>0.93</c:v>
                </c:pt>
                <c:pt idx="1175" formatCode="General">
                  <c:v>1.39</c:v>
                </c:pt>
                <c:pt idx="1176" formatCode="General">
                  <c:v>0.65</c:v>
                </c:pt>
                <c:pt idx="1177" formatCode="General">
                  <c:v>0.87</c:v>
                </c:pt>
                <c:pt idx="1178" formatCode="General">
                  <c:v>1.4</c:v>
                </c:pt>
                <c:pt idx="1179" formatCode="General">
                  <c:v>0.38</c:v>
                </c:pt>
                <c:pt idx="1180" formatCode="General">
                  <c:v>0.31</c:v>
                </c:pt>
                <c:pt idx="1181" formatCode="General">
                  <c:v>0.52</c:v>
                </c:pt>
                <c:pt idx="1182" formatCode="General">
                  <c:v>0.16</c:v>
                </c:pt>
                <c:pt idx="1183" formatCode="General">
                  <c:v>0.86</c:v>
                </c:pt>
                <c:pt idx="1184" formatCode="General">
                  <c:v>2.11</c:v>
                </c:pt>
                <c:pt idx="1185" formatCode="General">
                  <c:v>0.57999999999999996</c:v>
                </c:pt>
                <c:pt idx="1186" formatCode="General">
                  <c:v>0.87</c:v>
                </c:pt>
                <c:pt idx="1187" formatCode="General">
                  <c:v>1.54</c:v>
                </c:pt>
                <c:pt idx="1188" formatCode="General">
                  <c:v>0.66</c:v>
                </c:pt>
                <c:pt idx="1189" formatCode="General">
                  <c:v>0.54</c:v>
                </c:pt>
                <c:pt idx="1190" formatCode="General">
                  <c:v>0.62</c:v>
                </c:pt>
                <c:pt idx="1191" formatCode="General">
                  <c:v>0.34</c:v>
                </c:pt>
                <c:pt idx="1192" formatCode="General">
                  <c:v>0.16</c:v>
                </c:pt>
                <c:pt idx="1193" formatCode="General">
                  <c:v>0.11</c:v>
                </c:pt>
                <c:pt idx="1194" formatCode="General">
                  <c:v>0.24</c:v>
                </c:pt>
                <c:pt idx="1195" formatCode="General">
                  <c:v>0.47</c:v>
                </c:pt>
                <c:pt idx="1196" formatCode="General">
                  <c:v>0.28999999999999998</c:v>
                </c:pt>
                <c:pt idx="1197" formatCode="General">
                  <c:v>0.48</c:v>
                </c:pt>
                <c:pt idx="1198" formatCode="General">
                  <c:v>0.61</c:v>
                </c:pt>
                <c:pt idx="1199" formatCode="General">
                  <c:v>0.3</c:v>
                </c:pt>
                <c:pt idx="1200" formatCode="General">
                  <c:v>0.21</c:v>
                </c:pt>
                <c:pt idx="1201" formatCode="General">
                  <c:v>0.13</c:v>
                </c:pt>
                <c:pt idx="1202" formatCode="General">
                  <c:v>0.24</c:v>
                </c:pt>
                <c:pt idx="1203" formatCode="General">
                  <c:v>0.17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Sheet1!$BP$3:$BP$4</c:f>
              <c:strCache>
                <c:ptCount val="1"/>
                <c:pt idx="0">
                  <c:v>土壌(kBq/㎡) 牡鹿ゲート付近←前網浜←寄磯(H11)←塚浜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Sheet1!$BP$5:$BP$1350</c:f>
              <c:numCache>
                <c:formatCode>General</c:formatCode>
                <c:ptCount val="1346"/>
                <c:pt idx="4" formatCode="0.00;[Red]0.00">
                  <c:v>1.3263055555555556</c:v>
                </c:pt>
                <c:pt idx="20" formatCode="0.00;[Red]0.00">
                  <c:v>0.65816666666666668</c:v>
                </c:pt>
                <c:pt idx="42" formatCode="0.00;[Red]0.00">
                  <c:v>0.59833333333333338</c:v>
                </c:pt>
                <c:pt idx="59" formatCode="0.00;[Red]0.00">
                  <c:v>0.80740740740740746</c:v>
                </c:pt>
                <c:pt idx="85" formatCode="0.00;[Red]0.00">
                  <c:v>1.0592592592592593</c:v>
                </c:pt>
                <c:pt idx="101" formatCode="0.00;[Red]0.00">
                  <c:v>0.82592592592592595</c:v>
                </c:pt>
                <c:pt idx="119" formatCode="0.00;[Red]0.00">
                  <c:v>1</c:v>
                </c:pt>
                <c:pt idx="135" formatCode="0.00;[Red]0.00">
                  <c:v>0.87777777777777777</c:v>
                </c:pt>
                <c:pt idx="154" formatCode="0.00;[Red]0.00">
                  <c:v>0.74814814814814812</c:v>
                </c:pt>
                <c:pt idx="171" formatCode="0.00;[Red]0.00">
                  <c:v>0.7</c:v>
                </c:pt>
                <c:pt idx="189" formatCode="0.00;[Red]0.00">
                  <c:v>0.63333333333333341</c:v>
                </c:pt>
                <c:pt idx="206" formatCode="0.00;[Red]0.00">
                  <c:v>0.73333333333333339</c:v>
                </c:pt>
                <c:pt idx="224" formatCode="0.00;[Red]0.00">
                  <c:v>0.77777777777777779</c:v>
                </c:pt>
                <c:pt idx="240" formatCode="0.00">
                  <c:v>0.82</c:v>
                </c:pt>
                <c:pt idx="259" formatCode="0.00">
                  <c:v>0.81</c:v>
                </c:pt>
                <c:pt idx="275" formatCode="0.00">
                  <c:v>0.68799999999999994</c:v>
                </c:pt>
                <c:pt idx="295" formatCode="0.00">
                  <c:v>0.99</c:v>
                </c:pt>
                <c:pt idx="311" formatCode="0.00">
                  <c:v>0.68</c:v>
                </c:pt>
                <c:pt idx="330" formatCode="0.00">
                  <c:v>0.81</c:v>
                </c:pt>
                <c:pt idx="347" formatCode="0.00">
                  <c:v>0.54</c:v>
                </c:pt>
                <c:pt idx="365" formatCode="0.00">
                  <c:v>0.68</c:v>
                </c:pt>
                <c:pt idx="382" formatCode="0.00">
                  <c:v>0.74</c:v>
                </c:pt>
                <c:pt idx="400" formatCode="0.00">
                  <c:v>0.6</c:v>
                </c:pt>
                <c:pt idx="416" formatCode="0.00">
                  <c:v>0.47</c:v>
                </c:pt>
                <c:pt idx="435" formatCode="0.00">
                  <c:v>0.63</c:v>
                </c:pt>
                <c:pt idx="453" formatCode="0.00">
                  <c:v>0.5</c:v>
                </c:pt>
                <c:pt idx="471" formatCode="0.00">
                  <c:v>0.65</c:v>
                </c:pt>
                <c:pt idx="487" formatCode="0.00">
                  <c:v>0.57999999999999996</c:v>
                </c:pt>
                <c:pt idx="505" formatCode="0.00">
                  <c:v>0.5</c:v>
                </c:pt>
                <c:pt idx="522" formatCode="0.00">
                  <c:v>0.49</c:v>
                </c:pt>
                <c:pt idx="540" formatCode="0.00">
                  <c:v>0.68</c:v>
                </c:pt>
                <c:pt idx="558" formatCode="0.00">
                  <c:v>0.57999999999999996</c:v>
                </c:pt>
                <c:pt idx="576" formatCode="0.00">
                  <c:v>0.5</c:v>
                </c:pt>
                <c:pt idx="592" formatCode="0.00">
                  <c:v>0.63</c:v>
                </c:pt>
                <c:pt idx="610" formatCode="0.00">
                  <c:v>0.72</c:v>
                </c:pt>
                <c:pt idx="625" formatCode="0.00">
                  <c:v>0.41</c:v>
                </c:pt>
                <c:pt idx="656" formatCode="0.00">
                  <c:v>0.41</c:v>
                </c:pt>
                <c:pt idx="687" formatCode="0.00">
                  <c:v>0.36</c:v>
                </c:pt>
                <c:pt idx="718" formatCode="0.00">
                  <c:v>0.25</c:v>
                </c:pt>
                <c:pt idx="749" formatCode="0.00">
                  <c:v>0.28999999999999998</c:v>
                </c:pt>
                <c:pt idx="780" formatCode="0.00">
                  <c:v>0.33</c:v>
                </c:pt>
                <c:pt idx="813" formatCode="0.00">
                  <c:v>0.23</c:v>
                </c:pt>
                <c:pt idx="842" formatCode="0.00">
                  <c:v>0.26</c:v>
                </c:pt>
                <c:pt idx="873" formatCode="0.00">
                  <c:v>0.24</c:v>
                </c:pt>
                <c:pt idx="906" formatCode="&quot;(&quot;0.000&quot;)&quot;">
                  <c:v>0.114</c:v>
                </c:pt>
                <c:pt idx="935" formatCode="0.00">
                  <c:v>0.56762999999999997</c:v>
                </c:pt>
                <c:pt idx="1120" formatCode="0.00">
                  <c:v>4.4526000000000003</c:v>
                </c:pt>
                <c:pt idx="1121" formatCode="0.00">
                  <c:v>7.0194600000000005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Sheet1!$BQ$3:$BQ$4</c:f>
              <c:strCache>
                <c:ptCount val="1"/>
                <c:pt idx="0">
                  <c:v>よもぎ(Bq/kg生) 谷川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Sheet1!$BQ$5:$BQ$1350</c:f>
              <c:numCache>
                <c:formatCode>General</c:formatCode>
                <c:ptCount val="1346"/>
                <c:pt idx="0" formatCode="0.000">
                  <c:v>0.17037037037037037</c:v>
                </c:pt>
                <c:pt idx="5" formatCode="0.000">
                  <c:v>0.15925925925925924</c:v>
                </c:pt>
                <c:pt idx="17" formatCode="0.000">
                  <c:v>5.185185185185185E-2</c:v>
                </c:pt>
                <c:pt idx="22" formatCode="0.000">
                  <c:v>7.0370370370370361E-2</c:v>
                </c:pt>
                <c:pt idx="25" formatCode="0.000">
                  <c:v>8.1481481481481488E-2</c:v>
                </c:pt>
                <c:pt idx="29" formatCode="0.000">
                  <c:v>0.18148148148148149</c:v>
                </c:pt>
                <c:pt idx="36" formatCode="0.000">
                  <c:v>0.12592592592592591</c:v>
                </c:pt>
                <c:pt idx="39" formatCode="0.000">
                  <c:v>0.18518518518518517</c:v>
                </c:pt>
                <c:pt idx="55" formatCode="0.000">
                  <c:v>2.9629629629629631E-2</c:v>
                </c:pt>
                <c:pt idx="60" formatCode="0.000">
                  <c:v>7.407407407407407E-2</c:v>
                </c:pt>
                <c:pt idx="63" formatCode="0.000">
                  <c:v>0.14074074074074072</c:v>
                </c:pt>
                <c:pt idx="67" formatCode="0.000">
                  <c:v>0.1111111111111111</c:v>
                </c:pt>
                <c:pt idx="75" formatCode="0.000">
                  <c:v>0.1037037037037037</c:v>
                </c:pt>
                <c:pt idx="78" formatCode="0.000">
                  <c:v>0.16666666666666666</c:v>
                </c:pt>
                <c:pt idx="97" formatCode="0.000">
                  <c:v>4.0740740740740744E-2</c:v>
                </c:pt>
                <c:pt idx="104" formatCode="0.000">
                  <c:v>7.407407407407407E-2</c:v>
                </c:pt>
                <c:pt idx="111" formatCode="0.000">
                  <c:v>0.14814814814814814</c:v>
                </c:pt>
                <c:pt idx="132" formatCode="0.000">
                  <c:v>2.2222222222222223E-2</c:v>
                </c:pt>
                <c:pt idx="139" formatCode="0.000">
                  <c:v>0.1</c:v>
                </c:pt>
                <c:pt idx="146" formatCode="0.000">
                  <c:v>0.13333333333333333</c:v>
                </c:pt>
                <c:pt idx="167" formatCode="0.000">
                  <c:v>8.7407407407407405</c:v>
                </c:pt>
                <c:pt idx="174" formatCode="0.000">
                  <c:v>1.8296296296296295</c:v>
                </c:pt>
                <c:pt idx="181" formatCode="0.000">
                  <c:v>0.4555555555555556</c:v>
                </c:pt>
                <c:pt idx="202" formatCode="0.000">
                  <c:v>0.1111111111111111</c:v>
                </c:pt>
                <c:pt idx="209" formatCode="0.000">
                  <c:v>8.1481481481481488E-2</c:v>
                </c:pt>
                <c:pt idx="216" formatCode="0.000">
                  <c:v>4.8148148148148148E-2</c:v>
                </c:pt>
                <c:pt idx="237" formatCode="0.000">
                  <c:v>6.7000000000000004E-2</c:v>
                </c:pt>
                <c:pt idx="244" formatCode="0.000">
                  <c:v>8.5999999999999993E-2</c:v>
                </c:pt>
                <c:pt idx="251" formatCode="0.000">
                  <c:v>3.2000000000000001E-2</c:v>
                </c:pt>
                <c:pt idx="272" formatCode="0.000">
                  <c:v>4.4999999999999998E-2</c:v>
                </c:pt>
                <c:pt idx="279" formatCode="0.000">
                  <c:v>8.5999999999999993E-2</c:v>
                </c:pt>
                <c:pt idx="287" formatCode="0.000">
                  <c:v>5.3999999999999999E-2</c:v>
                </c:pt>
                <c:pt idx="308" formatCode="0.000">
                  <c:v>7.5999999999999998E-2</c:v>
                </c:pt>
                <c:pt idx="315" formatCode="0.000">
                  <c:v>5.5E-2</c:v>
                </c:pt>
                <c:pt idx="322" formatCode="0.000">
                  <c:v>7.1999999999999995E-2</c:v>
                </c:pt>
                <c:pt idx="343" formatCode="0.000">
                  <c:v>6.6000000000000003E-2</c:v>
                </c:pt>
                <c:pt idx="350" formatCode="0.000">
                  <c:v>2.5000000000000001E-2</c:v>
                </c:pt>
                <c:pt idx="357" formatCode="0.000">
                  <c:v>4.8000000000000001E-2</c:v>
                </c:pt>
                <c:pt idx="378" formatCode="0.000">
                  <c:v>4.9000000000000002E-2</c:v>
                </c:pt>
                <c:pt idx="385" formatCode="0.000">
                  <c:v>5.0999999999999997E-2</c:v>
                </c:pt>
                <c:pt idx="392" formatCode="0.000">
                  <c:v>0.11</c:v>
                </c:pt>
                <c:pt idx="413" formatCode="0.000">
                  <c:v>8.5999999999999993E-2</c:v>
                </c:pt>
                <c:pt idx="420" formatCode="0.000">
                  <c:v>4.9000000000000002E-2</c:v>
                </c:pt>
                <c:pt idx="427" formatCode="0.000">
                  <c:v>5.5E-2</c:v>
                </c:pt>
                <c:pt idx="449" formatCode="0.000">
                  <c:v>3.7999999999999999E-2</c:v>
                </c:pt>
                <c:pt idx="456" formatCode="0.000">
                  <c:v>6.2E-2</c:v>
                </c:pt>
                <c:pt idx="463" formatCode="0.000">
                  <c:v>0.17</c:v>
                </c:pt>
                <c:pt idx="483" formatCode="0.000">
                  <c:v>7.6999999999999999E-2</c:v>
                </c:pt>
                <c:pt idx="490" formatCode="0.000">
                  <c:v>6.5000000000000002E-2</c:v>
                </c:pt>
                <c:pt idx="497" formatCode="0.000">
                  <c:v>0.14000000000000001</c:v>
                </c:pt>
                <c:pt idx="518" formatCode="0.000">
                  <c:v>2.5999999999999999E-2</c:v>
                </c:pt>
                <c:pt idx="525" formatCode="0.000">
                  <c:v>0.03</c:v>
                </c:pt>
                <c:pt idx="532" formatCode="0.000">
                  <c:v>7.3999999999999996E-2</c:v>
                </c:pt>
                <c:pt idx="554" formatCode="0.000">
                  <c:v>3.7999999999999999E-2</c:v>
                </c:pt>
                <c:pt idx="561" formatCode="0.000">
                  <c:v>3.3000000000000002E-2</c:v>
                </c:pt>
                <c:pt idx="568" formatCode="0.000">
                  <c:v>0.1</c:v>
                </c:pt>
                <c:pt idx="588" formatCode="0.000">
                  <c:v>3.7999999999999999E-2</c:v>
                </c:pt>
                <c:pt idx="595" formatCode="0.000">
                  <c:v>1.0999999999999999E-2</c:v>
                </c:pt>
                <c:pt idx="602" formatCode="0.000">
                  <c:v>0.04</c:v>
                </c:pt>
                <c:pt idx="629" formatCode="0.000">
                  <c:v>3.6999999999999998E-2</c:v>
                </c:pt>
                <c:pt idx="659" formatCode="&quot;(&quot;0.000&quot;)&quot;">
                  <c:v>3.6999999999999998E-2</c:v>
                </c:pt>
                <c:pt idx="691" formatCode="0.000">
                  <c:v>4.7E-2</c:v>
                </c:pt>
                <c:pt idx="721" formatCode="&quot;(&quot;0.000&quot;)&quot;">
                  <c:v>3.4000000000000002E-2</c:v>
                </c:pt>
                <c:pt idx="752" formatCode="0.000">
                  <c:v>1.0999999999999999E-2</c:v>
                </c:pt>
                <c:pt idx="783" formatCode="0.000">
                  <c:v>1.0999999999999999E-2</c:v>
                </c:pt>
                <c:pt idx="816" formatCode="0.000">
                  <c:v>4.3999999999999997E-2</c:v>
                </c:pt>
                <c:pt idx="845" formatCode="0.000">
                  <c:v>2.9000000000000001E-2</c:v>
                </c:pt>
                <c:pt idx="877" formatCode="0.000">
                  <c:v>3.5000000000000003E-2</c:v>
                </c:pt>
                <c:pt idx="909" formatCode="0.000">
                  <c:v>1.0999999999999999E-2</c:v>
                </c:pt>
                <c:pt idx="939" formatCode="&quot;(&quot;0.000&quot;)&quot;">
                  <c:v>3.7999999999999999E-2</c:v>
                </c:pt>
                <c:pt idx="1127" formatCode="0.00_ ">
                  <c:v>8.66</c:v>
                </c:pt>
                <c:pt idx="1128" formatCode="0.00_ ">
                  <c:v>1.95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Sheet1!$BT$3:$BT$4</c:f>
              <c:strCache>
                <c:ptCount val="1"/>
                <c:pt idx="0">
                  <c:v>松葉(Bq/kg生) 牡鹿ゲート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Sheet1!$BT$5:$BT$1350</c:f>
              <c:numCache>
                <c:formatCode>General</c:formatCode>
                <c:ptCount val="1346"/>
                <c:pt idx="3" formatCode="0.000">
                  <c:v>0.96296296296296291</c:v>
                </c:pt>
                <c:pt idx="12" formatCode="0.000">
                  <c:v>0.9111111111111112</c:v>
                </c:pt>
                <c:pt idx="21" formatCode="0.000">
                  <c:v>1.3333333333333333</c:v>
                </c:pt>
                <c:pt idx="33" formatCode="0.000">
                  <c:v>0.57407407407407407</c:v>
                </c:pt>
                <c:pt idx="43" formatCode="0.000">
                  <c:v>0.48518518518518516</c:v>
                </c:pt>
                <c:pt idx="50" formatCode="0.000">
                  <c:v>0.21111111111111111</c:v>
                </c:pt>
                <c:pt idx="58" formatCode="0.000">
                  <c:v>0.19259259259259259</c:v>
                </c:pt>
                <c:pt idx="70" formatCode="0.000">
                  <c:v>0.26666666666666666</c:v>
                </c:pt>
                <c:pt idx="81" formatCode="0.000">
                  <c:v>0.3037037037037037</c:v>
                </c:pt>
                <c:pt idx="89" formatCode="0.000">
                  <c:v>0.18148148148148149</c:v>
                </c:pt>
                <c:pt idx="96" formatCode="0.000">
                  <c:v>9.6296296296296297E-2</c:v>
                </c:pt>
                <c:pt idx="107" formatCode="0.000">
                  <c:v>8.1481481481481488E-2</c:v>
                </c:pt>
                <c:pt idx="116" formatCode="0.000">
                  <c:v>8.8888888888888892E-2</c:v>
                </c:pt>
                <c:pt idx="124" formatCode="0.000">
                  <c:v>0.12962962962962962</c:v>
                </c:pt>
                <c:pt idx="131" formatCode="0.000">
                  <c:v>8.8888888888888892E-2</c:v>
                </c:pt>
                <c:pt idx="143" formatCode="0.000">
                  <c:v>0.1</c:v>
                </c:pt>
                <c:pt idx="151" formatCode="0.000">
                  <c:v>8.5185185185185183E-2</c:v>
                </c:pt>
                <c:pt idx="159" formatCode="0.000">
                  <c:v>0.10740740740740741</c:v>
                </c:pt>
                <c:pt idx="166" formatCode="0.0">
                  <c:v>22.148148148148149</c:v>
                </c:pt>
                <c:pt idx="177" formatCode="0.0">
                  <c:v>10.296296296296296</c:v>
                </c:pt>
                <c:pt idx="186" formatCode="0.0">
                  <c:v>7.1481481481481479</c:v>
                </c:pt>
                <c:pt idx="194" formatCode="0.0">
                  <c:v>5.333333333333333</c:v>
                </c:pt>
                <c:pt idx="201" formatCode="0.000">
                  <c:v>0.87777777777777777</c:v>
                </c:pt>
                <c:pt idx="213" formatCode="0.000">
                  <c:v>1.0518518518518518</c:v>
                </c:pt>
                <c:pt idx="221" formatCode="0.000">
                  <c:v>0.44444444444444442</c:v>
                </c:pt>
                <c:pt idx="229" formatCode="0.000">
                  <c:v>0.42592592592592593</c:v>
                </c:pt>
                <c:pt idx="236" formatCode="0.000">
                  <c:v>0.17</c:v>
                </c:pt>
                <c:pt idx="248" formatCode="0.000">
                  <c:v>0.17</c:v>
                </c:pt>
                <c:pt idx="256" formatCode="0.000">
                  <c:v>0.13</c:v>
                </c:pt>
                <c:pt idx="264" formatCode="0.000">
                  <c:v>0.12</c:v>
                </c:pt>
                <c:pt idx="271" formatCode="0.000">
                  <c:v>9.5000000000000001E-2</c:v>
                </c:pt>
                <c:pt idx="284" formatCode="0.000">
                  <c:v>7.5999999999999998E-2</c:v>
                </c:pt>
                <c:pt idx="292" formatCode="0.000">
                  <c:v>5.2999999999999999E-2</c:v>
                </c:pt>
                <c:pt idx="300" formatCode="0.000">
                  <c:v>4.4999999999999998E-2</c:v>
                </c:pt>
                <c:pt idx="307" formatCode="0.000">
                  <c:v>4.2999999999999997E-2</c:v>
                </c:pt>
                <c:pt idx="318" formatCode="0.000">
                  <c:v>4.2000000000000003E-2</c:v>
                </c:pt>
                <c:pt idx="327" formatCode="0.000">
                  <c:v>5.8000000000000003E-2</c:v>
                </c:pt>
                <c:pt idx="335" formatCode="0.000">
                  <c:v>6.6000000000000003E-2</c:v>
                </c:pt>
                <c:pt idx="342" formatCode="0.000">
                  <c:v>6.2E-2</c:v>
                </c:pt>
                <c:pt idx="354" formatCode="0.000">
                  <c:v>5.1999999999999998E-2</c:v>
                </c:pt>
                <c:pt idx="362" formatCode="0.000">
                  <c:v>4.2000000000000003E-2</c:v>
                </c:pt>
                <c:pt idx="370" formatCode="0.000">
                  <c:v>6.0999999999999999E-2</c:v>
                </c:pt>
                <c:pt idx="377" formatCode="0.000">
                  <c:v>5.6000000000000001E-2</c:v>
                </c:pt>
                <c:pt idx="405" formatCode="0.000">
                  <c:v>4.3999999999999997E-2</c:v>
                </c:pt>
                <c:pt idx="412" formatCode="0.000">
                  <c:v>3.5999999999999997E-2</c:v>
                </c:pt>
                <c:pt idx="423" formatCode="0.000">
                  <c:v>2.1999999999999999E-2</c:v>
                </c:pt>
                <c:pt idx="432" formatCode="0.000">
                  <c:v>4.5999999999999999E-2</c:v>
                </c:pt>
                <c:pt idx="441" formatCode="0.000">
                  <c:v>2.8000000000000001E-2</c:v>
                </c:pt>
                <c:pt idx="448" formatCode="0.000">
                  <c:v>3.3000000000000002E-2</c:v>
                </c:pt>
                <c:pt idx="460" formatCode="0.000">
                  <c:v>3.3000000000000002E-2</c:v>
                </c:pt>
                <c:pt idx="468" formatCode="0.000">
                  <c:v>2.3E-2</c:v>
                </c:pt>
                <c:pt idx="475" formatCode="0.000">
                  <c:v>3.4000000000000002E-2</c:v>
                </c:pt>
                <c:pt idx="482" formatCode="0.000">
                  <c:v>1.4999999999999999E-2</c:v>
                </c:pt>
                <c:pt idx="493" formatCode="0.000">
                  <c:v>1.7000000000000001E-2</c:v>
                </c:pt>
                <c:pt idx="502" formatCode="0.000">
                  <c:v>2.5000000000000001E-2</c:v>
                </c:pt>
                <c:pt idx="510" formatCode="0.000">
                  <c:v>2.9000000000000001E-2</c:v>
                </c:pt>
                <c:pt idx="517" formatCode="0.000">
                  <c:v>2.5999999999999999E-2</c:v>
                </c:pt>
                <c:pt idx="529" formatCode="0.000">
                  <c:v>3.7999999999999999E-2</c:v>
                </c:pt>
                <c:pt idx="537" formatCode="0.000">
                  <c:v>3.3000000000000002E-2</c:v>
                </c:pt>
                <c:pt idx="546" formatCode="0.000">
                  <c:v>2.1000000000000001E-2</c:v>
                </c:pt>
                <c:pt idx="553" formatCode="0.000">
                  <c:v>3.3000000000000002E-2</c:v>
                </c:pt>
                <c:pt idx="565" formatCode="0.000">
                  <c:v>3.2000000000000001E-2</c:v>
                </c:pt>
                <c:pt idx="599" formatCode="0.000">
                  <c:v>2.8000000000000001E-2</c:v>
                </c:pt>
                <c:pt idx="607" formatCode="0.000">
                  <c:v>1.9E-2</c:v>
                </c:pt>
                <c:pt idx="615" formatCode="&quot;(&quot;0.000&quot;)&quot;">
                  <c:v>2.1999999999999999E-2</c:v>
                </c:pt>
                <c:pt idx="622" formatCode="0.000">
                  <c:v>2.9000000000000001E-2</c:v>
                </c:pt>
                <c:pt idx="639" formatCode="0.000">
                  <c:v>2.7E-2</c:v>
                </c:pt>
                <c:pt idx="655" formatCode="0.000">
                  <c:v>3.2000000000000001E-2</c:v>
                </c:pt>
                <c:pt idx="670" formatCode="0.000">
                  <c:v>5.2999999999999999E-2</c:v>
                </c:pt>
                <c:pt idx="684" formatCode="0.000">
                  <c:v>3.7999999999999999E-2</c:v>
                </c:pt>
                <c:pt idx="701" formatCode="0.000">
                  <c:v>5.8999999999999997E-2</c:v>
                </c:pt>
                <c:pt idx="715" formatCode="0.000">
                  <c:v>6.2E-2</c:v>
                </c:pt>
                <c:pt idx="732" formatCode="0.000">
                  <c:v>5.5E-2</c:v>
                </c:pt>
                <c:pt idx="746" formatCode="&quot;(&quot;0.000&quot;)&quot;">
                  <c:v>2.7E-2</c:v>
                </c:pt>
                <c:pt idx="763" formatCode="0.000">
                  <c:v>4.3999999999999997E-2</c:v>
                </c:pt>
                <c:pt idx="777" formatCode="&quot;(&quot;0.000&quot;)&quot;">
                  <c:v>3.2000000000000001E-2</c:v>
                </c:pt>
                <c:pt idx="794" formatCode="&quot;(&quot;0.000&quot;)&quot;">
                  <c:v>2.9000000000000001E-2</c:v>
                </c:pt>
                <c:pt idx="810" formatCode="&quot;(&quot;0.000&quot;)&quot;">
                  <c:v>3.4000000000000002E-2</c:v>
                </c:pt>
                <c:pt idx="827" formatCode="&quot;(&quot;0.000&quot;)&quot;">
                  <c:v>3.9E-2</c:v>
                </c:pt>
                <c:pt idx="839" formatCode="0.000">
                  <c:v>0.04</c:v>
                </c:pt>
                <c:pt idx="856" formatCode="0.000">
                  <c:v>3.5999999999999997E-2</c:v>
                </c:pt>
                <c:pt idx="870" formatCode="0.000">
                  <c:v>6.9000000000000006E-2</c:v>
                </c:pt>
                <c:pt idx="887" formatCode="0.000">
                  <c:v>6.3E-2</c:v>
                </c:pt>
                <c:pt idx="903" formatCode="0.000">
                  <c:v>3.6999999999999998E-2</c:v>
                </c:pt>
                <c:pt idx="920" formatCode="0.000">
                  <c:v>3.5999999999999997E-2</c:v>
                </c:pt>
                <c:pt idx="932" formatCode="0.000">
                  <c:v>4.8000000000000001E-2</c:v>
                </c:pt>
                <c:pt idx="949" formatCode="0.000">
                  <c:v>3.6999999999999998E-2</c:v>
                </c:pt>
                <c:pt idx="1130">
                  <c:v>36.450000000000003</c:v>
                </c:pt>
                <c:pt idx="1131">
                  <c:v>29.7</c:v>
                </c:pt>
                <c:pt idx="1132">
                  <c:v>41.36</c:v>
                </c:pt>
                <c:pt idx="1133">
                  <c:v>10.41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37696"/>
        <c:axId val="139039872"/>
      </c:lineChart>
      <c:dateAx>
        <c:axId val="139037696"/>
        <c:scaling>
          <c:orientation val="minMax"/>
          <c:min val="29677"/>
        </c:scaling>
        <c:delete val="0"/>
        <c:axPos val="b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039872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139039872"/>
        <c:scaling>
          <c:logBase val="10"/>
          <c:orientation val="minMax"/>
        </c:scaling>
        <c:delete val="0"/>
        <c:axPos val="l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25400">
            <a:pattFill prst="pct50">
              <a:fgClr>
                <a:srgbClr val="000000"/>
              </a:fgClr>
              <a:bgClr>
                <a:srgbClr val="FFFFFF"/>
              </a:bgClr>
            </a:patt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0376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978304173792119"/>
          <c:y val="0.16735724701079033"/>
          <c:w val="0.3871375147235066"/>
          <c:h val="0.164371568399435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陸上試料中の</a:t>
            </a:r>
            <a:r>
              <a:rPr lang="en-US" altLang="en-US"/>
              <a:t>Cs-137</a:t>
            </a:r>
            <a:r>
              <a:rPr lang="ja-JP" altLang="en-US"/>
              <a:t>濃度の推移</a:t>
            </a:r>
            <a:r>
              <a:rPr lang="en-US" altLang="ja-JP"/>
              <a:t>(4)</a:t>
            </a:r>
          </a:p>
        </c:rich>
      </c:tx>
      <c:layout>
        <c:manualLayout>
          <c:xMode val="edge"/>
          <c:yMode val="edge"/>
          <c:x val="0.40007886831733519"/>
          <c:y val="2.327202919417202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441933084360555E-2"/>
          <c:y val="3.4424341757747536E-2"/>
          <c:w val="0.94218749999999996"/>
          <c:h val="0.89433409341931802"/>
        </c:manualLayout>
      </c:layout>
      <c:lineChart>
        <c:grouping val="standard"/>
        <c:varyColors val="0"/>
        <c:ser>
          <c:idx val="1"/>
          <c:order val="0"/>
          <c:tx>
            <c:strRef>
              <c:f>Sheet1!$BK$3:$BK$4</c:f>
              <c:strCache>
                <c:ptCount val="1"/>
                <c:pt idx="0">
                  <c:v>降下物(Bq/㎡) 保環セ(仙台)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Sheet1!$BK$5:$BK$1350</c:f>
              <c:numCache>
                <c:formatCode>0.00_ </c:formatCode>
                <c:ptCount val="1346"/>
                <c:pt idx="18">
                  <c:v>2.2222222222222223</c:v>
                </c:pt>
                <c:pt idx="23">
                  <c:v>0.87777777777777777</c:v>
                </c:pt>
                <c:pt idx="27">
                  <c:v>0.52222222222222225</c:v>
                </c:pt>
                <c:pt idx="30">
                  <c:v>0.44814814814814813</c:v>
                </c:pt>
                <c:pt idx="34">
                  <c:v>0.24074074074074073</c:v>
                </c:pt>
                <c:pt idx="37">
                  <c:v>0.28148148148148144</c:v>
                </c:pt>
                <c:pt idx="41">
                  <c:v>0.17777777777777778</c:v>
                </c:pt>
                <c:pt idx="44">
                  <c:v>0.11481481481481481</c:v>
                </c:pt>
                <c:pt idx="46">
                  <c:v>0.17777777777777778</c:v>
                </c:pt>
                <c:pt idx="79">
                  <c:v>0.10740740740740741</c:v>
                </c:pt>
                <c:pt idx="82">
                  <c:v>0.18888888888888888</c:v>
                </c:pt>
                <c:pt idx="84">
                  <c:v>0.44444444444444442</c:v>
                </c:pt>
                <c:pt idx="87">
                  <c:v>0.2</c:v>
                </c:pt>
                <c:pt idx="90">
                  <c:v>0.35555555555555557</c:v>
                </c:pt>
                <c:pt idx="92">
                  <c:v>0.57777777777777772</c:v>
                </c:pt>
                <c:pt idx="95">
                  <c:v>0.4148148148148148</c:v>
                </c:pt>
                <c:pt idx="98">
                  <c:v>0.27407407407407408</c:v>
                </c:pt>
                <c:pt idx="103">
                  <c:v>0.42222222222222222</c:v>
                </c:pt>
                <c:pt idx="105">
                  <c:v>7.407407407407407E-2</c:v>
                </c:pt>
                <c:pt idx="109">
                  <c:v>7.7777777777777779E-2</c:v>
                </c:pt>
                <c:pt idx="112">
                  <c:v>7.7777777777777779E-2</c:v>
                </c:pt>
                <c:pt idx="114">
                  <c:v>7.7777777777777779E-2</c:v>
                </c:pt>
                <c:pt idx="117">
                  <c:v>8.5185185185185183E-2</c:v>
                </c:pt>
                <c:pt idx="120">
                  <c:v>0.1037037037037037</c:v>
                </c:pt>
                <c:pt idx="123">
                  <c:v>0.47407407407407409</c:v>
                </c:pt>
                <c:pt idx="125">
                  <c:v>0.35925925925925922</c:v>
                </c:pt>
                <c:pt idx="127">
                  <c:v>0.12962962962962962</c:v>
                </c:pt>
                <c:pt idx="129">
                  <c:v>0.24814814814814815</c:v>
                </c:pt>
                <c:pt idx="133">
                  <c:v>0.22222222222222221</c:v>
                </c:pt>
                <c:pt idx="138">
                  <c:v>0.1111111111111111</c:v>
                </c:pt>
                <c:pt idx="140">
                  <c:v>1.2E-2</c:v>
                </c:pt>
                <c:pt idx="144">
                  <c:v>8.1481481481481488E-2</c:v>
                </c:pt>
                <c:pt idx="148">
                  <c:v>1.2E-2</c:v>
                </c:pt>
                <c:pt idx="149">
                  <c:v>9.6296296296296297E-2</c:v>
                </c:pt>
                <c:pt idx="153">
                  <c:v>0.11481481481481481</c:v>
                </c:pt>
                <c:pt idx="156">
                  <c:v>0.3925925925925926</c:v>
                </c:pt>
                <c:pt idx="157">
                  <c:v>0.23703703703703705</c:v>
                </c:pt>
                <c:pt idx="160">
                  <c:v>0.22962962962962963</c:v>
                </c:pt>
                <c:pt idx="162">
                  <c:v>0.33703703703703702</c:v>
                </c:pt>
                <c:pt idx="169">
                  <c:v>90.740740740740748</c:v>
                </c:pt>
                <c:pt idx="173">
                  <c:v>3.4814814814814814</c:v>
                </c:pt>
                <c:pt idx="176">
                  <c:v>0.6074074074074074</c:v>
                </c:pt>
                <c:pt idx="180">
                  <c:v>0.34814814814814815</c:v>
                </c:pt>
                <c:pt idx="183">
                  <c:v>0.22962962962962963</c:v>
                </c:pt>
                <c:pt idx="184">
                  <c:v>0.3925925925925926</c:v>
                </c:pt>
                <c:pt idx="188">
                  <c:v>0.71481481481481479</c:v>
                </c:pt>
                <c:pt idx="191">
                  <c:v>0.69259259259259254</c:v>
                </c:pt>
                <c:pt idx="193">
                  <c:v>2.2222222222222223</c:v>
                </c:pt>
                <c:pt idx="196">
                  <c:v>1.8518518518518519</c:v>
                </c:pt>
                <c:pt idx="198">
                  <c:v>2.5555555555555554</c:v>
                </c:pt>
                <c:pt idx="200">
                  <c:v>1.4444444444444444</c:v>
                </c:pt>
                <c:pt idx="204">
                  <c:v>0.42592592592592593</c:v>
                </c:pt>
                <c:pt idx="208">
                  <c:v>0.21851851851851853</c:v>
                </c:pt>
                <c:pt idx="210">
                  <c:v>0.15185185185185185</c:v>
                </c:pt>
                <c:pt idx="215">
                  <c:v>7.0370370370370361E-2</c:v>
                </c:pt>
                <c:pt idx="218">
                  <c:v>5.9259259259259262E-2</c:v>
                </c:pt>
                <c:pt idx="220">
                  <c:v>5.5555555555555552E-2</c:v>
                </c:pt>
                <c:pt idx="222">
                  <c:v>0.77407407407407403</c:v>
                </c:pt>
                <c:pt idx="226">
                  <c:v>8.8888888888888892E-2</c:v>
                </c:pt>
                <c:pt idx="228">
                  <c:v>0.23703703703703705</c:v>
                </c:pt>
                <c:pt idx="231">
                  <c:v>0.77407407407407403</c:v>
                </c:pt>
                <c:pt idx="233">
                  <c:v>0.6</c:v>
                </c:pt>
                <c:pt idx="234">
                  <c:v>1.1100000000000001</c:v>
                </c:pt>
                <c:pt idx="239">
                  <c:v>0.37</c:v>
                </c:pt>
                <c:pt idx="243">
                  <c:v>0.14000000000000001</c:v>
                </c:pt>
                <c:pt idx="246">
                  <c:v>1.2E-2</c:v>
                </c:pt>
                <c:pt idx="249">
                  <c:v>1.2E-2</c:v>
                </c:pt>
                <c:pt idx="252">
                  <c:v>1.2E-2</c:v>
                </c:pt>
                <c:pt idx="255">
                  <c:v>1.2E-2</c:v>
                </c:pt>
                <c:pt idx="258">
                  <c:v>7.8E-2</c:v>
                </c:pt>
                <c:pt idx="261">
                  <c:v>0.37</c:v>
                </c:pt>
                <c:pt idx="262">
                  <c:v>0.51</c:v>
                </c:pt>
                <c:pt idx="266">
                  <c:v>0.22</c:v>
                </c:pt>
                <c:pt idx="268">
                  <c:v>0.53</c:v>
                </c:pt>
                <c:pt idx="270">
                  <c:v>0.53</c:v>
                </c:pt>
                <c:pt idx="274">
                  <c:v>0.2</c:v>
                </c:pt>
                <c:pt idx="278">
                  <c:v>0.23</c:v>
                </c:pt>
                <c:pt idx="282">
                  <c:v>0.05</c:v>
                </c:pt>
                <c:pt idx="286">
                  <c:v>1.2E-2</c:v>
                </c:pt>
                <c:pt idx="289">
                  <c:v>2.9000000000000001E-2</c:v>
                </c:pt>
                <c:pt idx="291">
                  <c:v>0.04</c:v>
                </c:pt>
                <c:pt idx="294">
                  <c:v>1.2E-2</c:v>
                </c:pt>
                <c:pt idx="297">
                  <c:v>0.11</c:v>
                </c:pt>
                <c:pt idx="299">
                  <c:v>0.18</c:v>
                </c:pt>
                <c:pt idx="302">
                  <c:v>8.5999999999999993E-2</c:v>
                </c:pt>
                <c:pt idx="304">
                  <c:v>0.17</c:v>
                </c:pt>
                <c:pt idx="306">
                  <c:v>0.24</c:v>
                </c:pt>
                <c:pt idx="310">
                  <c:v>3.5999999999999997E-2</c:v>
                </c:pt>
                <c:pt idx="314">
                  <c:v>4.4999999999999998E-2</c:v>
                </c:pt>
                <c:pt idx="317">
                  <c:v>1.2E-2</c:v>
                </c:pt>
                <c:pt idx="321">
                  <c:v>2.5999999999999999E-2</c:v>
                </c:pt>
                <c:pt idx="324">
                  <c:v>1.2E-2</c:v>
                </c:pt>
                <c:pt idx="326">
                  <c:v>1.2E-2</c:v>
                </c:pt>
                <c:pt idx="329">
                  <c:v>4.7E-2</c:v>
                </c:pt>
                <c:pt idx="332">
                  <c:v>4.2999999999999997E-2</c:v>
                </c:pt>
                <c:pt idx="334">
                  <c:v>9.1999999999999998E-2</c:v>
                </c:pt>
                <c:pt idx="337">
                  <c:v>5.8999999999999997E-2</c:v>
                </c:pt>
                <c:pt idx="339">
                  <c:v>0.17</c:v>
                </c:pt>
                <c:pt idx="341">
                  <c:v>0.13</c:v>
                </c:pt>
                <c:pt idx="345">
                  <c:v>9.6000000000000002E-2</c:v>
                </c:pt>
                <c:pt idx="349">
                  <c:v>3.2000000000000001E-2</c:v>
                </c:pt>
                <c:pt idx="352">
                  <c:v>1.2E-2</c:v>
                </c:pt>
                <c:pt idx="356">
                  <c:v>1.2E-2</c:v>
                </c:pt>
                <c:pt idx="359">
                  <c:v>1.2E-2</c:v>
                </c:pt>
                <c:pt idx="361">
                  <c:v>1.2E-2</c:v>
                </c:pt>
                <c:pt idx="364">
                  <c:v>2.9000000000000001E-2</c:v>
                </c:pt>
                <c:pt idx="367">
                  <c:v>4.3999999999999997E-2</c:v>
                </c:pt>
                <c:pt idx="369">
                  <c:v>0.11</c:v>
                </c:pt>
                <c:pt idx="372">
                  <c:v>0.16</c:v>
                </c:pt>
                <c:pt idx="374">
                  <c:v>0.03</c:v>
                </c:pt>
                <c:pt idx="376">
                  <c:v>0.4</c:v>
                </c:pt>
                <c:pt idx="380">
                  <c:v>4.2000000000000003E-2</c:v>
                </c:pt>
                <c:pt idx="384">
                  <c:v>1.2E-2</c:v>
                </c:pt>
                <c:pt idx="387">
                  <c:v>1.2E-2</c:v>
                </c:pt>
                <c:pt idx="391">
                  <c:v>7.9000000000000001E-2</c:v>
                </c:pt>
                <c:pt idx="394">
                  <c:v>1.2E-2</c:v>
                </c:pt>
                <c:pt idx="396">
                  <c:v>1.2E-2</c:v>
                </c:pt>
                <c:pt idx="399">
                  <c:v>6.3E-2</c:v>
                </c:pt>
                <c:pt idx="402">
                  <c:v>4.1000000000000002E-2</c:v>
                </c:pt>
                <c:pt idx="404">
                  <c:v>3.7999999999999999E-2</c:v>
                </c:pt>
                <c:pt idx="407">
                  <c:v>0.11</c:v>
                </c:pt>
                <c:pt idx="409">
                  <c:v>4.4999999999999998E-2</c:v>
                </c:pt>
                <c:pt idx="411">
                  <c:v>0.08</c:v>
                </c:pt>
                <c:pt idx="415">
                  <c:v>0.06</c:v>
                </c:pt>
                <c:pt idx="419">
                  <c:v>2.8000000000000001E-2</c:v>
                </c:pt>
                <c:pt idx="422">
                  <c:v>1.2E-2</c:v>
                </c:pt>
                <c:pt idx="426">
                  <c:v>1.2E-2</c:v>
                </c:pt>
                <c:pt idx="429">
                  <c:v>2.8000000000000001E-2</c:v>
                </c:pt>
                <c:pt idx="431">
                  <c:v>1.2E-2</c:v>
                </c:pt>
                <c:pt idx="434">
                  <c:v>1.2E-2</c:v>
                </c:pt>
                <c:pt idx="437">
                  <c:v>4.4999999999999998E-2</c:v>
                </c:pt>
                <c:pt idx="438">
                  <c:v>0.19</c:v>
                </c:pt>
                <c:pt idx="440">
                  <c:v>2.5999999999999999E-2</c:v>
                </c:pt>
                <c:pt idx="443">
                  <c:v>0.34</c:v>
                </c:pt>
                <c:pt idx="445">
                  <c:v>0.37</c:v>
                </c:pt>
                <c:pt idx="447">
                  <c:v>0.2</c:v>
                </c:pt>
                <c:pt idx="451">
                  <c:v>0.15</c:v>
                </c:pt>
                <c:pt idx="455">
                  <c:v>2.7E-2</c:v>
                </c:pt>
                <c:pt idx="458">
                  <c:v>1.2E-2</c:v>
                </c:pt>
                <c:pt idx="462">
                  <c:v>6.3E-2</c:v>
                </c:pt>
                <c:pt idx="465">
                  <c:v>1.2E-2</c:v>
                </c:pt>
                <c:pt idx="467">
                  <c:v>2.4E-2</c:v>
                </c:pt>
                <c:pt idx="470">
                  <c:v>2.8000000000000001E-2</c:v>
                </c:pt>
                <c:pt idx="474">
                  <c:v>4.7E-2</c:v>
                </c:pt>
                <c:pt idx="477">
                  <c:v>5.0999999999999997E-2</c:v>
                </c:pt>
                <c:pt idx="479">
                  <c:v>0.11</c:v>
                </c:pt>
                <c:pt idx="481">
                  <c:v>2.5999999999999999E-2</c:v>
                </c:pt>
                <c:pt idx="485">
                  <c:v>3.9E-2</c:v>
                </c:pt>
                <c:pt idx="489">
                  <c:v>1.2E-2</c:v>
                </c:pt>
                <c:pt idx="492">
                  <c:v>1.2E-2</c:v>
                </c:pt>
                <c:pt idx="496">
                  <c:v>3.4000000000000002E-2</c:v>
                </c:pt>
                <c:pt idx="499">
                  <c:v>1.2E-2</c:v>
                </c:pt>
                <c:pt idx="501">
                  <c:v>1.2E-2</c:v>
                </c:pt>
                <c:pt idx="504">
                  <c:v>0.04</c:v>
                </c:pt>
                <c:pt idx="507">
                  <c:v>0.27</c:v>
                </c:pt>
                <c:pt idx="509">
                  <c:v>2.5999999999999999E-2</c:v>
                </c:pt>
                <c:pt idx="512">
                  <c:v>2.8000000000000001E-2</c:v>
                </c:pt>
                <c:pt idx="514">
                  <c:v>0.11</c:v>
                </c:pt>
                <c:pt idx="516">
                  <c:v>4.1000000000000002E-2</c:v>
                </c:pt>
                <c:pt idx="520">
                  <c:v>8.5999999999999993E-2</c:v>
                </c:pt>
                <c:pt idx="524">
                  <c:v>5.1999999999999998E-2</c:v>
                </c:pt>
                <c:pt idx="526">
                  <c:v>1.2E-2</c:v>
                </c:pt>
                <c:pt idx="531">
                  <c:v>2.7E-2</c:v>
                </c:pt>
                <c:pt idx="534">
                  <c:v>1.2E-2</c:v>
                </c:pt>
                <c:pt idx="536">
                  <c:v>1.2E-2</c:v>
                </c:pt>
                <c:pt idx="539">
                  <c:v>1.2E-2</c:v>
                </c:pt>
                <c:pt idx="542">
                  <c:v>1.2E-2</c:v>
                </c:pt>
                <c:pt idx="543">
                  <c:v>2.5000000000000001E-2</c:v>
                </c:pt>
                <c:pt idx="545">
                  <c:v>7.3999999999999996E-2</c:v>
                </c:pt>
                <c:pt idx="548">
                  <c:v>0.13</c:v>
                </c:pt>
                <c:pt idx="550">
                  <c:v>0.26</c:v>
                </c:pt>
                <c:pt idx="552">
                  <c:v>1.2E-2</c:v>
                </c:pt>
                <c:pt idx="556">
                  <c:v>1.2E-2</c:v>
                </c:pt>
                <c:pt idx="560">
                  <c:v>1.2E-2</c:v>
                </c:pt>
                <c:pt idx="563">
                  <c:v>1.2E-2</c:v>
                </c:pt>
                <c:pt idx="567">
                  <c:v>1.2E-2</c:v>
                </c:pt>
                <c:pt idx="570">
                  <c:v>1.2E-2</c:v>
                </c:pt>
                <c:pt idx="572">
                  <c:v>1.2E-2</c:v>
                </c:pt>
                <c:pt idx="575">
                  <c:v>1.2E-2</c:v>
                </c:pt>
                <c:pt idx="579">
                  <c:v>1.2E-2</c:v>
                </c:pt>
                <c:pt idx="582">
                  <c:v>1.2E-2</c:v>
                </c:pt>
                <c:pt idx="584">
                  <c:v>1.2E-2</c:v>
                </c:pt>
                <c:pt idx="586">
                  <c:v>1.2E-2</c:v>
                </c:pt>
                <c:pt idx="590">
                  <c:v>1.2E-2</c:v>
                </c:pt>
                <c:pt idx="594">
                  <c:v>1.2E-2</c:v>
                </c:pt>
                <c:pt idx="597">
                  <c:v>1.2E-2</c:v>
                </c:pt>
                <c:pt idx="601">
                  <c:v>1.2E-2</c:v>
                </c:pt>
                <c:pt idx="604">
                  <c:v>1.2E-2</c:v>
                </c:pt>
                <c:pt idx="606">
                  <c:v>1.2E-2</c:v>
                </c:pt>
                <c:pt idx="609">
                  <c:v>1.2E-2</c:v>
                </c:pt>
                <c:pt idx="612">
                  <c:v>1.2E-2</c:v>
                </c:pt>
                <c:pt idx="614">
                  <c:v>1.2E-2</c:v>
                </c:pt>
                <c:pt idx="617">
                  <c:v>1.2E-2</c:v>
                </c:pt>
                <c:pt idx="619">
                  <c:v>1.2E-2</c:v>
                </c:pt>
                <c:pt idx="620">
                  <c:v>1.2E-2</c:v>
                </c:pt>
                <c:pt idx="624">
                  <c:v>1.2E-2</c:v>
                </c:pt>
                <c:pt idx="627">
                  <c:v>1.2E-2</c:v>
                </c:pt>
                <c:pt idx="631">
                  <c:v>1.2E-2</c:v>
                </c:pt>
                <c:pt idx="634">
                  <c:v>1.2E-2</c:v>
                </c:pt>
                <c:pt idx="636">
                  <c:v>1.2E-2</c:v>
                </c:pt>
                <c:pt idx="638">
                  <c:v>1.2E-2</c:v>
                </c:pt>
                <c:pt idx="641">
                  <c:v>1.2E-2</c:v>
                </c:pt>
                <c:pt idx="643">
                  <c:v>1.2E-2</c:v>
                </c:pt>
                <c:pt idx="645">
                  <c:v>1.2E-2</c:v>
                </c:pt>
                <c:pt idx="648">
                  <c:v>1.2E-2</c:v>
                </c:pt>
                <c:pt idx="650">
                  <c:v>1.2E-2</c:v>
                </c:pt>
                <c:pt idx="652">
                  <c:v>0.11</c:v>
                </c:pt>
                <c:pt idx="654">
                  <c:v>1.2E-2</c:v>
                </c:pt>
                <c:pt idx="658">
                  <c:v>1.2E-2</c:v>
                </c:pt>
                <c:pt idx="662">
                  <c:v>1.2E-2</c:v>
                </c:pt>
                <c:pt idx="665">
                  <c:v>1.2E-2</c:v>
                </c:pt>
                <c:pt idx="667">
                  <c:v>1.2E-2</c:v>
                </c:pt>
                <c:pt idx="669">
                  <c:v>1.2E-2</c:v>
                </c:pt>
                <c:pt idx="672">
                  <c:v>1.2E-2</c:v>
                </c:pt>
                <c:pt idx="674">
                  <c:v>4.1000000000000002E-2</c:v>
                </c:pt>
                <c:pt idx="676">
                  <c:v>1.2E-2</c:v>
                </c:pt>
                <c:pt idx="679">
                  <c:v>1.2E-2</c:v>
                </c:pt>
                <c:pt idx="680">
                  <c:v>7.8E-2</c:v>
                </c:pt>
                <c:pt idx="682">
                  <c:v>1.2E-2</c:v>
                </c:pt>
                <c:pt idx="685">
                  <c:v>1.2E-2</c:v>
                </c:pt>
                <c:pt idx="688">
                  <c:v>1.2E-2</c:v>
                </c:pt>
                <c:pt idx="692">
                  <c:v>1.2E-2</c:v>
                </c:pt>
                <c:pt idx="695">
                  <c:v>1.2E-2</c:v>
                </c:pt>
                <c:pt idx="698">
                  <c:v>1.2E-2</c:v>
                </c:pt>
                <c:pt idx="699">
                  <c:v>1.2E-2</c:v>
                </c:pt>
                <c:pt idx="702">
                  <c:v>1.2E-2</c:v>
                </c:pt>
                <c:pt idx="704">
                  <c:v>1.2E-2</c:v>
                </c:pt>
                <c:pt idx="706">
                  <c:v>1.2E-2</c:v>
                </c:pt>
                <c:pt idx="709">
                  <c:v>1.2E-2</c:v>
                </c:pt>
                <c:pt idx="711">
                  <c:v>7.4999999999999997E-2</c:v>
                </c:pt>
                <c:pt idx="713">
                  <c:v>8.3000000000000004E-2</c:v>
                </c:pt>
                <c:pt idx="716">
                  <c:v>1.2E-2</c:v>
                </c:pt>
                <c:pt idx="719">
                  <c:v>1.2E-2</c:v>
                </c:pt>
                <c:pt idx="724">
                  <c:v>1.2E-2</c:v>
                </c:pt>
                <c:pt idx="727">
                  <c:v>1.2E-2</c:v>
                </c:pt>
                <c:pt idx="728">
                  <c:v>1.2E-2</c:v>
                </c:pt>
                <c:pt idx="730">
                  <c:v>1.2E-2</c:v>
                </c:pt>
                <c:pt idx="733">
                  <c:v>1.2E-2</c:v>
                </c:pt>
                <c:pt idx="735">
                  <c:v>1.2E-2</c:v>
                </c:pt>
                <c:pt idx="737">
                  <c:v>1.2E-2</c:v>
                </c:pt>
                <c:pt idx="740">
                  <c:v>1.2E-2</c:v>
                </c:pt>
                <c:pt idx="742">
                  <c:v>1.2E-2</c:v>
                </c:pt>
                <c:pt idx="744">
                  <c:v>1.2E-2</c:v>
                </c:pt>
                <c:pt idx="747">
                  <c:v>1.2E-2</c:v>
                </c:pt>
                <c:pt idx="750">
                  <c:v>1.2E-2</c:v>
                </c:pt>
                <c:pt idx="754">
                  <c:v>1.2E-2</c:v>
                </c:pt>
                <c:pt idx="757">
                  <c:v>1.2E-2</c:v>
                </c:pt>
                <c:pt idx="759">
                  <c:v>1.2E-2</c:v>
                </c:pt>
                <c:pt idx="762">
                  <c:v>1.2E-2</c:v>
                </c:pt>
                <c:pt idx="765">
                  <c:v>1.2E-2</c:v>
                </c:pt>
                <c:pt idx="766">
                  <c:v>1.2E-2</c:v>
                </c:pt>
                <c:pt idx="768">
                  <c:v>1.2E-2</c:v>
                </c:pt>
                <c:pt idx="771">
                  <c:v>1.2E-2</c:v>
                </c:pt>
                <c:pt idx="773">
                  <c:v>1.2E-2</c:v>
                </c:pt>
                <c:pt idx="775">
                  <c:v>4.3999999999999997E-2</c:v>
                </c:pt>
                <c:pt idx="778">
                  <c:v>4.8000000000000001E-2</c:v>
                </c:pt>
                <c:pt idx="781">
                  <c:v>1.2E-2</c:v>
                </c:pt>
                <c:pt idx="785">
                  <c:v>1.2E-2</c:v>
                </c:pt>
                <c:pt idx="788">
                  <c:v>1.2E-2</c:v>
                </c:pt>
                <c:pt idx="790">
                  <c:v>1.2E-2</c:v>
                </c:pt>
                <c:pt idx="792">
                  <c:v>1.2E-2</c:v>
                </c:pt>
                <c:pt idx="795">
                  <c:v>1.2E-2</c:v>
                </c:pt>
                <c:pt idx="799">
                  <c:v>1.2E-2</c:v>
                </c:pt>
                <c:pt idx="800">
                  <c:v>1.2E-2</c:v>
                </c:pt>
                <c:pt idx="801">
                  <c:v>1.2E-2</c:v>
                </c:pt>
                <c:pt idx="804">
                  <c:v>1.2E-2</c:v>
                </c:pt>
                <c:pt idx="806">
                  <c:v>1.2E-2</c:v>
                </c:pt>
                <c:pt idx="808">
                  <c:v>5.8000000000000003E-2</c:v>
                </c:pt>
                <c:pt idx="811">
                  <c:v>4.7E-2</c:v>
                </c:pt>
                <c:pt idx="815">
                  <c:v>1.2E-2</c:v>
                </c:pt>
                <c:pt idx="818">
                  <c:v>1.2E-2</c:v>
                </c:pt>
                <c:pt idx="821">
                  <c:v>1.2E-2</c:v>
                </c:pt>
                <c:pt idx="823">
                  <c:v>1.2E-2</c:v>
                </c:pt>
                <c:pt idx="825">
                  <c:v>1.2E-2</c:v>
                </c:pt>
                <c:pt idx="828">
                  <c:v>1.2E-2</c:v>
                </c:pt>
                <c:pt idx="830">
                  <c:v>1.2E-2</c:v>
                </c:pt>
                <c:pt idx="834">
                  <c:v>1.2E-2</c:v>
                </c:pt>
                <c:pt idx="835">
                  <c:v>1.2E-2</c:v>
                </c:pt>
                <c:pt idx="837">
                  <c:v>5.5E-2</c:v>
                </c:pt>
                <c:pt idx="840">
                  <c:v>1.2E-2</c:v>
                </c:pt>
                <c:pt idx="843">
                  <c:v>1.2E-2</c:v>
                </c:pt>
                <c:pt idx="847">
                  <c:v>1.2E-2</c:v>
                </c:pt>
                <c:pt idx="850">
                  <c:v>1.2E-2</c:v>
                </c:pt>
                <c:pt idx="852">
                  <c:v>1.2E-2</c:v>
                </c:pt>
                <c:pt idx="854">
                  <c:v>1.2E-2</c:v>
                </c:pt>
                <c:pt idx="857">
                  <c:v>1.2E-2</c:v>
                </c:pt>
                <c:pt idx="859">
                  <c:v>1.2E-2</c:v>
                </c:pt>
                <c:pt idx="861">
                  <c:v>1.2E-2</c:v>
                </c:pt>
                <c:pt idx="864">
                  <c:v>1.2E-2</c:v>
                </c:pt>
                <c:pt idx="866">
                  <c:v>1.2E-2</c:v>
                </c:pt>
                <c:pt idx="868">
                  <c:v>1.2E-2</c:v>
                </c:pt>
                <c:pt idx="871">
                  <c:v>1.2E-2</c:v>
                </c:pt>
                <c:pt idx="875">
                  <c:v>1.2E-2</c:v>
                </c:pt>
                <c:pt idx="878">
                  <c:v>1.2E-2</c:v>
                </c:pt>
                <c:pt idx="881">
                  <c:v>1.2E-2</c:v>
                </c:pt>
                <c:pt idx="884">
                  <c:v>1.2E-2</c:v>
                </c:pt>
                <c:pt idx="885">
                  <c:v>1.2E-2</c:v>
                </c:pt>
                <c:pt idx="888">
                  <c:v>1.2E-2</c:v>
                </c:pt>
                <c:pt idx="890">
                  <c:v>1.2E-2</c:v>
                </c:pt>
                <c:pt idx="892">
                  <c:v>1.2E-2</c:v>
                </c:pt>
                <c:pt idx="894">
                  <c:v>1.2E-2</c:v>
                </c:pt>
                <c:pt idx="897">
                  <c:v>1.2E-2</c:v>
                </c:pt>
                <c:pt idx="900">
                  <c:v>1.2E-2</c:v>
                </c:pt>
                <c:pt idx="901">
                  <c:v>5.7000000000000002E-2</c:v>
                </c:pt>
                <c:pt idx="904">
                  <c:v>1.2E-2</c:v>
                </c:pt>
                <c:pt idx="907">
                  <c:v>1.2E-2</c:v>
                </c:pt>
                <c:pt idx="911">
                  <c:v>1.2E-2</c:v>
                </c:pt>
                <c:pt idx="914">
                  <c:v>1.2E-2</c:v>
                </c:pt>
                <c:pt idx="916">
                  <c:v>1.2E-2</c:v>
                </c:pt>
                <c:pt idx="918">
                  <c:v>1.2E-2</c:v>
                </c:pt>
                <c:pt idx="921">
                  <c:v>1.2E-2</c:v>
                </c:pt>
                <c:pt idx="923">
                  <c:v>1.2E-2</c:v>
                </c:pt>
                <c:pt idx="926">
                  <c:v>1.2E-2</c:v>
                </c:pt>
                <c:pt idx="928">
                  <c:v>1.2E-2</c:v>
                </c:pt>
                <c:pt idx="931">
                  <c:v>1.2E-2</c:v>
                </c:pt>
                <c:pt idx="933">
                  <c:v>1.2E-2</c:v>
                </c:pt>
                <c:pt idx="936">
                  <c:v>1.2E-2</c:v>
                </c:pt>
                <c:pt idx="941">
                  <c:v>1.2E-2</c:v>
                </c:pt>
                <c:pt idx="943">
                  <c:v>1.2E-2</c:v>
                </c:pt>
                <c:pt idx="945">
                  <c:v>1.2E-2</c:v>
                </c:pt>
                <c:pt idx="947">
                  <c:v>1.2E-2</c:v>
                </c:pt>
                <c:pt idx="950">
                  <c:v>1.2E-2</c:v>
                </c:pt>
                <c:pt idx="952">
                  <c:v>1.2E-2</c:v>
                </c:pt>
                <c:pt idx="954">
                  <c:v>1.2E-2</c:v>
                </c:pt>
                <c:pt idx="957">
                  <c:v>1.2E-2</c:v>
                </c:pt>
                <c:pt idx="960" formatCode="0.00">
                  <c:v>1.2E-2</c:v>
                </c:pt>
                <c:pt idx="964" formatCode="0.00">
                  <c:v>0.01</c:v>
                </c:pt>
                <c:pt idx="966" formatCode="0.00">
                  <c:v>0.01</c:v>
                </c:pt>
                <c:pt idx="970" formatCode="0.00">
                  <c:v>0.01</c:v>
                </c:pt>
                <c:pt idx="974" formatCode="0.00">
                  <c:v>0.01</c:v>
                </c:pt>
                <c:pt idx="978" formatCode="0.00">
                  <c:v>0.01</c:v>
                </c:pt>
                <c:pt idx="982" formatCode="0.00">
                  <c:v>0.01</c:v>
                </c:pt>
                <c:pt idx="986" formatCode="0.00">
                  <c:v>0.01</c:v>
                </c:pt>
                <c:pt idx="990" formatCode="0.00">
                  <c:v>0.01</c:v>
                </c:pt>
                <c:pt idx="994" formatCode="0.00">
                  <c:v>0.01</c:v>
                </c:pt>
                <c:pt idx="1011" formatCode="General">
                  <c:v>2600</c:v>
                </c:pt>
                <c:pt idx="1017" formatCode="General">
                  <c:v>60</c:v>
                </c:pt>
                <c:pt idx="1021" formatCode="General">
                  <c:v>5.15</c:v>
                </c:pt>
                <c:pt idx="1027" formatCode="General">
                  <c:v>26.6</c:v>
                </c:pt>
                <c:pt idx="1031" formatCode="General">
                  <c:v>21.1</c:v>
                </c:pt>
                <c:pt idx="1035" formatCode="General">
                  <c:v>22.3</c:v>
                </c:pt>
                <c:pt idx="1038" formatCode="General">
                  <c:v>11</c:v>
                </c:pt>
                <c:pt idx="1040" formatCode="General">
                  <c:v>4.4000000000000004</c:v>
                </c:pt>
                <c:pt idx="1090" formatCode="General">
                  <c:v>11</c:v>
                </c:pt>
                <c:pt idx="1091" formatCode="General">
                  <c:v>11</c:v>
                </c:pt>
                <c:pt idx="1092" formatCode="General">
                  <c:v>1.1000000000000001</c:v>
                </c:pt>
                <c:pt idx="1093" formatCode="General">
                  <c:v>1.1000000000000001</c:v>
                </c:pt>
                <c:pt idx="1094" formatCode="General">
                  <c:v>3</c:v>
                </c:pt>
                <c:pt idx="1095" formatCode="General">
                  <c:v>3</c:v>
                </c:pt>
                <c:pt idx="1096" formatCode="General">
                  <c:v>0.98</c:v>
                </c:pt>
                <c:pt idx="1097" formatCode="General">
                  <c:v>0.98</c:v>
                </c:pt>
                <c:pt idx="1098" formatCode="General">
                  <c:v>1.9</c:v>
                </c:pt>
                <c:pt idx="1099" formatCode="General">
                  <c:v>1.9</c:v>
                </c:pt>
                <c:pt idx="1100" formatCode="General">
                  <c:v>0.96</c:v>
                </c:pt>
                <c:pt idx="1101" formatCode="General">
                  <c:v>0.96</c:v>
                </c:pt>
                <c:pt idx="1102" formatCode="General">
                  <c:v>3.3</c:v>
                </c:pt>
                <c:pt idx="1103" formatCode="General">
                  <c:v>3.3</c:v>
                </c:pt>
                <c:pt idx="1104" formatCode="General">
                  <c:v>2.5</c:v>
                </c:pt>
                <c:pt idx="1105" formatCode="General">
                  <c:v>2.5</c:v>
                </c:pt>
                <c:pt idx="1106" formatCode="General">
                  <c:v>1.3</c:v>
                </c:pt>
                <c:pt idx="1107" formatCode="General">
                  <c:v>1.3</c:v>
                </c:pt>
                <c:pt idx="1108" formatCode="General">
                  <c:v>2.2999999999999998</c:v>
                </c:pt>
                <c:pt idx="1109" formatCode="General">
                  <c:v>2.2999999999999998</c:v>
                </c:pt>
                <c:pt idx="1110" formatCode="General">
                  <c:v>2.6</c:v>
                </c:pt>
                <c:pt idx="1111" formatCode="General">
                  <c:v>2.6</c:v>
                </c:pt>
                <c:pt idx="1112" formatCode="General">
                  <c:v>2.2000000000000002</c:v>
                </c:pt>
                <c:pt idx="1113" formatCode="General">
                  <c:v>2.2000000000000002</c:v>
                </c:pt>
                <c:pt idx="1114" formatCode="General">
                  <c:v>0.6</c:v>
                </c:pt>
                <c:pt idx="1115" formatCode="General">
                  <c:v>0.6</c:v>
                </c:pt>
                <c:pt idx="1116" formatCode="General">
                  <c:v>0.72</c:v>
                </c:pt>
                <c:pt idx="1117" formatCode="General">
                  <c:v>0.72</c:v>
                </c:pt>
                <c:pt idx="1118" formatCode="General">
                  <c:v>0.56999999999999995</c:v>
                </c:pt>
                <c:pt idx="1119" formatCode="General">
                  <c:v>0.56999999999999995</c:v>
                </c:pt>
                <c:pt idx="1146" formatCode="General">
                  <c:v>2.2999999999999998</c:v>
                </c:pt>
                <c:pt idx="1147" formatCode="General">
                  <c:v>2.6</c:v>
                </c:pt>
                <c:pt idx="1148" formatCode="General">
                  <c:v>2.2000000000000002</c:v>
                </c:pt>
                <c:pt idx="1149" formatCode="General">
                  <c:v>0.6</c:v>
                </c:pt>
                <c:pt idx="1150" formatCode="General">
                  <c:v>0.72</c:v>
                </c:pt>
                <c:pt idx="1151" formatCode="General">
                  <c:v>0.56999999999999995</c:v>
                </c:pt>
                <c:pt idx="1205" formatCode="General">
                  <c:v>2.25</c:v>
                </c:pt>
                <c:pt idx="1206" formatCode="General">
                  <c:v>3.13</c:v>
                </c:pt>
                <c:pt idx="1207" formatCode="General">
                  <c:v>4.54</c:v>
                </c:pt>
                <c:pt idx="1208" formatCode="General">
                  <c:v>0.52</c:v>
                </c:pt>
                <c:pt idx="1209" formatCode="General">
                  <c:v>0.61</c:v>
                </c:pt>
                <c:pt idx="1210" formatCode="General">
                  <c:v>0.75</c:v>
                </c:pt>
                <c:pt idx="1211" formatCode="General">
                  <c:v>0.61</c:v>
                </c:pt>
                <c:pt idx="1212" formatCode="General">
                  <c:v>0.84</c:v>
                </c:pt>
                <c:pt idx="1213" formatCode="General">
                  <c:v>0.31</c:v>
                </c:pt>
                <c:pt idx="1214" formatCode="General">
                  <c:v>0.63</c:v>
                </c:pt>
                <c:pt idx="1215" formatCode="General">
                  <c:v>2.5299999999999998</c:v>
                </c:pt>
                <c:pt idx="1216" formatCode="General">
                  <c:v>1</c:v>
                </c:pt>
                <c:pt idx="1217" formatCode="General">
                  <c:v>0.96</c:v>
                </c:pt>
                <c:pt idx="1218" formatCode="General">
                  <c:v>1.21</c:v>
                </c:pt>
                <c:pt idx="1219" formatCode="General">
                  <c:v>1.55</c:v>
                </c:pt>
                <c:pt idx="1220" formatCode="General">
                  <c:v>0.81</c:v>
                </c:pt>
                <c:pt idx="1221" formatCode="General">
                  <c:v>1.19</c:v>
                </c:pt>
                <c:pt idx="1222" formatCode="General">
                  <c:v>0.35</c:v>
                </c:pt>
                <c:pt idx="1223" formatCode="General">
                  <c:v>5.21</c:v>
                </c:pt>
                <c:pt idx="1224" formatCode="General">
                  <c:v>1.84</c:v>
                </c:pt>
                <c:pt idx="1225" formatCode="General">
                  <c:v>0.46</c:v>
                </c:pt>
                <c:pt idx="1226" formatCode="General">
                  <c:v>0.19</c:v>
                </c:pt>
                <c:pt idx="1227" formatCode="General">
                  <c:v>0.45</c:v>
                </c:pt>
                <c:pt idx="1228" formatCode="General">
                  <c:v>2.23</c:v>
                </c:pt>
                <c:pt idx="1229" formatCode="General">
                  <c:v>0.98</c:v>
                </c:pt>
                <c:pt idx="1230" formatCode="General">
                  <c:v>2.1800000000000002</c:v>
                </c:pt>
                <c:pt idx="1231" formatCode="General">
                  <c:v>1.48</c:v>
                </c:pt>
                <c:pt idx="1232" formatCode="General">
                  <c:v>0.68</c:v>
                </c:pt>
                <c:pt idx="1233" formatCode="General">
                  <c:v>0.32</c:v>
                </c:pt>
                <c:pt idx="1234" formatCode="General">
                  <c:v>0.78</c:v>
                </c:pt>
                <c:pt idx="1235" formatCode="General">
                  <c:v>0.28999999999999998</c:v>
                </c:pt>
                <c:pt idx="1236" formatCode="General">
                  <c:v>0.66</c:v>
                </c:pt>
                <c:pt idx="1237" formatCode="General">
                  <c:v>0.53</c:v>
                </c:pt>
                <c:pt idx="1238" formatCode="General">
                  <c:v>0.86</c:v>
                </c:pt>
                <c:pt idx="1239" formatCode="General">
                  <c:v>0.98</c:v>
                </c:pt>
                <c:pt idx="1240" formatCode="General">
                  <c:v>1.49</c:v>
                </c:pt>
                <c:pt idx="1241" formatCode="General">
                  <c:v>1.62</c:v>
                </c:pt>
                <c:pt idx="1242" formatCode="General">
                  <c:v>1.41</c:v>
                </c:pt>
                <c:pt idx="1243" formatCode="General">
                  <c:v>3.25</c:v>
                </c:pt>
                <c:pt idx="1244" formatCode="General">
                  <c:v>0.33</c:v>
                </c:pt>
                <c:pt idx="1245" formatCode="General">
                  <c:v>0.22</c:v>
                </c:pt>
                <c:pt idx="1246" formatCode="General">
                  <c:v>0.13</c:v>
                </c:pt>
                <c:pt idx="1247" formatCode="General">
                  <c:v>0.47</c:v>
                </c:pt>
                <c:pt idx="1248" formatCode="General">
                  <c:v>0.23</c:v>
                </c:pt>
                <c:pt idx="1249" formatCode="General">
                  <c:v>0.37</c:v>
                </c:pt>
                <c:pt idx="1250" formatCode="General">
                  <c:v>0.97</c:v>
                </c:pt>
                <c:pt idx="1251" formatCode="General">
                  <c:v>0.74</c:v>
                </c:pt>
                <c:pt idx="1252" formatCode="General">
                  <c:v>0.53</c:v>
                </c:pt>
                <c:pt idx="1253" formatCode="General">
                  <c:v>0.28000000000000003</c:v>
                </c:pt>
                <c:pt idx="1254" formatCode="General">
                  <c:v>0.43</c:v>
                </c:pt>
                <c:pt idx="1255" formatCode="General">
                  <c:v>0.26</c:v>
                </c:pt>
                <c:pt idx="1256" formatCode="General">
                  <c:v>0.54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Sheet1!$BP$3:$BP$4</c:f>
              <c:strCache>
                <c:ptCount val="1"/>
                <c:pt idx="0">
                  <c:v>土壌(kBq/㎡) 牡鹿ゲート付近←前網浜←寄磯(H11)←塚浜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Sheet1!$BP$5:$BP$1350</c:f>
              <c:numCache>
                <c:formatCode>General</c:formatCode>
                <c:ptCount val="1346"/>
                <c:pt idx="4" formatCode="0.00;[Red]0.00">
                  <c:v>1.3263055555555556</c:v>
                </c:pt>
                <c:pt idx="20" formatCode="0.00;[Red]0.00">
                  <c:v>0.65816666666666668</c:v>
                </c:pt>
                <c:pt idx="42" formatCode="0.00;[Red]0.00">
                  <c:v>0.59833333333333338</c:v>
                </c:pt>
                <c:pt idx="59" formatCode="0.00;[Red]0.00">
                  <c:v>0.80740740740740746</c:v>
                </c:pt>
                <c:pt idx="85" formatCode="0.00;[Red]0.00">
                  <c:v>1.0592592592592593</c:v>
                </c:pt>
                <c:pt idx="101" formatCode="0.00;[Red]0.00">
                  <c:v>0.82592592592592595</c:v>
                </c:pt>
                <c:pt idx="119" formatCode="0.00;[Red]0.00">
                  <c:v>1</c:v>
                </c:pt>
                <c:pt idx="135" formatCode="0.00;[Red]0.00">
                  <c:v>0.87777777777777777</c:v>
                </c:pt>
                <c:pt idx="154" formatCode="0.00;[Red]0.00">
                  <c:v>0.74814814814814812</c:v>
                </c:pt>
                <c:pt idx="171" formatCode="0.00;[Red]0.00">
                  <c:v>0.7</c:v>
                </c:pt>
                <c:pt idx="189" formatCode="0.00;[Red]0.00">
                  <c:v>0.63333333333333341</c:v>
                </c:pt>
                <c:pt idx="206" formatCode="0.00;[Red]0.00">
                  <c:v>0.73333333333333339</c:v>
                </c:pt>
                <c:pt idx="224" formatCode="0.00;[Red]0.00">
                  <c:v>0.77777777777777779</c:v>
                </c:pt>
                <c:pt idx="240" formatCode="0.00">
                  <c:v>0.82</c:v>
                </c:pt>
                <c:pt idx="259" formatCode="0.00">
                  <c:v>0.81</c:v>
                </c:pt>
                <c:pt idx="275" formatCode="0.00">
                  <c:v>0.68799999999999994</c:v>
                </c:pt>
                <c:pt idx="295" formatCode="0.00">
                  <c:v>0.99</c:v>
                </c:pt>
                <c:pt idx="311" formatCode="0.00">
                  <c:v>0.68</c:v>
                </c:pt>
                <c:pt idx="330" formatCode="0.00">
                  <c:v>0.81</c:v>
                </c:pt>
                <c:pt idx="347" formatCode="0.00">
                  <c:v>0.54</c:v>
                </c:pt>
                <c:pt idx="365" formatCode="0.00">
                  <c:v>0.68</c:v>
                </c:pt>
                <c:pt idx="382" formatCode="0.00">
                  <c:v>0.74</c:v>
                </c:pt>
                <c:pt idx="400" formatCode="0.00">
                  <c:v>0.6</c:v>
                </c:pt>
                <c:pt idx="416" formatCode="0.00">
                  <c:v>0.47</c:v>
                </c:pt>
                <c:pt idx="435" formatCode="0.00">
                  <c:v>0.63</c:v>
                </c:pt>
                <c:pt idx="453" formatCode="0.00">
                  <c:v>0.5</c:v>
                </c:pt>
                <c:pt idx="471" formatCode="0.00">
                  <c:v>0.65</c:v>
                </c:pt>
                <c:pt idx="487" formatCode="0.00">
                  <c:v>0.57999999999999996</c:v>
                </c:pt>
                <c:pt idx="505" formatCode="0.00">
                  <c:v>0.5</c:v>
                </c:pt>
                <c:pt idx="522" formatCode="0.00">
                  <c:v>0.49</c:v>
                </c:pt>
                <c:pt idx="540" formatCode="0.00">
                  <c:v>0.68</c:v>
                </c:pt>
                <c:pt idx="558" formatCode="0.00">
                  <c:v>0.57999999999999996</c:v>
                </c:pt>
                <c:pt idx="576" formatCode="0.00">
                  <c:v>0.5</c:v>
                </c:pt>
                <c:pt idx="592" formatCode="0.00">
                  <c:v>0.63</c:v>
                </c:pt>
                <c:pt idx="610" formatCode="0.00">
                  <c:v>0.72</c:v>
                </c:pt>
                <c:pt idx="625" formatCode="0.00">
                  <c:v>0.41</c:v>
                </c:pt>
                <c:pt idx="656" formatCode="0.00">
                  <c:v>0.41</c:v>
                </c:pt>
                <c:pt idx="687" formatCode="0.00">
                  <c:v>0.36</c:v>
                </c:pt>
                <c:pt idx="718" formatCode="0.00">
                  <c:v>0.25</c:v>
                </c:pt>
                <c:pt idx="749" formatCode="0.00">
                  <c:v>0.28999999999999998</c:v>
                </c:pt>
                <c:pt idx="780" formatCode="0.00">
                  <c:v>0.33</c:v>
                </c:pt>
                <c:pt idx="813" formatCode="0.00">
                  <c:v>0.23</c:v>
                </c:pt>
                <c:pt idx="842" formatCode="0.00">
                  <c:v>0.26</c:v>
                </c:pt>
                <c:pt idx="873" formatCode="0.00">
                  <c:v>0.24</c:v>
                </c:pt>
                <c:pt idx="906" formatCode="&quot;(&quot;0.000&quot;)&quot;">
                  <c:v>0.114</c:v>
                </c:pt>
                <c:pt idx="935" formatCode="0.00">
                  <c:v>0.56762999999999997</c:v>
                </c:pt>
                <c:pt idx="1120" formatCode="0.00">
                  <c:v>4.4526000000000003</c:v>
                </c:pt>
                <c:pt idx="1121" formatCode="0.00">
                  <c:v>7.0194600000000005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Sheet1!$BQ$3:$BQ$4</c:f>
              <c:strCache>
                <c:ptCount val="1"/>
                <c:pt idx="0">
                  <c:v>よもぎ(Bq/kg生) 谷川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Sheet1!$BQ$5:$BQ$1350</c:f>
              <c:numCache>
                <c:formatCode>General</c:formatCode>
                <c:ptCount val="1346"/>
                <c:pt idx="0" formatCode="0.000">
                  <c:v>0.17037037037037037</c:v>
                </c:pt>
                <c:pt idx="5" formatCode="0.000">
                  <c:v>0.15925925925925924</c:v>
                </c:pt>
                <c:pt idx="17" formatCode="0.000">
                  <c:v>5.185185185185185E-2</c:v>
                </c:pt>
                <c:pt idx="22" formatCode="0.000">
                  <c:v>7.0370370370370361E-2</c:v>
                </c:pt>
                <c:pt idx="25" formatCode="0.000">
                  <c:v>8.1481481481481488E-2</c:v>
                </c:pt>
                <c:pt idx="29" formatCode="0.000">
                  <c:v>0.18148148148148149</c:v>
                </c:pt>
                <c:pt idx="36" formatCode="0.000">
                  <c:v>0.12592592592592591</c:v>
                </c:pt>
                <c:pt idx="39" formatCode="0.000">
                  <c:v>0.18518518518518517</c:v>
                </c:pt>
                <c:pt idx="55" formatCode="0.000">
                  <c:v>2.9629629629629631E-2</c:v>
                </c:pt>
                <c:pt idx="60" formatCode="0.000">
                  <c:v>7.407407407407407E-2</c:v>
                </c:pt>
                <c:pt idx="63" formatCode="0.000">
                  <c:v>0.14074074074074072</c:v>
                </c:pt>
                <c:pt idx="67" formatCode="0.000">
                  <c:v>0.1111111111111111</c:v>
                </c:pt>
                <c:pt idx="75" formatCode="0.000">
                  <c:v>0.1037037037037037</c:v>
                </c:pt>
                <c:pt idx="78" formatCode="0.000">
                  <c:v>0.16666666666666666</c:v>
                </c:pt>
                <c:pt idx="97" formatCode="0.000">
                  <c:v>4.0740740740740744E-2</c:v>
                </c:pt>
                <c:pt idx="104" formatCode="0.000">
                  <c:v>7.407407407407407E-2</c:v>
                </c:pt>
                <c:pt idx="111" formatCode="0.000">
                  <c:v>0.14814814814814814</c:v>
                </c:pt>
                <c:pt idx="132" formatCode="0.000">
                  <c:v>2.2222222222222223E-2</c:v>
                </c:pt>
                <c:pt idx="139" formatCode="0.000">
                  <c:v>0.1</c:v>
                </c:pt>
                <c:pt idx="146" formatCode="0.000">
                  <c:v>0.13333333333333333</c:v>
                </c:pt>
                <c:pt idx="167" formatCode="0.000">
                  <c:v>8.7407407407407405</c:v>
                </c:pt>
                <c:pt idx="174" formatCode="0.000">
                  <c:v>1.8296296296296295</c:v>
                </c:pt>
                <c:pt idx="181" formatCode="0.000">
                  <c:v>0.4555555555555556</c:v>
                </c:pt>
                <c:pt idx="202" formatCode="0.000">
                  <c:v>0.1111111111111111</c:v>
                </c:pt>
                <c:pt idx="209" formatCode="0.000">
                  <c:v>8.1481481481481488E-2</c:v>
                </c:pt>
                <c:pt idx="216" formatCode="0.000">
                  <c:v>4.8148148148148148E-2</c:v>
                </c:pt>
                <c:pt idx="237" formatCode="0.000">
                  <c:v>6.7000000000000004E-2</c:v>
                </c:pt>
                <c:pt idx="244" formatCode="0.000">
                  <c:v>8.5999999999999993E-2</c:v>
                </c:pt>
                <c:pt idx="251" formatCode="0.000">
                  <c:v>3.2000000000000001E-2</c:v>
                </c:pt>
                <c:pt idx="272" formatCode="0.000">
                  <c:v>4.4999999999999998E-2</c:v>
                </c:pt>
                <c:pt idx="279" formatCode="0.000">
                  <c:v>8.5999999999999993E-2</c:v>
                </c:pt>
                <c:pt idx="287" formatCode="0.000">
                  <c:v>5.3999999999999999E-2</c:v>
                </c:pt>
                <c:pt idx="308" formatCode="0.000">
                  <c:v>7.5999999999999998E-2</c:v>
                </c:pt>
                <c:pt idx="315" formatCode="0.000">
                  <c:v>5.5E-2</c:v>
                </c:pt>
                <c:pt idx="322" formatCode="0.000">
                  <c:v>7.1999999999999995E-2</c:v>
                </c:pt>
                <c:pt idx="343" formatCode="0.000">
                  <c:v>6.6000000000000003E-2</c:v>
                </c:pt>
                <c:pt idx="350" formatCode="0.000">
                  <c:v>2.5000000000000001E-2</c:v>
                </c:pt>
                <c:pt idx="357" formatCode="0.000">
                  <c:v>4.8000000000000001E-2</c:v>
                </c:pt>
                <c:pt idx="378" formatCode="0.000">
                  <c:v>4.9000000000000002E-2</c:v>
                </c:pt>
                <c:pt idx="385" formatCode="0.000">
                  <c:v>5.0999999999999997E-2</c:v>
                </c:pt>
                <c:pt idx="392" formatCode="0.000">
                  <c:v>0.11</c:v>
                </c:pt>
                <c:pt idx="413" formatCode="0.000">
                  <c:v>8.5999999999999993E-2</c:v>
                </c:pt>
                <c:pt idx="420" formatCode="0.000">
                  <c:v>4.9000000000000002E-2</c:v>
                </c:pt>
                <c:pt idx="427" formatCode="0.000">
                  <c:v>5.5E-2</c:v>
                </c:pt>
                <c:pt idx="449" formatCode="0.000">
                  <c:v>3.7999999999999999E-2</c:v>
                </c:pt>
                <c:pt idx="456" formatCode="0.000">
                  <c:v>6.2E-2</c:v>
                </c:pt>
                <c:pt idx="463" formatCode="0.000">
                  <c:v>0.17</c:v>
                </c:pt>
                <c:pt idx="483" formatCode="0.000">
                  <c:v>7.6999999999999999E-2</c:v>
                </c:pt>
                <c:pt idx="490" formatCode="0.000">
                  <c:v>6.5000000000000002E-2</c:v>
                </c:pt>
                <c:pt idx="497" formatCode="0.000">
                  <c:v>0.14000000000000001</c:v>
                </c:pt>
                <c:pt idx="518" formatCode="0.000">
                  <c:v>2.5999999999999999E-2</c:v>
                </c:pt>
                <c:pt idx="525" formatCode="0.000">
                  <c:v>0.03</c:v>
                </c:pt>
                <c:pt idx="532" formatCode="0.000">
                  <c:v>7.3999999999999996E-2</c:v>
                </c:pt>
                <c:pt idx="554" formatCode="0.000">
                  <c:v>3.7999999999999999E-2</c:v>
                </c:pt>
                <c:pt idx="561" formatCode="0.000">
                  <c:v>3.3000000000000002E-2</c:v>
                </c:pt>
                <c:pt idx="568" formatCode="0.000">
                  <c:v>0.1</c:v>
                </c:pt>
                <c:pt idx="588" formatCode="0.000">
                  <c:v>3.7999999999999999E-2</c:v>
                </c:pt>
                <c:pt idx="595" formatCode="0.000">
                  <c:v>1.0999999999999999E-2</c:v>
                </c:pt>
                <c:pt idx="602" formatCode="0.000">
                  <c:v>0.04</c:v>
                </c:pt>
                <c:pt idx="629" formatCode="0.000">
                  <c:v>3.6999999999999998E-2</c:v>
                </c:pt>
                <c:pt idx="659" formatCode="&quot;(&quot;0.000&quot;)&quot;">
                  <c:v>3.6999999999999998E-2</c:v>
                </c:pt>
                <c:pt idx="691" formatCode="0.000">
                  <c:v>4.7E-2</c:v>
                </c:pt>
                <c:pt idx="721" formatCode="&quot;(&quot;0.000&quot;)&quot;">
                  <c:v>3.4000000000000002E-2</c:v>
                </c:pt>
                <c:pt idx="752" formatCode="0.000">
                  <c:v>1.0999999999999999E-2</c:v>
                </c:pt>
                <c:pt idx="783" formatCode="0.000">
                  <c:v>1.0999999999999999E-2</c:v>
                </c:pt>
                <c:pt idx="816" formatCode="0.000">
                  <c:v>4.3999999999999997E-2</c:v>
                </c:pt>
                <c:pt idx="845" formatCode="0.000">
                  <c:v>2.9000000000000001E-2</c:v>
                </c:pt>
                <c:pt idx="877" formatCode="0.000">
                  <c:v>3.5000000000000003E-2</c:v>
                </c:pt>
                <c:pt idx="909" formatCode="0.000">
                  <c:v>1.0999999999999999E-2</c:v>
                </c:pt>
                <c:pt idx="939" formatCode="&quot;(&quot;0.000&quot;)&quot;">
                  <c:v>3.7999999999999999E-2</c:v>
                </c:pt>
                <c:pt idx="1127" formatCode="0.00_ ">
                  <c:v>8.66</c:v>
                </c:pt>
                <c:pt idx="1128" formatCode="0.00_ ">
                  <c:v>1.95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Sheet1!$BU$3:$BU$4</c:f>
              <c:strCache>
                <c:ptCount val="1"/>
                <c:pt idx="0">
                  <c:v>松葉(Bq/kg生) 付替県道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Sheet1!$BI$5:$BI$1350</c:f>
              <c:numCache>
                <c:formatCode>[$-411]ge\.m\.d;@</c:formatCode>
                <c:ptCount val="1346"/>
                <c:pt idx="0" formatCode="[$-411]m\.d\.ge">
                  <c:v>29866</c:v>
                </c:pt>
                <c:pt idx="1">
                  <c:v>29890</c:v>
                </c:pt>
                <c:pt idx="2">
                  <c:v>29890</c:v>
                </c:pt>
                <c:pt idx="3" formatCode="[$-411]m\.d\.ge">
                  <c:v>29892</c:v>
                </c:pt>
                <c:pt idx="4" formatCode="[$-411]m\.d\.ge">
                  <c:v>29895</c:v>
                </c:pt>
                <c:pt idx="5" formatCode="[$-411]m\.d\.ge">
                  <c:v>29895</c:v>
                </c:pt>
                <c:pt idx="6">
                  <c:v>29921</c:v>
                </c:pt>
                <c:pt idx="7">
                  <c:v>29921</c:v>
                </c:pt>
                <c:pt idx="8">
                  <c:v>29946</c:v>
                </c:pt>
                <c:pt idx="9">
                  <c:v>29948</c:v>
                </c:pt>
                <c:pt idx="10">
                  <c:v>29983</c:v>
                </c:pt>
                <c:pt idx="11">
                  <c:v>29983</c:v>
                </c:pt>
                <c:pt idx="12" formatCode="[$-411]m\.d\.ge">
                  <c:v>29983</c:v>
                </c:pt>
                <c:pt idx="13">
                  <c:v>30011</c:v>
                </c:pt>
                <c:pt idx="14">
                  <c:v>30011</c:v>
                </c:pt>
                <c:pt idx="15">
                  <c:v>30041</c:v>
                </c:pt>
                <c:pt idx="16">
                  <c:v>30041</c:v>
                </c:pt>
                <c:pt idx="17" formatCode="[$-411]m\.d\.ge">
                  <c:v>30069</c:v>
                </c:pt>
                <c:pt idx="18">
                  <c:v>30071</c:v>
                </c:pt>
                <c:pt idx="19">
                  <c:v>30071</c:v>
                </c:pt>
                <c:pt idx="20" formatCode="[$-411]m\.d\.ge">
                  <c:v>30077</c:v>
                </c:pt>
                <c:pt idx="21" formatCode="[$-411]m\.d\.ge">
                  <c:v>30077</c:v>
                </c:pt>
                <c:pt idx="22" formatCode="[$-411]m\.d\.ge">
                  <c:v>30083</c:v>
                </c:pt>
                <c:pt idx="23">
                  <c:v>30102</c:v>
                </c:pt>
                <c:pt idx="24">
                  <c:v>30103</c:v>
                </c:pt>
                <c:pt idx="25" formatCode="[$-411]m\.d\.ge">
                  <c:v>30111</c:v>
                </c:pt>
                <c:pt idx="26" formatCode="[$-411]m\.d\.ge">
                  <c:v>30111</c:v>
                </c:pt>
                <c:pt idx="27">
                  <c:v>30132</c:v>
                </c:pt>
                <c:pt idx="28">
                  <c:v>30133</c:v>
                </c:pt>
                <c:pt idx="29" formatCode="[$-411]m\.d\.ge">
                  <c:v>30138</c:v>
                </c:pt>
                <c:pt idx="30">
                  <c:v>30162</c:v>
                </c:pt>
                <c:pt idx="31">
                  <c:v>30162</c:v>
                </c:pt>
                <c:pt idx="32" formatCode="[$-411]m\.d\.ge">
                  <c:v>30168</c:v>
                </c:pt>
                <c:pt idx="33" formatCode="[$-411]m\.d\.ge">
                  <c:v>30168</c:v>
                </c:pt>
                <c:pt idx="34">
                  <c:v>30194</c:v>
                </c:pt>
                <c:pt idx="35">
                  <c:v>30195</c:v>
                </c:pt>
                <c:pt idx="36" formatCode="[$-411]m\.d\.ge">
                  <c:v>30202</c:v>
                </c:pt>
                <c:pt idx="37">
                  <c:v>30224</c:v>
                </c:pt>
                <c:pt idx="38">
                  <c:v>30224</c:v>
                </c:pt>
                <c:pt idx="39" formatCode="[$-411]m\.d\.ge">
                  <c:v>30243</c:v>
                </c:pt>
                <c:pt idx="40">
                  <c:v>30256</c:v>
                </c:pt>
                <c:pt idx="41">
                  <c:v>30257</c:v>
                </c:pt>
                <c:pt idx="42" formatCode="[$-411]m\.d\.ge">
                  <c:v>30260</c:v>
                </c:pt>
                <c:pt idx="43" formatCode="[$-411]m\.d\.ge">
                  <c:v>30263</c:v>
                </c:pt>
                <c:pt idx="44">
                  <c:v>30285</c:v>
                </c:pt>
                <c:pt idx="45">
                  <c:v>30285</c:v>
                </c:pt>
                <c:pt idx="46">
                  <c:v>30313</c:v>
                </c:pt>
                <c:pt idx="47">
                  <c:v>30313</c:v>
                </c:pt>
                <c:pt idx="48">
                  <c:v>30347</c:v>
                </c:pt>
                <c:pt idx="49">
                  <c:v>30347</c:v>
                </c:pt>
                <c:pt idx="50" formatCode="[$-411]m\.d\.ge">
                  <c:v>30348</c:v>
                </c:pt>
                <c:pt idx="51">
                  <c:v>30375</c:v>
                </c:pt>
                <c:pt idx="52">
                  <c:v>30375</c:v>
                </c:pt>
                <c:pt idx="53">
                  <c:v>30406</c:v>
                </c:pt>
                <c:pt idx="54">
                  <c:v>30406</c:v>
                </c:pt>
                <c:pt idx="55" formatCode="[$-411]m\.d\.ge">
                  <c:v>30434</c:v>
                </c:pt>
                <c:pt idx="56">
                  <c:v>30436</c:v>
                </c:pt>
                <c:pt idx="57">
                  <c:v>30436</c:v>
                </c:pt>
                <c:pt idx="58" formatCode="[$-411]m\.d\.ge">
                  <c:v>30445</c:v>
                </c:pt>
                <c:pt idx="59" formatCode="[$-411]m\.d\.ge">
                  <c:v>30455</c:v>
                </c:pt>
                <c:pt idx="60" formatCode="[$-411]m\.d\.ge">
                  <c:v>30455</c:v>
                </c:pt>
                <c:pt idx="61">
                  <c:v>30467</c:v>
                </c:pt>
                <c:pt idx="62">
                  <c:v>30467</c:v>
                </c:pt>
                <c:pt idx="63" formatCode="[$-411]m\.d\.ge">
                  <c:v>30468</c:v>
                </c:pt>
                <c:pt idx="64" formatCode="[$-411]m\.d\.ge">
                  <c:v>30468</c:v>
                </c:pt>
                <c:pt idx="65">
                  <c:v>30497</c:v>
                </c:pt>
                <c:pt idx="66">
                  <c:v>30497</c:v>
                </c:pt>
                <c:pt idx="67" formatCode="[$-411]m\.d\.ge">
                  <c:v>30523</c:v>
                </c:pt>
                <c:pt idx="68">
                  <c:v>30526</c:v>
                </c:pt>
                <c:pt idx="69">
                  <c:v>30527</c:v>
                </c:pt>
                <c:pt idx="70" formatCode="[$-411]m\.d\.ge">
                  <c:v>30532</c:v>
                </c:pt>
                <c:pt idx="71" formatCode="[$-411]m\.d\.ge">
                  <c:v>30539</c:v>
                </c:pt>
                <c:pt idx="72" formatCode="[$-411]m\.d\.ge">
                  <c:v>30558</c:v>
                </c:pt>
                <c:pt idx="73">
                  <c:v>30559</c:v>
                </c:pt>
                <c:pt idx="74">
                  <c:v>30559</c:v>
                </c:pt>
                <c:pt idx="75" formatCode="[$-411]m\.d\.ge">
                  <c:v>30564</c:v>
                </c:pt>
                <c:pt idx="76">
                  <c:v>30589</c:v>
                </c:pt>
                <c:pt idx="77">
                  <c:v>30589</c:v>
                </c:pt>
                <c:pt idx="78" formatCode="[$-411]m\.d\.ge">
                  <c:v>30616</c:v>
                </c:pt>
                <c:pt idx="79">
                  <c:v>30620</c:v>
                </c:pt>
                <c:pt idx="80">
                  <c:v>30620</c:v>
                </c:pt>
                <c:pt idx="81" formatCode="[$-411]m\.d\.ge">
                  <c:v>30629</c:v>
                </c:pt>
                <c:pt idx="82">
                  <c:v>30650</c:v>
                </c:pt>
                <c:pt idx="83">
                  <c:v>30650</c:v>
                </c:pt>
                <c:pt idx="84">
                  <c:v>30677</c:v>
                </c:pt>
                <c:pt idx="85" formatCode="[$-411]m\.d\.ge">
                  <c:v>30677</c:v>
                </c:pt>
                <c:pt idx="86">
                  <c:v>30678</c:v>
                </c:pt>
                <c:pt idx="87">
                  <c:v>30712</c:v>
                </c:pt>
                <c:pt idx="88">
                  <c:v>30712</c:v>
                </c:pt>
                <c:pt idx="89" formatCode="[$-411]m\.d\.ge">
                  <c:v>30722</c:v>
                </c:pt>
                <c:pt idx="90">
                  <c:v>30741</c:v>
                </c:pt>
                <c:pt idx="91">
                  <c:v>30741</c:v>
                </c:pt>
                <c:pt idx="92">
                  <c:v>30771</c:v>
                </c:pt>
                <c:pt idx="93">
                  <c:v>30771</c:v>
                </c:pt>
                <c:pt idx="94">
                  <c:v>30799</c:v>
                </c:pt>
                <c:pt idx="95">
                  <c:v>30800</c:v>
                </c:pt>
                <c:pt idx="96" formatCode="[$-411]m\.d\.ge">
                  <c:v>30811</c:v>
                </c:pt>
                <c:pt idx="97" formatCode="[$-411]m\.d\.ge">
                  <c:v>30827</c:v>
                </c:pt>
                <c:pt idx="98">
                  <c:v>30833</c:v>
                </c:pt>
                <c:pt idx="99">
                  <c:v>30833</c:v>
                </c:pt>
                <c:pt idx="100" formatCode="[$-411]m\.d\.ge">
                  <c:v>30838</c:v>
                </c:pt>
                <c:pt idx="101" formatCode="[$-411]m\.d\.ge">
                  <c:v>30858</c:v>
                </c:pt>
                <c:pt idx="102">
                  <c:v>30862</c:v>
                </c:pt>
                <c:pt idx="103">
                  <c:v>30863</c:v>
                </c:pt>
                <c:pt idx="104" formatCode="[$-411]m\.d\.ge">
                  <c:v>30888</c:v>
                </c:pt>
                <c:pt idx="105">
                  <c:v>30894</c:v>
                </c:pt>
                <c:pt idx="106">
                  <c:v>30894</c:v>
                </c:pt>
                <c:pt idx="107" formatCode="[$-411]m\.d\.ge">
                  <c:v>30901</c:v>
                </c:pt>
                <c:pt idx="108" formatCode="[$-411]m\.d\.ge">
                  <c:v>30910</c:v>
                </c:pt>
                <c:pt idx="109">
                  <c:v>30925</c:v>
                </c:pt>
                <c:pt idx="110">
                  <c:v>30925</c:v>
                </c:pt>
                <c:pt idx="111" formatCode="[$-411]m\.d\.ge">
                  <c:v>30944</c:v>
                </c:pt>
                <c:pt idx="112">
                  <c:v>30954</c:v>
                </c:pt>
                <c:pt idx="113">
                  <c:v>30954</c:v>
                </c:pt>
                <c:pt idx="114">
                  <c:v>30986</c:v>
                </c:pt>
                <c:pt idx="115">
                  <c:v>30986</c:v>
                </c:pt>
                <c:pt idx="116" formatCode="[$-411]m\.d\.ge">
                  <c:v>31000</c:v>
                </c:pt>
                <c:pt idx="117">
                  <c:v>31016</c:v>
                </c:pt>
                <c:pt idx="118">
                  <c:v>31016</c:v>
                </c:pt>
                <c:pt idx="119" formatCode="[$-411]m\.d\.ge">
                  <c:v>31027</c:v>
                </c:pt>
                <c:pt idx="120">
                  <c:v>31043</c:v>
                </c:pt>
                <c:pt idx="121">
                  <c:v>31044</c:v>
                </c:pt>
                <c:pt idx="122">
                  <c:v>31078</c:v>
                </c:pt>
                <c:pt idx="123">
                  <c:v>31079</c:v>
                </c:pt>
                <c:pt idx="124" formatCode="[$-411]m\.d\.ge">
                  <c:v>31083</c:v>
                </c:pt>
                <c:pt idx="125">
                  <c:v>31106</c:v>
                </c:pt>
                <c:pt idx="126">
                  <c:v>31106</c:v>
                </c:pt>
                <c:pt idx="127">
                  <c:v>31135</c:v>
                </c:pt>
                <c:pt idx="128">
                  <c:v>31135</c:v>
                </c:pt>
                <c:pt idx="129">
                  <c:v>31167</c:v>
                </c:pt>
                <c:pt idx="130">
                  <c:v>31167</c:v>
                </c:pt>
                <c:pt idx="131" formatCode="[$-411]m\.d\.ge">
                  <c:v>31183</c:v>
                </c:pt>
                <c:pt idx="132" formatCode="[$-411]m\.d\.ge">
                  <c:v>31187</c:v>
                </c:pt>
                <c:pt idx="133">
                  <c:v>31198</c:v>
                </c:pt>
                <c:pt idx="134">
                  <c:v>31198</c:v>
                </c:pt>
                <c:pt idx="135" formatCode="[$-411]m\.d\.ge">
                  <c:v>31208</c:v>
                </c:pt>
                <c:pt idx="136" formatCode="[$-411]m\.d\.ge">
                  <c:v>31215</c:v>
                </c:pt>
                <c:pt idx="137">
                  <c:v>31226</c:v>
                </c:pt>
                <c:pt idx="138">
                  <c:v>31227</c:v>
                </c:pt>
                <c:pt idx="139" formatCode="[$-411]m\.d\.ge">
                  <c:v>31253</c:v>
                </c:pt>
                <c:pt idx="140">
                  <c:v>31259</c:v>
                </c:pt>
                <c:pt idx="141">
                  <c:v>31259</c:v>
                </c:pt>
                <c:pt idx="142" formatCode="[$-411]m\.d\.ge">
                  <c:v>31265</c:v>
                </c:pt>
                <c:pt idx="143" formatCode="[$-411]m\.d\.ge">
                  <c:v>31266</c:v>
                </c:pt>
                <c:pt idx="144">
                  <c:v>31289</c:v>
                </c:pt>
                <c:pt idx="145">
                  <c:v>31289</c:v>
                </c:pt>
                <c:pt idx="146" formatCode="[$-411]m\.d\.ge">
                  <c:v>31294</c:v>
                </c:pt>
                <c:pt idx="147">
                  <c:v>31320</c:v>
                </c:pt>
                <c:pt idx="148">
                  <c:v>31321</c:v>
                </c:pt>
                <c:pt idx="149">
                  <c:v>31351</c:v>
                </c:pt>
                <c:pt idx="150">
                  <c:v>31351</c:v>
                </c:pt>
                <c:pt idx="151" formatCode="[$-411]m\.d\.ge">
                  <c:v>31365</c:v>
                </c:pt>
                <c:pt idx="152">
                  <c:v>31380</c:v>
                </c:pt>
                <c:pt idx="153">
                  <c:v>31383</c:v>
                </c:pt>
                <c:pt idx="154" formatCode="[$-411]m\.d\.ge">
                  <c:v>31399</c:v>
                </c:pt>
                <c:pt idx="155">
                  <c:v>31408</c:v>
                </c:pt>
                <c:pt idx="156">
                  <c:v>31418</c:v>
                </c:pt>
                <c:pt idx="157">
                  <c:v>31443</c:v>
                </c:pt>
                <c:pt idx="158">
                  <c:v>31443</c:v>
                </c:pt>
                <c:pt idx="159" formatCode="[$-411]m\.d\.ge">
                  <c:v>31456</c:v>
                </c:pt>
                <c:pt idx="160">
                  <c:v>31471</c:v>
                </c:pt>
                <c:pt idx="161">
                  <c:v>31471</c:v>
                </c:pt>
                <c:pt idx="162">
                  <c:v>31502</c:v>
                </c:pt>
                <c:pt idx="163">
                  <c:v>31502</c:v>
                </c:pt>
                <c:pt idx="164">
                  <c:v>31532</c:v>
                </c:pt>
                <c:pt idx="165">
                  <c:v>31533</c:v>
                </c:pt>
                <c:pt idx="166" formatCode="[$-411]m\.d\.ge">
                  <c:v>31551</c:v>
                </c:pt>
                <c:pt idx="167" formatCode="[$-411]m\.d\.ge">
                  <c:v>31553</c:v>
                </c:pt>
                <c:pt idx="168">
                  <c:v>31562</c:v>
                </c:pt>
                <c:pt idx="169">
                  <c:v>31566</c:v>
                </c:pt>
                <c:pt idx="170" formatCode="[$-411]m\.d\.ge">
                  <c:v>31574</c:v>
                </c:pt>
                <c:pt idx="171" formatCode="[$-411]m\.d\.ge">
                  <c:v>31579</c:v>
                </c:pt>
                <c:pt idx="172">
                  <c:v>31593</c:v>
                </c:pt>
                <c:pt idx="173">
                  <c:v>31595</c:v>
                </c:pt>
                <c:pt idx="174" formatCode="[$-411]m\.d\.ge">
                  <c:v>31601</c:v>
                </c:pt>
                <c:pt idx="175">
                  <c:v>31624</c:v>
                </c:pt>
                <c:pt idx="176">
                  <c:v>31625</c:v>
                </c:pt>
                <c:pt idx="177" formatCode="[$-411]m\.d\.ge">
                  <c:v>31635</c:v>
                </c:pt>
                <c:pt idx="178" formatCode="[$-411]m\.d\.ge">
                  <c:v>31636</c:v>
                </c:pt>
                <c:pt idx="179">
                  <c:v>31653</c:v>
                </c:pt>
                <c:pt idx="180">
                  <c:v>31656</c:v>
                </c:pt>
                <c:pt idx="181" formatCode="[$-411]m\.d\.ge">
                  <c:v>31665</c:v>
                </c:pt>
                <c:pt idx="182">
                  <c:v>31685</c:v>
                </c:pt>
                <c:pt idx="183">
                  <c:v>31687</c:v>
                </c:pt>
                <c:pt idx="184">
                  <c:v>31716</c:v>
                </c:pt>
                <c:pt idx="185">
                  <c:v>31716</c:v>
                </c:pt>
                <c:pt idx="186" formatCode="[$-411]m\.d\.ge">
                  <c:v>31729</c:v>
                </c:pt>
                <c:pt idx="187">
                  <c:v>31745</c:v>
                </c:pt>
                <c:pt idx="188">
                  <c:v>31749</c:v>
                </c:pt>
                <c:pt idx="189" formatCode="[$-411]m\.d\.ge">
                  <c:v>31756</c:v>
                </c:pt>
                <c:pt idx="190">
                  <c:v>31775</c:v>
                </c:pt>
                <c:pt idx="191">
                  <c:v>31783</c:v>
                </c:pt>
                <c:pt idx="192">
                  <c:v>31807</c:v>
                </c:pt>
                <c:pt idx="193">
                  <c:v>31810</c:v>
                </c:pt>
                <c:pt idx="194" formatCode="[$-411]m\.d\.ge">
                  <c:v>31810</c:v>
                </c:pt>
                <c:pt idx="195">
                  <c:v>31835</c:v>
                </c:pt>
                <c:pt idx="196">
                  <c:v>31838</c:v>
                </c:pt>
                <c:pt idx="197">
                  <c:v>31867</c:v>
                </c:pt>
                <c:pt idx="198">
                  <c:v>31868</c:v>
                </c:pt>
                <c:pt idx="199">
                  <c:v>31897</c:v>
                </c:pt>
                <c:pt idx="200">
                  <c:v>31898</c:v>
                </c:pt>
                <c:pt idx="201" formatCode="[$-411]m\.d\.ge">
                  <c:v>31904</c:v>
                </c:pt>
                <c:pt idx="202" formatCode="[$-411]m\.d\.ge">
                  <c:v>31924</c:v>
                </c:pt>
                <c:pt idx="203">
                  <c:v>31926</c:v>
                </c:pt>
                <c:pt idx="204">
                  <c:v>31929</c:v>
                </c:pt>
                <c:pt idx="205" formatCode="[$-411]m\.d\.ge">
                  <c:v>31930</c:v>
                </c:pt>
                <c:pt idx="206" formatCode="[$-411]m\.d\.ge">
                  <c:v>31944</c:v>
                </c:pt>
                <c:pt idx="207">
                  <c:v>31958</c:v>
                </c:pt>
                <c:pt idx="208">
                  <c:v>31959</c:v>
                </c:pt>
                <c:pt idx="209" formatCode="[$-411]m\.d\.ge">
                  <c:v>31968</c:v>
                </c:pt>
                <c:pt idx="210">
                  <c:v>31989</c:v>
                </c:pt>
                <c:pt idx="211">
                  <c:v>31989</c:v>
                </c:pt>
                <c:pt idx="212" formatCode="[$-411]m\.d\.ge">
                  <c:v>31992</c:v>
                </c:pt>
                <c:pt idx="213" formatCode="[$-411]m\.d\.ge">
                  <c:v>32000</c:v>
                </c:pt>
                <c:pt idx="214">
                  <c:v>32020</c:v>
                </c:pt>
                <c:pt idx="215">
                  <c:v>32021</c:v>
                </c:pt>
                <c:pt idx="216" formatCode="[$-411]m\.d\.ge">
                  <c:v>32036</c:v>
                </c:pt>
                <c:pt idx="217">
                  <c:v>32050</c:v>
                </c:pt>
                <c:pt idx="218">
                  <c:v>32051</c:v>
                </c:pt>
                <c:pt idx="219">
                  <c:v>32080</c:v>
                </c:pt>
                <c:pt idx="220">
                  <c:v>32083</c:v>
                </c:pt>
                <c:pt idx="221" formatCode="[$-411]m\.d\.ge">
                  <c:v>32097</c:v>
                </c:pt>
                <c:pt idx="222">
                  <c:v>32111</c:v>
                </c:pt>
                <c:pt idx="223">
                  <c:v>32111</c:v>
                </c:pt>
                <c:pt idx="224" formatCode="[$-411]m\.d\.ge">
                  <c:v>32128</c:v>
                </c:pt>
                <c:pt idx="225">
                  <c:v>32139</c:v>
                </c:pt>
                <c:pt idx="226">
                  <c:v>32147</c:v>
                </c:pt>
                <c:pt idx="227">
                  <c:v>32171</c:v>
                </c:pt>
                <c:pt idx="228">
                  <c:v>32174</c:v>
                </c:pt>
                <c:pt idx="229" formatCode="[$-411]m\.d\.ge">
                  <c:v>32188</c:v>
                </c:pt>
                <c:pt idx="230">
                  <c:v>32202</c:v>
                </c:pt>
                <c:pt idx="231">
                  <c:v>32204</c:v>
                </c:pt>
                <c:pt idx="232">
                  <c:v>32233</c:v>
                </c:pt>
                <c:pt idx="233">
                  <c:v>32234</c:v>
                </c:pt>
                <c:pt idx="234">
                  <c:v>32261</c:v>
                </c:pt>
                <c:pt idx="235">
                  <c:v>32263</c:v>
                </c:pt>
                <c:pt idx="236" formatCode="[$-411]m\.d\.ge">
                  <c:v>32273</c:v>
                </c:pt>
                <c:pt idx="237" formatCode="[$-411]m\.d\.ge">
                  <c:v>32283</c:v>
                </c:pt>
                <c:pt idx="238">
                  <c:v>32294</c:v>
                </c:pt>
                <c:pt idx="239">
                  <c:v>32295</c:v>
                </c:pt>
                <c:pt idx="240" formatCode="[$-411]m\.d\.ge">
                  <c:v>32300</c:v>
                </c:pt>
                <c:pt idx="241" formatCode="[$-411]m\.d\.ge">
                  <c:v>32300</c:v>
                </c:pt>
                <c:pt idx="242">
                  <c:v>32324</c:v>
                </c:pt>
                <c:pt idx="243">
                  <c:v>32325</c:v>
                </c:pt>
                <c:pt idx="244" formatCode="[$-411]m\.d\.ge">
                  <c:v>32331</c:v>
                </c:pt>
                <c:pt idx="245">
                  <c:v>32353</c:v>
                </c:pt>
                <c:pt idx="246">
                  <c:v>32356</c:v>
                </c:pt>
                <c:pt idx="247" formatCode="[$-411]m\.d\.ge">
                  <c:v>32357</c:v>
                </c:pt>
                <c:pt idx="248" formatCode="[$-411]m\.d\.ge">
                  <c:v>32365</c:v>
                </c:pt>
                <c:pt idx="249">
                  <c:v>32386</c:v>
                </c:pt>
                <c:pt idx="250">
                  <c:v>32386</c:v>
                </c:pt>
                <c:pt idx="251" formatCode="[$-411]m\.d\.ge">
                  <c:v>32413</c:v>
                </c:pt>
                <c:pt idx="252">
                  <c:v>32416</c:v>
                </c:pt>
                <c:pt idx="253">
                  <c:v>32416</c:v>
                </c:pt>
                <c:pt idx="254">
                  <c:v>32447</c:v>
                </c:pt>
                <c:pt idx="255">
                  <c:v>32448</c:v>
                </c:pt>
                <c:pt idx="256" formatCode="[$-411]m\.d\.ge">
                  <c:v>32455</c:v>
                </c:pt>
                <c:pt idx="257">
                  <c:v>32477</c:v>
                </c:pt>
                <c:pt idx="258">
                  <c:v>32478</c:v>
                </c:pt>
                <c:pt idx="259" formatCode="[$-411]m\.d\.ge">
                  <c:v>32485</c:v>
                </c:pt>
                <c:pt idx="260">
                  <c:v>32505</c:v>
                </c:pt>
                <c:pt idx="261">
                  <c:v>32513</c:v>
                </c:pt>
                <c:pt idx="262">
                  <c:v>32539</c:v>
                </c:pt>
                <c:pt idx="263">
                  <c:v>32539</c:v>
                </c:pt>
                <c:pt idx="264" formatCode="[$-411]m\.d\.ge">
                  <c:v>32545</c:v>
                </c:pt>
                <c:pt idx="265">
                  <c:v>32567</c:v>
                </c:pt>
                <c:pt idx="266">
                  <c:v>32569</c:v>
                </c:pt>
                <c:pt idx="267">
                  <c:v>32598</c:v>
                </c:pt>
                <c:pt idx="268">
                  <c:v>32601</c:v>
                </c:pt>
                <c:pt idx="269">
                  <c:v>32626</c:v>
                </c:pt>
                <c:pt idx="270">
                  <c:v>32629</c:v>
                </c:pt>
                <c:pt idx="271" formatCode="[$-411]m\.d\.ge">
                  <c:v>32637</c:v>
                </c:pt>
                <c:pt idx="272" formatCode="[$-411]m\.d\.ge">
                  <c:v>32653</c:v>
                </c:pt>
                <c:pt idx="273">
                  <c:v>32659</c:v>
                </c:pt>
                <c:pt idx="274">
                  <c:v>32660</c:v>
                </c:pt>
                <c:pt idx="275" formatCode="[$-411]m\.d\.ge">
                  <c:v>32664</c:v>
                </c:pt>
                <c:pt idx="276" formatCode="[$-411]m\.d\.ge">
                  <c:v>32674</c:v>
                </c:pt>
                <c:pt idx="277">
                  <c:v>32689</c:v>
                </c:pt>
                <c:pt idx="278">
                  <c:v>32692</c:v>
                </c:pt>
                <c:pt idx="279" formatCode="[$-411]m\.d\.ge">
                  <c:v>32702</c:v>
                </c:pt>
                <c:pt idx="280" formatCode="[$-411]m\.d\.ge">
                  <c:v>32716</c:v>
                </c:pt>
                <c:pt idx="281">
                  <c:v>32720</c:v>
                </c:pt>
                <c:pt idx="282">
                  <c:v>32721</c:v>
                </c:pt>
                <c:pt idx="283" formatCode="[$-411]m\.d\.ge">
                  <c:v>32728</c:v>
                </c:pt>
                <c:pt idx="284" formatCode="[$-411]m\.d\.ge">
                  <c:v>32729</c:v>
                </c:pt>
                <c:pt idx="285">
                  <c:v>32751</c:v>
                </c:pt>
                <c:pt idx="286">
                  <c:v>32752</c:v>
                </c:pt>
                <c:pt idx="287" formatCode="[$-411]m\.d\.ge">
                  <c:v>32764</c:v>
                </c:pt>
                <c:pt idx="288">
                  <c:v>32780</c:v>
                </c:pt>
                <c:pt idx="289">
                  <c:v>32783</c:v>
                </c:pt>
                <c:pt idx="290">
                  <c:v>32812</c:v>
                </c:pt>
                <c:pt idx="291">
                  <c:v>32813</c:v>
                </c:pt>
                <c:pt idx="292" formatCode="[$-411]m\.d\.ge">
                  <c:v>32833</c:v>
                </c:pt>
                <c:pt idx="293">
                  <c:v>32842</c:v>
                </c:pt>
                <c:pt idx="294">
                  <c:v>32846</c:v>
                </c:pt>
                <c:pt idx="295" formatCode="[$-411]m\.d\.ge">
                  <c:v>32850</c:v>
                </c:pt>
                <c:pt idx="296">
                  <c:v>32869</c:v>
                </c:pt>
                <c:pt idx="297">
                  <c:v>32878</c:v>
                </c:pt>
                <c:pt idx="298">
                  <c:v>32904</c:v>
                </c:pt>
                <c:pt idx="299">
                  <c:v>32905</c:v>
                </c:pt>
                <c:pt idx="300" formatCode="[$-411]m\.d\.ge">
                  <c:v>32912</c:v>
                </c:pt>
                <c:pt idx="301">
                  <c:v>32932</c:v>
                </c:pt>
                <c:pt idx="302">
                  <c:v>32933</c:v>
                </c:pt>
                <c:pt idx="303">
                  <c:v>32962</c:v>
                </c:pt>
                <c:pt idx="304">
                  <c:v>32965</c:v>
                </c:pt>
                <c:pt idx="305">
                  <c:v>32990</c:v>
                </c:pt>
                <c:pt idx="306">
                  <c:v>32994</c:v>
                </c:pt>
                <c:pt idx="307" formatCode="[$-411]m\.d\.ge">
                  <c:v>33007</c:v>
                </c:pt>
                <c:pt idx="308" formatCode="[$-411]m\.d\.ge">
                  <c:v>33016</c:v>
                </c:pt>
                <c:pt idx="309">
                  <c:v>33024</c:v>
                </c:pt>
                <c:pt idx="310">
                  <c:v>33025</c:v>
                </c:pt>
                <c:pt idx="311" formatCode="[$-411]m\.d\.ge">
                  <c:v>33035</c:v>
                </c:pt>
                <c:pt idx="312" formatCode="[$-411]m\.d\.ge">
                  <c:v>33035</c:v>
                </c:pt>
                <c:pt idx="313">
                  <c:v>33053</c:v>
                </c:pt>
                <c:pt idx="314">
                  <c:v>33056</c:v>
                </c:pt>
                <c:pt idx="315" formatCode="[$-411]m\.d\.ge">
                  <c:v>33072</c:v>
                </c:pt>
                <c:pt idx="316">
                  <c:v>33085</c:v>
                </c:pt>
                <c:pt idx="317">
                  <c:v>33086</c:v>
                </c:pt>
                <c:pt idx="318" formatCode="[$-411]m\.d\.ge">
                  <c:v>33086</c:v>
                </c:pt>
                <c:pt idx="319" formatCode="[$-411]m\.d\.ge">
                  <c:v>33094</c:v>
                </c:pt>
                <c:pt idx="320">
                  <c:v>33116</c:v>
                </c:pt>
                <c:pt idx="321">
                  <c:v>33119</c:v>
                </c:pt>
                <c:pt idx="322" formatCode="[$-411]m\.d\.ge">
                  <c:v>33122</c:v>
                </c:pt>
                <c:pt idx="323">
                  <c:v>33144</c:v>
                </c:pt>
                <c:pt idx="324">
                  <c:v>33147</c:v>
                </c:pt>
                <c:pt idx="325">
                  <c:v>33177</c:v>
                </c:pt>
                <c:pt idx="326">
                  <c:v>33178</c:v>
                </c:pt>
                <c:pt idx="327" formatCode="[$-411]m\.d\.ge">
                  <c:v>33184</c:v>
                </c:pt>
                <c:pt idx="328">
                  <c:v>33207</c:v>
                </c:pt>
                <c:pt idx="329">
                  <c:v>33210</c:v>
                </c:pt>
                <c:pt idx="330" formatCode="[$-411]m\.d\.ge">
                  <c:v>33226</c:v>
                </c:pt>
                <c:pt idx="331">
                  <c:v>33235</c:v>
                </c:pt>
                <c:pt idx="332">
                  <c:v>33245</c:v>
                </c:pt>
                <c:pt idx="333">
                  <c:v>33269</c:v>
                </c:pt>
                <c:pt idx="334">
                  <c:v>33270</c:v>
                </c:pt>
                <c:pt idx="335" formatCode="[$-411]m\.d\.ge">
                  <c:v>33283</c:v>
                </c:pt>
                <c:pt idx="336">
                  <c:v>33297</c:v>
                </c:pt>
                <c:pt idx="337">
                  <c:v>33298</c:v>
                </c:pt>
                <c:pt idx="338">
                  <c:v>33326</c:v>
                </c:pt>
                <c:pt idx="339">
                  <c:v>33329</c:v>
                </c:pt>
                <c:pt idx="340">
                  <c:v>33358</c:v>
                </c:pt>
                <c:pt idx="341">
                  <c:v>33359</c:v>
                </c:pt>
                <c:pt idx="342" formatCode="[$-411]m\.d\.ge">
                  <c:v>33366</c:v>
                </c:pt>
                <c:pt idx="343" formatCode="[$-411]m\.d\.ge">
                  <c:v>33380</c:v>
                </c:pt>
                <c:pt idx="344">
                  <c:v>33389</c:v>
                </c:pt>
                <c:pt idx="345">
                  <c:v>33392</c:v>
                </c:pt>
                <c:pt idx="346" formatCode="[$-411]m\.d\.ge">
                  <c:v>33396</c:v>
                </c:pt>
                <c:pt idx="347" formatCode="[$-411]m\.d\.ge">
                  <c:v>33416</c:v>
                </c:pt>
                <c:pt idx="348">
                  <c:v>33417</c:v>
                </c:pt>
                <c:pt idx="349">
                  <c:v>33420</c:v>
                </c:pt>
                <c:pt idx="350" formatCode="[$-411]m\.d\.ge">
                  <c:v>33448</c:v>
                </c:pt>
                <c:pt idx="351">
                  <c:v>33450</c:v>
                </c:pt>
                <c:pt idx="352">
                  <c:v>33451</c:v>
                </c:pt>
                <c:pt idx="353" formatCode="[$-411]m\.d\.ge">
                  <c:v>33476</c:v>
                </c:pt>
                <c:pt idx="354" formatCode="[$-411]m\.d\.ge">
                  <c:v>33476</c:v>
                </c:pt>
                <c:pt idx="355">
                  <c:v>33480</c:v>
                </c:pt>
                <c:pt idx="356">
                  <c:v>33483</c:v>
                </c:pt>
                <c:pt idx="357" formatCode="[$-411]m\.d\.ge">
                  <c:v>33491</c:v>
                </c:pt>
                <c:pt idx="358">
                  <c:v>33511</c:v>
                </c:pt>
                <c:pt idx="359">
                  <c:v>33512</c:v>
                </c:pt>
                <c:pt idx="360">
                  <c:v>33542</c:v>
                </c:pt>
                <c:pt idx="361">
                  <c:v>33543</c:v>
                </c:pt>
                <c:pt idx="362" formatCode="[$-411]m\.d\.ge">
                  <c:v>33553</c:v>
                </c:pt>
                <c:pt idx="363">
                  <c:v>33571</c:v>
                </c:pt>
                <c:pt idx="364">
                  <c:v>33574</c:v>
                </c:pt>
                <c:pt idx="365" formatCode="[$-411]m\.d\.ge">
                  <c:v>33582</c:v>
                </c:pt>
                <c:pt idx="366">
                  <c:v>33599</c:v>
                </c:pt>
                <c:pt idx="367">
                  <c:v>33609</c:v>
                </c:pt>
                <c:pt idx="368">
                  <c:v>33634</c:v>
                </c:pt>
                <c:pt idx="369">
                  <c:v>33637</c:v>
                </c:pt>
                <c:pt idx="370" formatCode="[$-411]m\.d\.ge">
                  <c:v>33648</c:v>
                </c:pt>
                <c:pt idx="371">
                  <c:v>33662</c:v>
                </c:pt>
                <c:pt idx="372">
                  <c:v>33665</c:v>
                </c:pt>
                <c:pt idx="373">
                  <c:v>33694</c:v>
                </c:pt>
                <c:pt idx="374">
                  <c:v>33695</c:v>
                </c:pt>
                <c:pt idx="375">
                  <c:v>33724</c:v>
                </c:pt>
                <c:pt idx="376">
                  <c:v>33725</c:v>
                </c:pt>
                <c:pt idx="377" formatCode="[$-411]m\.d\.ge">
                  <c:v>33731</c:v>
                </c:pt>
                <c:pt idx="378" formatCode="[$-411]m\.d\.ge">
                  <c:v>33743</c:v>
                </c:pt>
                <c:pt idx="379">
                  <c:v>33753</c:v>
                </c:pt>
                <c:pt idx="380">
                  <c:v>33756</c:v>
                </c:pt>
                <c:pt idx="381" formatCode="[$-411]m\.d\.ge">
                  <c:v>33758</c:v>
                </c:pt>
                <c:pt idx="382" formatCode="[$-411]m\.d\.ge">
                  <c:v>33770</c:v>
                </c:pt>
                <c:pt idx="383">
                  <c:v>33785</c:v>
                </c:pt>
                <c:pt idx="384">
                  <c:v>33786</c:v>
                </c:pt>
                <c:pt idx="385" formatCode="[$-411]m\.d\.ge">
                  <c:v>33793</c:v>
                </c:pt>
                <c:pt idx="386">
                  <c:v>33816</c:v>
                </c:pt>
                <c:pt idx="387">
                  <c:v>33819</c:v>
                </c:pt>
                <c:pt idx="388" formatCode="[$-411]m\.d\.ge">
                  <c:v>33819</c:v>
                </c:pt>
                <c:pt idx="389" formatCode="[$-411]m\.d\.ge">
                  <c:v>33820</c:v>
                </c:pt>
                <c:pt idx="390">
                  <c:v>33847</c:v>
                </c:pt>
                <c:pt idx="391">
                  <c:v>33848</c:v>
                </c:pt>
                <c:pt idx="392" formatCode="[$-411]m\.d\.ge">
                  <c:v>33869</c:v>
                </c:pt>
                <c:pt idx="393">
                  <c:v>33877</c:v>
                </c:pt>
                <c:pt idx="394">
                  <c:v>33879</c:v>
                </c:pt>
                <c:pt idx="395">
                  <c:v>33907</c:v>
                </c:pt>
                <c:pt idx="396">
                  <c:v>33912</c:v>
                </c:pt>
                <c:pt idx="397" formatCode="[$-411]m\.d\.ge">
                  <c:v>33927</c:v>
                </c:pt>
                <c:pt idx="398">
                  <c:v>33938</c:v>
                </c:pt>
                <c:pt idx="399">
                  <c:v>33939</c:v>
                </c:pt>
                <c:pt idx="400" formatCode="[$-411]m\.d\.ge">
                  <c:v>33954</c:v>
                </c:pt>
                <c:pt idx="401">
                  <c:v>33966</c:v>
                </c:pt>
                <c:pt idx="402">
                  <c:v>33974</c:v>
                </c:pt>
                <c:pt idx="403">
                  <c:v>33998</c:v>
                </c:pt>
                <c:pt idx="404">
                  <c:v>34001</c:v>
                </c:pt>
                <c:pt idx="405" formatCode="[$-411]m\.d\.ge">
                  <c:v>34001</c:v>
                </c:pt>
                <c:pt idx="406">
                  <c:v>34026</c:v>
                </c:pt>
                <c:pt idx="407">
                  <c:v>34029</c:v>
                </c:pt>
                <c:pt idx="408">
                  <c:v>34059</c:v>
                </c:pt>
                <c:pt idx="409">
                  <c:v>34060</c:v>
                </c:pt>
                <c:pt idx="410">
                  <c:v>34089</c:v>
                </c:pt>
                <c:pt idx="411">
                  <c:v>34095</c:v>
                </c:pt>
                <c:pt idx="412" formatCode="[$-411]m\.d\.ge">
                  <c:v>34109</c:v>
                </c:pt>
                <c:pt idx="413" formatCode="[$-411]m\.d\.ge">
                  <c:v>34113</c:v>
                </c:pt>
                <c:pt idx="414">
                  <c:v>34120</c:v>
                </c:pt>
                <c:pt idx="415">
                  <c:v>34121</c:v>
                </c:pt>
                <c:pt idx="416" formatCode="[$-411]m\.d\.ge">
                  <c:v>34137</c:v>
                </c:pt>
                <c:pt idx="417" formatCode="[$-411]m\.d\.ge">
                  <c:v>34137</c:v>
                </c:pt>
                <c:pt idx="418">
                  <c:v>34150</c:v>
                </c:pt>
                <c:pt idx="419">
                  <c:v>34151</c:v>
                </c:pt>
                <c:pt idx="420" formatCode="[$-411]m\.d\.ge">
                  <c:v>34162</c:v>
                </c:pt>
                <c:pt idx="421">
                  <c:v>34180</c:v>
                </c:pt>
                <c:pt idx="422">
                  <c:v>34183</c:v>
                </c:pt>
                <c:pt idx="423" formatCode="[$-411]m\.d\.ge">
                  <c:v>34183</c:v>
                </c:pt>
                <c:pt idx="424" formatCode="[$-411]m\.d\.ge">
                  <c:v>34206</c:v>
                </c:pt>
                <c:pt idx="425">
                  <c:v>34212</c:v>
                </c:pt>
                <c:pt idx="426">
                  <c:v>34213</c:v>
                </c:pt>
                <c:pt idx="427" formatCode="[$-411]m\.d\.ge">
                  <c:v>34233</c:v>
                </c:pt>
                <c:pt idx="428">
                  <c:v>34242</c:v>
                </c:pt>
                <c:pt idx="429">
                  <c:v>34243</c:v>
                </c:pt>
                <c:pt idx="430">
                  <c:v>34271</c:v>
                </c:pt>
                <c:pt idx="431">
                  <c:v>34274</c:v>
                </c:pt>
                <c:pt idx="432" formatCode="[$-411]m\.d\.ge">
                  <c:v>34277</c:v>
                </c:pt>
                <c:pt idx="433">
                  <c:v>34303</c:v>
                </c:pt>
                <c:pt idx="434">
                  <c:v>34305</c:v>
                </c:pt>
                <c:pt idx="435" formatCode="[$-411]m\.d\.ge">
                  <c:v>34313</c:v>
                </c:pt>
                <c:pt idx="436">
                  <c:v>34331</c:v>
                </c:pt>
                <c:pt idx="437">
                  <c:v>34339</c:v>
                </c:pt>
                <c:pt idx="438">
                  <c:v>34339</c:v>
                </c:pt>
                <c:pt idx="439">
                  <c:v>34365</c:v>
                </c:pt>
                <c:pt idx="440">
                  <c:v>34366</c:v>
                </c:pt>
                <c:pt idx="441" formatCode="[$-411]m\.d\.ge">
                  <c:v>34372</c:v>
                </c:pt>
                <c:pt idx="442">
                  <c:v>34393</c:v>
                </c:pt>
                <c:pt idx="443">
                  <c:v>34394</c:v>
                </c:pt>
                <c:pt idx="444">
                  <c:v>34424</c:v>
                </c:pt>
                <c:pt idx="445">
                  <c:v>34425</c:v>
                </c:pt>
                <c:pt idx="446">
                  <c:v>34452</c:v>
                </c:pt>
                <c:pt idx="447">
                  <c:v>34456</c:v>
                </c:pt>
                <c:pt idx="448" formatCode="[$-411]m\.d\.ge">
                  <c:v>34463</c:v>
                </c:pt>
                <c:pt idx="449" formatCode="[$-411]m\.d\.ge">
                  <c:v>34472</c:v>
                </c:pt>
                <c:pt idx="450">
                  <c:v>34485</c:v>
                </c:pt>
                <c:pt idx="451">
                  <c:v>34486</c:v>
                </c:pt>
                <c:pt idx="452" formatCode="[$-411]m\.d\.ge">
                  <c:v>34488</c:v>
                </c:pt>
                <c:pt idx="453" formatCode="[$-411]m\.d\.ge">
                  <c:v>34500</c:v>
                </c:pt>
                <c:pt idx="454">
                  <c:v>34515</c:v>
                </c:pt>
                <c:pt idx="455">
                  <c:v>34519</c:v>
                </c:pt>
                <c:pt idx="456" formatCode="[$-411]m\.d\.ge">
                  <c:v>34526</c:v>
                </c:pt>
                <c:pt idx="457">
                  <c:v>34544</c:v>
                </c:pt>
                <c:pt idx="458">
                  <c:v>34547</c:v>
                </c:pt>
                <c:pt idx="459" formatCode="[$-411]m\.d\.ge">
                  <c:v>34551</c:v>
                </c:pt>
                <c:pt idx="460" formatCode="[$-411]m\.d\.ge">
                  <c:v>34554</c:v>
                </c:pt>
                <c:pt idx="461">
                  <c:v>34577</c:v>
                </c:pt>
                <c:pt idx="462">
                  <c:v>34578</c:v>
                </c:pt>
                <c:pt idx="463" formatCode="[$-411]m\.d\.ge">
                  <c:v>34596</c:v>
                </c:pt>
                <c:pt idx="464">
                  <c:v>34607</c:v>
                </c:pt>
                <c:pt idx="465">
                  <c:v>34610</c:v>
                </c:pt>
                <c:pt idx="466">
                  <c:v>34638</c:v>
                </c:pt>
                <c:pt idx="467">
                  <c:v>34640</c:v>
                </c:pt>
                <c:pt idx="468" formatCode="[$-411]m\.d\.ge">
                  <c:v>34648</c:v>
                </c:pt>
                <c:pt idx="469">
                  <c:v>34668</c:v>
                </c:pt>
                <c:pt idx="470">
                  <c:v>34669</c:v>
                </c:pt>
                <c:pt idx="471" formatCode="[$-411]m\.d\.ge">
                  <c:v>34677</c:v>
                </c:pt>
                <c:pt idx="472">
                  <c:v>34696</c:v>
                </c:pt>
                <c:pt idx="473">
                  <c:v>34730</c:v>
                </c:pt>
                <c:pt idx="474">
                  <c:v>34731</c:v>
                </c:pt>
                <c:pt idx="475" formatCode="[$-411]m\.d\.ge">
                  <c:v>34736</c:v>
                </c:pt>
                <c:pt idx="476">
                  <c:v>34758</c:v>
                </c:pt>
                <c:pt idx="477">
                  <c:v>34759</c:v>
                </c:pt>
                <c:pt idx="478">
                  <c:v>34789</c:v>
                </c:pt>
                <c:pt idx="479">
                  <c:v>34792</c:v>
                </c:pt>
                <c:pt idx="480">
                  <c:v>34817</c:v>
                </c:pt>
                <c:pt idx="481">
                  <c:v>34820</c:v>
                </c:pt>
                <c:pt idx="482" formatCode="[$-411]m\.d\.ge">
                  <c:v>34829</c:v>
                </c:pt>
                <c:pt idx="483" formatCode="[$-411]m\.d\.ge">
                  <c:v>34842</c:v>
                </c:pt>
                <c:pt idx="484">
                  <c:v>34850</c:v>
                </c:pt>
                <c:pt idx="485">
                  <c:v>34851</c:v>
                </c:pt>
                <c:pt idx="486" formatCode="[$-411]m\.d\.ge">
                  <c:v>34858</c:v>
                </c:pt>
                <c:pt idx="487" formatCode="[$-411]m\.d\.ge">
                  <c:v>34871</c:v>
                </c:pt>
                <c:pt idx="488">
                  <c:v>34880</c:v>
                </c:pt>
                <c:pt idx="489">
                  <c:v>34883</c:v>
                </c:pt>
                <c:pt idx="490" formatCode="[$-411]m\.d\.ge">
                  <c:v>34890</c:v>
                </c:pt>
                <c:pt idx="491">
                  <c:v>34911</c:v>
                </c:pt>
                <c:pt idx="492">
                  <c:v>34912</c:v>
                </c:pt>
                <c:pt idx="493" formatCode="[$-411]m\.d\.ge">
                  <c:v>34912</c:v>
                </c:pt>
                <c:pt idx="494" formatCode="[$-411]m\.d\.ge">
                  <c:v>34932</c:v>
                </c:pt>
                <c:pt idx="495">
                  <c:v>34942</c:v>
                </c:pt>
                <c:pt idx="496">
                  <c:v>34943</c:v>
                </c:pt>
                <c:pt idx="497" formatCode="[$-411]m\.d\.ge">
                  <c:v>34960</c:v>
                </c:pt>
                <c:pt idx="498">
                  <c:v>34971</c:v>
                </c:pt>
                <c:pt idx="499">
                  <c:v>34974</c:v>
                </c:pt>
                <c:pt idx="500">
                  <c:v>35003</c:v>
                </c:pt>
                <c:pt idx="501">
                  <c:v>35005</c:v>
                </c:pt>
                <c:pt idx="502" formatCode="[$-411]m\.d\.ge">
                  <c:v>35010</c:v>
                </c:pt>
                <c:pt idx="503">
                  <c:v>35033</c:v>
                </c:pt>
                <c:pt idx="504">
                  <c:v>35037</c:v>
                </c:pt>
                <c:pt idx="505" formatCode="[$-411]m\.d\.ge">
                  <c:v>35039</c:v>
                </c:pt>
                <c:pt idx="506">
                  <c:v>35061</c:v>
                </c:pt>
                <c:pt idx="507">
                  <c:v>35069</c:v>
                </c:pt>
                <c:pt idx="508">
                  <c:v>35095</c:v>
                </c:pt>
                <c:pt idx="509">
                  <c:v>35097</c:v>
                </c:pt>
                <c:pt idx="510" formatCode="[$-411]m\.d\.ge">
                  <c:v>35101</c:v>
                </c:pt>
                <c:pt idx="511">
                  <c:v>35124</c:v>
                </c:pt>
                <c:pt idx="512">
                  <c:v>35125</c:v>
                </c:pt>
                <c:pt idx="513">
                  <c:v>35153</c:v>
                </c:pt>
                <c:pt idx="514">
                  <c:v>35156</c:v>
                </c:pt>
                <c:pt idx="515">
                  <c:v>35185</c:v>
                </c:pt>
                <c:pt idx="516">
                  <c:v>35186</c:v>
                </c:pt>
                <c:pt idx="517" formatCode="[$-411]m\.d\.ge">
                  <c:v>35193</c:v>
                </c:pt>
                <c:pt idx="518" formatCode="[$-411]m\.d\.ge">
                  <c:v>35209</c:v>
                </c:pt>
                <c:pt idx="519">
                  <c:v>35216</c:v>
                </c:pt>
                <c:pt idx="520">
                  <c:v>35219</c:v>
                </c:pt>
                <c:pt idx="521" formatCode="[$-411]m\.d\.ge">
                  <c:v>35226</c:v>
                </c:pt>
                <c:pt idx="522" formatCode="[$-411]m\.d\.ge">
                  <c:v>35230</c:v>
                </c:pt>
                <c:pt idx="523">
                  <c:v>35244</c:v>
                </c:pt>
                <c:pt idx="524">
                  <c:v>35247</c:v>
                </c:pt>
                <c:pt idx="525" formatCode="[$-411]m\.d\.ge">
                  <c:v>35272</c:v>
                </c:pt>
                <c:pt idx="526">
                  <c:v>35277</c:v>
                </c:pt>
                <c:pt idx="527">
                  <c:v>35277</c:v>
                </c:pt>
                <c:pt idx="528" formatCode="[$-411]m\.d\.ge">
                  <c:v>35283</c:v>
                </c:pt>
                <c:pt idx="529" formatCode="[$-411]m\.d\.ge">
                  <c:v>35284</c:v>
                </c:pt>
                <c:pt idx="530">
                  <c:v>35307</c:v>
                </c:pt>
                <c:pt idx="531">
                  <c:v>35310</c:v>
                </c:pt>
                <c:pt idx="532" formatCode="[$-411]m\.d\.ge">
                  <c:v>35332</c:v>
                </c:pt>
                <c:pt idx="533">
                  <c:v>35338</c:v>
                </c:pt>
                <c:pt idx="534">
                  <c:v>35340</c:v>
                </c:pt>
                <c:pt idx="535">
                  <c:v>35369</c:v>
                </c:pt>
                <c:pt idx="536">
                  <c:v>35370</c:v>
                </c:pt>
                <c:pt idx="537" formatCode="[$-411]m\.d\.ge">
                  <c:v>35382</c:v>
                </c:pt>
                <c:pt idx="538">
                  <c:v>35398</c:v>
                </c:pt>
                <c:pt idx="539">
                  <c:v>35401</c:v>
                </c:pt>
                <c:pt idx="540" formatCode="[$-411]m\.d\.ge">
                  <c:v>35415</c:v>
                </c:pt>
                <c:pt idx="541">
                  <c:v>35426</c:v>
                </c:pt>
                <c:pt idx="542">
                  <c:v>35436</c:v>
                </c:pt>
                <c:pt idx="543">
                  <c:v>35437</c:v>
                </c:pt>
                <c:pt idx="544">
                  <c:v>35461</c:v>
                </c:pt>
                <c:pt idx="545">
                  <c:v>35464</c:v>
                </c:pt>
                <c:pt idx="546" formatCode="[$-411]m\.d\.ge">
                  <c:v>35467</c:v>
                </c:pt>
                <c:pt idx="547">
                  <c:v>35489</c:v>
                </c:pt>
                <c:pt idx="548">
                  <c:v>35492</c:v>
                </c:pt>
                <c:pt idx="549">
                  <c:v>35520</c:v>
                </c:pt>
                <c:pt idx="550">
                  <c:v>35521</c:v>
                </c:pt>
                <c:pt idx="551">
                  <c:v>35550</c:v>
                </c:pt>
                <c:pt idx="552">
                  <c:v>35551</c:v>
                </c:pt>
                <c:pt idx="553" formatCode="[$-411]m\.d\.ge">
                  <c:v>35562</c:v>
                </c:pt>
                <c:pt idx="554" formatCode="[$-411]m\.d\.ge">
                  <c:v>35576</c:v>
                </c:pt>
                <c:pt idx="555">
                  <c:v>35580</c:v>
                </c:pt>
                <c:pt idx="556">
                  <c:v>35583</c:v>
                </c:pt>
                <c:pt idx="557" formatCode="[$-411]m\.d\.ge">
                  <c:v>35587</c:v>
                </c:pt>
                <c:pt idx="558" formatCode="[$-411]m\.d\.ge">
                  <c:v>35598</c:v>
                </c:pt>
                <c:pt idx="559">
                  <c:v>35611</c:v>
                </c:pt>
                <c:pt idx="560">
                  <c:v>35612</c:v>
                </c:pt>
                <c:pt idx="561" formatCode="[$-411]m\.d\.ge">
                  <c:v>35618</c:v>
                </c:pt>
                <c:pt idx="562">
                  <c:v>35642</c:v>
                </c:pt>
                <c:pt idx="563">
                  <c:v>35643</c:v>
                </c:pt>
                <c:pt idx="564" formatCode="[$-411]m\.d\.ge">
                  <c:v>35646</c:v>
                </c:pt>
                <c:pt idx="565" formatCode="[$-411]m\.d\.ge">
                  <c:v>35647</c:v>
                </c:pt>
                <c:pt idx="566">
                  <c:v>35671</c:v>
                </c:pt>
                <c:pt idx="567">
                  <c:v>35674</c:v>
                </c:pt>
                <c:pt idx="568" formatCode="[$-411]m\.d\.ge">
                  <c:v>35698</c:v>
                </c:pt>
                <c:pt idx="569">
                  <c:v>35703</c:v>
                </c:pt>
                <c:pt idx="570">
                  <c:v>35704</c:v>
                </c:pt>
                <c:pt idx="571">
                  <c:v>35734</c:v>
                </c:pt>
                <c:pt idx="572">
                  <c:v>35738</c:v>
                </c:pt>
                <c:pt idx="573" formatCode="[$-411]m\.d\.ge">
                  <c:v>35740</c:v>
                </c:pt>
                <c:pt idx="574">
                  <c:v>35762</c:v>
                </c:pt>
                <c:pt idx="575">
                  <c:v>35765</c:v>
                </c:pt>
                <c:pt idx="576" formatCode="[$-411]m\.d\.ge">
                  <c:v>35779</c:v>
                </c:pt>
                <c:pt idx="577">
                  <c:v>35790</c:v>
                </c:pt>
                <c:pt idx="578">
                  <c:v>35825</c:v>
                </c:pt>
                <c:pt idx="579">
                  <c:v>35828</c:v>
                </c:pt>
                <c:pt idx="580" formatCode="[$-411]m\.d\.ge">
                  <c:v>35835</c:v>
                </c:pt>
                <c:pt idx="581">
                  <c:v>35853</c:v>
                </c:pt>
                <c:pt idx="582">
                  <c:v>35856</c:v>
                </c:pt>
                <c:pt idx="583">
                  <c:v>35885</c:v>
                </c:pt>
                <c:pt idx="584">
                  <c:v>35886</c:v>
                </c:pt>
                <c:pt idx="585">
                  <c:v>35915</c:v>
                </c:pt>
                <c:pt idx="586">
                  <c:v>35916</c:v>
                </c:pt>
                <c:pt idx="587" formatCode="[$-411]m\.d\.ge">
                  <c:v>35921</c:v>
                </c:pt>
                <c:pt idx="588" formatCode="[$-411]m\.d\.ge">
                  <c:v>35942</c:v>
                </c:pt>
                <c:pt idx="589">
                  <c:v>35944</c:v>
                </c:pt>
                <c:pt idx="590">
                  <c:v>35947</c:v>
                </c:pt>
                <c:pt idx="591" formatCode="[$-411]m\.d\.ge">
                  <c:v>35947</c:v>
                </c:pt>
                <c:pt idx="592" formatCode="[$-411]m\.d\.ge">
                  <c:v>35961</c:v>
                </c:pt>
                <c:pt idx="593">
                  <c:v>35976</c:v>
                </c:pt>
                <c:pt idx="594">
                  <c:v>35977</c:v>
                </c:pt>
                <c:pt idx="595" formatCode="[$-411]m\.d\.ge">
                  <c:v>35982</c:v>
                </c:pt>
                <c:pt idx="596">
                  <c:v>36007</c:v>
                </c:pt>
                <c:pt idx="597">
                  <c:v>36010</c:v>
                </c:pt>
                <c:pt idx="598" formatCode="[$-411]m\.d\.ge">
                  <c:v>36012</c:v>
                </c:pt>
                <c:pt idx="599" formatCode="[$-411]m\.d\.ge">
                  <c:v>36018</c:v>
                </c:pt>
                <c:pt idx="600">
                  <c:v>36038</c:v>
                </c:pt>
                <c:pt idx="601">
                  <c:v>36039</c:v>
                </c:pt>
                <c:pt idx="602" formatCode="[$-411]m\.d\.ge">
                  <c:v>36066</c:v>
                </c:pt>
                <c:pt idx="603">
                  <c:v>36068</c:v>
                </c:pt>
                <c:pt idx="604">
                  <c:v>36069</c:v>
                </c:pt>
                <c:pt idx="605">
                  <c:v>36098</c:v>
                </c:pt>
                <c:pt idx="606">
                  <c:v>36101</c:v>
                </c:pt>
                <c:pt idx="607" formatCode="[$-411]m\.d\.ge">
                  <c:v>36113</c:v>
                </c:pt>
                <c:pt idx="608">
                  <c:v>36129</c:v>
                </c:pt>
                <c:pt idx="609">
                  <c:v>36130</c:v>
                </c:pt>
                <c:pt idx="610" formatCode="[$-411]m\.d\.ge">
                  <c:v>36146</c:v>
                </c:pt>
                <c:pt idx="611">
                  <c:v>36157</c:v>
                </c:pt>
                <c:pt idx="612">
                  <c:v>36165</c:v>
                </c:pt>
                <c:pt idx="613">
                  <c:v>36189</c:v>
                </c:pt>
                <c:pt idx="614">
                  <c:v>36192</c:v>
                </c:pt>
                <c:pt idx="615" formatCode="[$-411]m\.d\.ge">
                  <c:v>36192</c:v>
                </c:pt>
                <c:pt idx="616">
                  <c:v>36217</c:v>
                </c:pt>
                <c:pt idx="617">
                  <c:v>36220</c:v>
                </c:pt>
                <c:pt idx="618">
                  <c:v>36250</c:v>
                </c:pt>
                <c:pt idx="619">
                  <c:v>36251</c:v>
                </c:pt>
                <c:pt idx="620">
                  <c:v>36280</c:v>
                </c:pt>
                <c:pt idx="621">
                  <c:v>36280</c:v>
                </c:pt>
                <c:pt idx="622" formatCode="[$-411]m\.d\.ge">
                  <c:v>36287</c:v>
                </c:pt>
                <c:pt idx="623">
                  <c:v>36311</c:v>
                </c:pt>
                <c:pt idx="624">
                  <c:v>36312</c:v>
                </c:pt>
                <c:pt idx="625" formatCode="[$-411]m\.d\.ge">
                  <c:v>36333</c:v>
                </c:pt>
                <c:pt idx="626">
                  <c:v>36341</c:v>
                </c:pt>
                <c:pt idx="627">
                  <c:v>36342</c:v>
                </c:pt>
                <c:pt idx="628" formatCode="[$-411]m\.d\.ge">
                  <c:v>36346</c:v>
                </c:pt>
                <c:pt idx="629" formatCode="[$-411]m\.d\.ge">
                  <c:v>36349</c:v>
                </c:pt>
                <c:pt idx="630">
                  <c:v>36371</c:v>
                </c:pt>
                <c:pt idx="631">
                  <c:v>36374</c:v>
                </c:pt>
                <c:pt idx="632" formatCode="[$-411]m\.d\.ge">
                  <c:v>36374</c:v>
                </c:pt>
                <c:pt idx="633">
                  <c:v>36403</c:v>
                </c:pt>
                <c:pt idx="634">
                  <c:v>36404</c:v>
                </c:pt>
                <c:pt idx="635">
                  <c:v>36433</c:v>
                </c:pt>
                <c:pt idx="636">
                  <c:v>36434</c:v>
                </c:pt>
                <c:pt idx="637">
                  <c:v>36462</c:v>
                </c:pt>
                <c:pt idx="638">
                  <c:v>36465</c:v>
                </c:pt>
                <c:pt idx="639" formatCode="[$-411]m\.d\.ge">
                  <c:v>36473</c:v>
                </c:pt>
                <c:pt idx="640">
                  <c:v>36494</c:v>
                </c:pt>
                <c:pt idx="641">
                  <c:v>36495</c:v>
                </c:pt>
                <c:pt idx="642">
                  <c:v>36522</c:v>
                </c:pt>
                <c:pt idx="643">
                  <c:v>36530</c:v>
                </c:pt>
                <c:pt idx="644">
                  <c:v>36556</c:v>
                </c:pt>
                <c:pt idx="645">
                  <c:v>36557</c:v>
                </c:pt>
                <c:pt idx="646" formatCode="[$-411]m\.d\.ge">
                  <c:v>36574</c:v>
                </c:pt>
                <c:pt idx="647">
                  <c:v>36585</c:v>
                </c:pt>
                <c:pt idx="648">
                  <c:v>36586</c:v>
                </c:pt>
                <c:pt idx="649">
                  <c:v>36616</c:v>
                </c:pt>
                <c:pt idx="650">
                  <c:v>36617</c:v>
                </c:pt>
                <c:pt idx="651">
                  <c:v>36644</c:v>
                </c:pt>
                <c:pt idx="652">
                  <c:v>36647</c:v>
                </c:pt>
                <c:pt idx="653">
                  <c:v>36677</c:v>
                </c:pt>
                <c:pt idx="654">
                  <c:v>36678</c:v>
                </c:pt>
                <c:pt idx="655" formatCode="[$-411]m\.d\.ge">
                  <c:v>36679</c:v>
                </c:pt>
                <c:pt idx="656" formatCode="[$-411]m\.d\.ge">
                  <c:v>36698</c:v>
                </c:pt>
                <c:pt idx="657">
                  <c:v>36707</c:v>
                </c:pt>
                <c:pt idx="658">
                  <c:v>36710</c:v>
                </c:pt>
                <c:pt idx="659" formatCode="[$-411]m\.d\.ge">
                  <c:v>36713</c:v>
                </c:pt>
                <c:pt idx="660" formatCode="[$-411]m\.d\.ge">
                  <c:v>36713</c:v>
                </c:pt>
                <c:pt idx="661">
                  <c:v>36738</c:v>
                </c:pt>
                <c:pt idx="662">
                  <c:v>36739</c:v>
                </c:pt>
                <c:pt idx="663" formatCode="[$-411]m\.d\.ge">
                  <c:v>36746</c:v>
                </c:pt>
                <c:pt idx="664">
                  <c:v>36769</c:v>
                </c:pt>
                <c:pt idx="665">
                  <c:v>36770</c:v>
                </c:pt>
                <c:pt idx="666">
                  <c:v>36798</c:v>
                </c:pt>
                <c:pt idx="667">
                  <c:v>36801</c:v>
                </c:pt>
                <c:pt idx="668">
                  <c:v>36830</c:v>
                </c:pt>
                <c:pt idx="669">
                  <c:v>36831</c:v>
                </c:pt>
                <c:pt idx="670" formatCode="[$-411]m\.d\.ge">
                  <c:v>36837</c:v>
                </c:pt>
                <c:pt idx="671">
                  <c:v>36860</c:v>
                </c:pt>
                <c:pt idx="672">
                  <c:v>36861</c:v>
                </c:pt>
                <c:pt idx="673">
                  <c:v>36888</c:v>
                </c:pt>
                <c:pt idx="674">
                  <c:v>36896</c:v>
                </c:pt>
                <c:pt idx="675">
                  <c:v>36922</c:v>
                </c:pt>
                <c:pt idx="676">
                  <c:v>36923</c:v>
                </c:pt>
                <c:pt idx="677" formatCode="[$-411]m\.d\.ge">
                  <c:v>36936</c:v>
                </c:pt>
                <c:pt idx="678">
                  <c:v>36950</c:v>
                </c:pt>
                <c:pt idx="679">
                  <c:v>36951</c:v>
                </c:pt>
                <c:pt idx="680">
                  <c:v>36983</c:v>
                </c:pt>
                <c:pt idx="681">
                  <c:v>36983</c:v>
                </c:pt>
                <c:pt idx="682">
                  <c:v>37012</c:v>
                </c:pt>
                <c:pt idx="683">
                  <c:v>37013</c:v>
                </c:pt>
                <c:pt idx="684" formatCode="[$-411]m\.d\.ge">
                  <c:v>37026</c:v>
                </c:pt>
                <c:pt idx="685">
                  <c:v>37042</c:v>
                </c:pt>
                <c:pt idx="686">
                  <c:v>37043</c:v>
                </c:pt>
                <c:pt idx="687" formatCode="[$-411]m\.d\.ge">
                  <c:v>37062</c:v>
                </c:pt>
                <c:pt idx="688">
                  <c:v>37074</c:v>
                </c:pt>
                <c:pt idx="689">
                  <c:v>37074</c:v>
                </c:pt>
                <c:pt idx="690" formatCode="[$-411]m\.d\.ge">
                  <c:v>37082</c:v>
                </c:pt>
                <c:pt idx="691" formatCode="[$-411]m\.d\.ge">
                  <c:v>37090</c:v>
                </c:pt>
                <c:pt idx="692">
                  <c:v>37104</c:v>
                </c:pt>
                <c:pt idx="693">
                  <c:v>37104</c:v>
                </c:pt>
                <c:pt idx="694" formatCode="[$-411]m\.d\.ge">
                  <c:v>37110</c:v>
                </c:pt>
                <c:pt idx="695">
                  <c:v>37137</c:v>
                </c:pt>
                <c:pt idx="696">
                  <c:v>37137</c:v>
                </c:pt>
                <c:pt idx="697">
                  <c:v>37165</c:v>
                </c:pt>
                <c:pt idx="698">
                  <c:v>37166</c:v>
                </c:pt>
                <c:pt idx="699">
                  <c:v>37196</c:v>
                </c:pt>
                <c:pt idx="700">
                  <c:v>37196</c:v>
                </c:pt>
                <c:pt idx="701" formatCode="[$-411]m\.d\.ge">
                  <c:v>37200</c:v>
                </c:pt>
                <c:pt idx="702">
                  <c:v>37228</c:v>
                </c:pt>
                <c:pt idx="703">
                  <c:v>37228</c:v>
                </c:pt>
                <c:pt idx="704">
                  <c:v>37260</c:v>
                </c:pt>
                <c:pt idx="705">
                  <c:v>37260</c:v>
                </c:pt>
                <c:pt idx="706">
                  <c:v>37288</c:v>
                </c:pt>
                <c:pt idx="707">
                  <c:v>37288</c:v>
                </c:pt>
                <c:pt idx="708" formatCode="[$-411]m\.d\.ge">
                  <c:v>37300</c:v>
                </c:pt>
                <c:pt idx="709">
                  <c:v>37316</c:v>
                </c:pt>
                <c:pt idx="710">
                  <c:v>37316</c:v>
                </c:pt>
                <c:pt idx="711">
                  <c:v>37347</c:v>
                </c:pt>
                <c:pt idx="712">
                  <c:v>37347</c:v>
                </c:pt>
                <c:pt idx="713">
                  <c:v>37377</c:v>
                </c:pt>
                <c:pt idx="714">
                  <c:v>37378</c:v>
                </c:pt>
                <c:pt idx="715" formatCode="[$-411]m\.d\.ge">
                  <c:v>37386</c:v>
                </c:pt>
                <c:pt idx="716">
                  <c:v>37410</c:v>
                </c:pt>
                <c:pt idx="717">
                  <c:v>37410</c:v>
                </c:pt>
                <c:pt idx="718" formatCode="[$-411]m\.d\.ge">
                  <c:v>37424</c:v>
                </c:pt>
                <c:pt idx="719">
                  <c:v>37438</c:v>
                </c:pt>
                <c:pt idx="720">
                  <c:v>37438</c:v>
                </c:pt>
                <c:pt idx="721" formatCode="[$-411]m\.d\.ge">
                  <c:v>37441</c:v>
                </c:pt>
                <c:pt idx="722" formatCode="[$-411]m\.d\.ge">
                  <c:v>37446</c:v>
                </c:pt>
                <c:pt idx="723">
                  <c:v>37469</c:v>
                </c:pt>
                <c:pt idx="724">
                  <c:v>37470</c:v>
                </c:pt>
                <c:pt idx="725" formatCode="[$-411]m\.d\.ge">
                  <c:v>37474</c:v>
                </c:pt>
                <c:pt idx="726">
                  <c:v>37501</c:v>
                </c:pt>
                <c:pt idx="727">
                  <c:v>37503</c:v>
                </c:pt>
                <c:pt idx="728">
                  <c:v>37530</c:v>
                </c:pt>
                <c:pt idx="729">
                  <c:v>37530</c:v>
                </c:pt>
                <c:pt idx="730">
                  <c:v>37561</c:v>
                </c:pt>
                <c:pt idx="731">
                  <c:v>37561</c:v>
                </c:pt>
                <c:pt idx="732" formatCode="[$-411]m\.d\.ge">
                  <c:v>37565</c:v>
                </c:pt>
                <c:pt idx="733">
                  <c:v>37592</c:v>
                </c:pt>
                <c:pt idx="734">
                  <c:v>37592</c:v>
                </c:pt>
                <c:pt idx="735">
                  <c:v>37617</c:v>
                </c:pt>
                <c:pt idx="736">
                  <c:v>37627</c:v>
                </c:pt>
                <c:pt idx="737">
                  <c:v>37652</c:v>
                </c:pt>
                <c:pt idx="738">
                  <c:v>37655</c:v>
                </c:pt>
                <c:pt idx="739" formatCode="[$-411]m\.d\.ge">
                  <c:v>37656</c:v>
                </c:pt>
                <c:pt idx="740">
                  <c:v>37683</c:v>
                </c:pt>
                <c:pt idx="741">
                  <c:v>37683</c:v>
                </c:pt>
                <c:pt idx="742">
                  <c:v>37711</c:v>
                </c:pt>
                <c:pt idx="743">
                  <c:v>37712</c:v>
                </c:pt>
                <c:pt idx="744">
                  <c:v>37742</c:v>
                </c:pt>
                <c:pt idx="745">
                  <c:v>37743</c:v>
                </c:pt>
                <c:pt idx="746" formatCode="[$-411]m\.d\.ge">
                  <c:v>37748</c:v>
                </c:pt>
                <c:pt idx="747">
                  <c:v>37774</c:v>
                </c:pt>
                <c:pt idx="748">
                  <c:v>37774</c:v>
                </c:pt>
                <c:pt idx="749" formatCode="[$-411]m\.d\.ge">
                  <c:v>37780</c:v>
                </c:pt>
                <c:pt idx="750">
                  <c:v>37803</c:v>
                </c:pt>
                <c:pt idx="751">
                  <c:v>37803</c:v>
                </c:pt>
                <c:pt idx="752" formatCode="[$-411]m\.d\.ge">
                  <c:v>37809</c:v>
                </c:pt>
                <c:pt idx="753" formatCode="[$-411]m\.d\.ge">
                  <c:v>37818</c:v>
                </c:pt>
                <c:pt idx="754">
                  <c:v>37834</c:v>
                </c:pt>
                <c:pt idx="755">
                  <c:v>37834</c:v>
                </c:pt>
                <c:pt idx="756" formatCode="[$-411]m\.d\.ge">
                  <c:v>37855</c:v>
                </c:pt>
                <c:pt idx="757">
                  <c:v>37865</c:v>
                </c:pt>
                <c:pt idx="758">
                  <c:v>37865</c:v>
                </c:pt>
                <c:pt idx="759">
                  <c:v>37895</c:v>
                </c:pt>
                <c:pt idx="760">
                  <c:v>37895</c:v>
                </c:pt>
                <c:pt idx="761">
                  <c:v>37929</c:v>
                </c:pt>
                <c:pt idx="762">
                  <c:v>37930</c:v>
                </c:pt>
                <c:pt idx="763" formatCode="[$-411]m\.d\.ge">
                  <c:v>37930</c:v>
                </c:pt>
                <c:pt idx="764">
                  <c:v>37956</c:v>
                </c:pt>
                <c:pt idx="765">
                  <c:v>37957</c:v>
                </c:pt>
                <c:pt idx="766">
                  <c:v>37981</c:v>
                </c:pt>
                <c:pt idx="767">
                  <c:v>37991</c:v>
                </c:pt>
                <c:pt idx="768">
                  <c:v>38019</c:v>
                </c:pt>
                <c:pt idx="769">
                  <c:v>38019</c:v>
                </c:pt>
                <c:pt idx="770" formatCode="[$-411]m\.d\.ge">
                  <c:v>38027</c:v>
                </c:pt>
                <c:pt idx="771">
                  <c:v>38047</c:v>
                </c:pt>
                <c:pt idx="772">
                  <c:v>38047</c:v>
                </c:pt>
                <c:pt idx="773">
                  <c:v>38078</c:v>
                </c:pt>
                <c:pt idx="774">
                  <c:v>38078</c:v>
                </c:pt>
                <c:pt idx="775">
                  <c:v>38105</c:v>
                </c:pt>
                <c:pt idx="776">
                  <c:v>38113</c:v>
                </c:pt>
                <c:pt idx="777" formatCode="[$-411]m\.d\.ge">
                  <c:v>38133</c:v>
                </c:pt>
                <c:pt idx="778">
                  <c:v>38139</c:v>
                </c:pt>
                <c:pt idx="779">
                  <c:v>38139</c:v>
                </c:pt>
                <c:pt idx="780" formatCode="[$-411]m\.d\.ge">
                  <c:v>38147</c:v>
                </c:pt>
                <c:pt idx="781">
                  <c:v>38169</c:v>
                </c:pt>
                <c:pt idx="782">
                  <c:v>38169</c:v>
                </c:pt>
                <c:pt idx="783" formatCode="[$-411]m\.d\.ge">
                  <c:v>38173</c:v>
                </c:pt>
                <c:pt idx="784" formatCode="[$-411]m\.d\.ge">
                  <c:v>38190</c:v>
                </c:pt>
                <c:pt idx="785">
                  <c:v>38198</c:v>
                </c:pt>
                <c:pt idx="786">
                  <c:v>38201</c:v>
                </c:pt>
                <c:pt idx="787" formatCode="[$-411]m\.d\.ge">
                  <c:v>38203</c:v>
                </c:pt>
                <c:pt idx="788">
                  <c:v>38231</c:v>
                </c:pt>
                <c:pt idx="789">
                  <c:v>38231</c:v>
                </c:pt>
                <c:pt idx="790">
                  <c:v>38261</c:v>
                </c:pt>
                <c:pt idx="791">
                  <c:v>38261</c:v>
                </c:pt>
                <c:pt idx="792">
                  <c:v>38292</c:v>
                </c:pt>
                <c:pt idx="793">
                  <c:v>38292</c:v>
                </c:pt>
                <c:pt idx="794" formatCode="[$-411]m\.d\.ge">
                  <c:v>38308</c:v>
                </c:pt>
                <c:pt idx="795">
                  <c:v>38322</c:v>
                </c:pt>
                <c:pt idx="796">
                  <c:v>38322</c:v>
                </c:pt>
                <c:pt idx="797">
                  <c:v>38356</c:v>
                </c:pt>
                <c:pt idx="798">
                  <c:v>38356</c:v>
                </c:pt>
                <c:pt idx="799">
                  <c:v>38357</c:v>
                </c:pt>
                <c:pt idx="800">
                  <c:v>38357</c:v>
                </c:pt>
                <c:pt idx="801">
                  <c:v>38384</c:v>
                </c:pt>
                <c:pt idx="802">
                  <c:v>38384</c:v>
                </c:pt>
                <c:pt idx="803" formatCode="[$-411]m\.d\.ge">
                  <c:v>38390</c:v>
                </c:pt>
                <c:pt idx="804">
                  <c:v>38412</c:v>
                </c:pt>
                <c:pt idx="805">
                  <c:v>38412</c:v>
                </c:pt>
                <c:pt idx="806">
                  <c:v>38443</c:v>
                </c:pt>
                <c:pt idx="807">
                  <c:v>38443</c:v>
                </c:pt>
                <c:pt idx="808">
                  <c:v>38470</c:v>
                </c:pt>
                <c:pt idx="809">
                  <c:v>38474</c:v>
                </c:pt>
                <c:pt idx="810" formatCode="[$-411]m\.d\.ge">
                  <c:v>38489</c:v>
                </c:pt>
                <c:pt idx="811">
                  <c:v>38504</c:v>
                </c:pt>
                <c:pt idx="812">
                  <c:v>38504</c:v>
                </c:pt>
                <c:pt idx="813" formatCode="[$-411]m\.d\.ge">
                  <c:v>38510</c:v>
                </c:pt>
                <c:pt idx="814">
                  <c:v>38534</c:v>
                </c:pt>
                <c:pt idx="815">
                  <c:v>38537</c:v>
                </c:pt>
                <c:pt idx="816" formatCode="[$-411]m\.d\.ge">
                  <c:v>38553</c:v>
                </c:pt>
                <c:pt idx="817" formatCode="[$-411]m\.d\.ge">
                  <c:v>38553</c:v>
                </c:pt>
                <c:pt idx="818">
                  <c:v>38565</c:v>
                </c:pt>
                <c:pt idx="819">
                  <c:v>38565</c:v>
                </c:pt>
                <c:pt idx="820" formatCode="[$-411]m\.d\.ge">
                  <c:v>38566</c:v>
                </c:pt>
                <c:pt idx="821">
                  <c:v>38596</c:v>
                </c:pt>
                <c:pt idx="822">
                  <c:v>38596</c:v>
                </c:pt>
                <c:pt idx="823">
                  <c:v>38628</c:v>
                </c:pt>
                <c:pt idx="824">
                  <c:v>38628</c:v>
                </c:pt>
                <c:pt idx="825">
                  <c:v>38657</c:v>
                </c:pt>
                <c:pt idx="826">
                  <c:v>38657</c:v>
                </c:pt>
                <c:pt idx="827" formatCode="[$-411]m\.d\.ge">
                  <c:v>38670</c:v>
                </c:pt>
                <c:pt idx="828">
                  <c:v>38687</c:v>
                </c:pt>
                <c:pt idx="829">
                  <c:v>38687</c:v>
                </c:pt>
                <c:pt idx="830">
                  <c:v>38749</c:v>
                </c:pt>
                <c:pt idx="831">
                  <c:v>38749</c:v>
                </c:pt>
                <c:pt idx="832" formatCode="[$-411]m\.d\.ge">
                  <c:v>38754</c:v>
                </c:pt>
                <c:pt idx="833">
                  <c:v>38777</c:v>
                </c:pt>
                <c:pt idx="834">
                  <c:v>38778</c:v>
                </c:pt>
                <c:pt idx="835">
                  <c:v>38810</c:v>
                </c:pt>
                <c:pt idx="836">
                  <c:v>38810</c:v>
                </c:pt>
                <c:pt idx="837">
                  <c:v>38835</c:v>
                </c:pt>
                <c:pt idx="838">
                  <c:v>38839</c:v>
                </c:pt>
                <c:pt idx="839" formatCode="[$-411]m\.d\.ge">
                  <c:v>38852</c:v>
                </c:pt>
                <c:pt idx="840">
                  <c:v>38869</c:v>
                </c:pt>
                <c:pt idx="841">
                  <c:v>38869</c:v>
                </c:pt>
                <c:pt idx="842" formatCode="[$-411]m\.d\.ge">
                  <c:v>38883</c:v>
                </c:pt>
                <c:pt idx="843">
                  <c:v>38901</c:v>
                </c:pt>
                <c:pt idx="844">
                  <c:v>38901</c:v>
                </c:pt>
                <c:pt idx="845" formatCode="[$-411]m\.d\.ge">
                  <c:v>38908</c:v>
                </c:pt>
                <c:pt idx="846" formatCode="[$-411]m\.d\.ge">
                  <c:v>38924</c:v>
                </c:pt>
                <c:pt idx="847">
                  <c:v>38930</c:v>
                </c:pt>
                <c:pt idx="848">
                  <c:v>38930</c:v>
                </c:pt>
                <c:pt idx="849" formatCode="[$-411]m\.d\.ge">
                  <c:v>38932</c:v>
                </c:pt>
                <c:pt idx="850">
                  <c:v>38961</c:v>
                </c:pt>
                <c:pt idx="851">
                  <c:v>38961</c:v>
                </c:pt>
                <c:pt idx="852">
                  <c:v>38992</c:v>
                </c:pt>
                <c:pt idx="853">
                  <c:v>38992</c:v>
                </c:pt>
                <c:pt idx="854">
                  <c:v>39022</c:v>
                </c:pt>
                <c:pt idx="855">
                  <c:v>39022</c:v>
                </c:pt>
                <c:pt idx="856" formatCode="[$-411]m\.d\.ge">
                  <c:v>39034</c:v>
                </c:pt>
                <c:pt idx="857">
                  <c:v>39052</c:v>
                </c:pt>
                <c:pt idx="858">
                  <c:v>39052</c:v>
                </c:pt>
                <c:pt idx="859">
                  <c:v>39086</c:v>
                </c:pt>
                <c:pt idx="860">
                  <c:v>39086</c:v>
                </c:pt>
                <c:pt idx="861">
                  <c:v>39114</c:v>
                </c:pt>
                <c:pt idx="862">
                  <c:v>39114</c:v>
                </c:pt>
                <c:pt idx="863" formatCode="[$-411]m\.d\.ge">
                  <c:v>39118</c:v>
                </c:pt>
                <c:pt idx="864">
                  <c:v>39142</c:v>
                </c:pt>
                <c:pt idx="865">
                  <c:v>39142</c:v>
                </c:pt>
                <c:pt idx="866">
                  <c:v>39174</c:v>
                </c:pt>
                <c:pt idx="867">
                  <c:v>39174</c:v>
                </c:pt>
                <c:pt idx="868">
                  <c:v>39203</c:v>
                </c:pt>
                <c:pt idx="869">
                  <c:v>39204</c:v>
                </c:pt>
                <c:pt idx="870" formatCode="[$-411]m\.d\.ge">
                  <c:v>39210</c:v>
                </c:pt>
                <c:pt idx="871">
                  <c:v>39234</c:v>
                </c:pt>
                <c:pt idx="872">
                  <c:v>39234</c:v>
                </c:pt>
                <c:pt idx="873" formatCode="[$-411]m\.d\.ge">
                  <c:v>39252</c:v>
                </c:pt>
                <c:pt idx="874">
                  <c:v>39265</c:v>
                </c:pt>
                <c:pt idx="875">
                  <c:v>39266</c:v>
                </c:pt>
                <c:pt idx="876" formatCode="[$-411]m\.d\.ge">
                  <c:v>39282</c:v>
                </c:pt>
                <c:pt idx="877" formatCode="[$-411]m\.d\.ge">
                  <c:v>39287</c:v>
                </c:pt>
                <c:pt idx="878">
                  <c:v>39295</c:v>
                </c:pt>
                <c:pt idx="879">
                  <c:v>39295</c:v>
                </c:pt>
                <c:pt idx="880" formatCode="[$-411]m\.d\.ge">
                  <c:v>39296</c:v>
                </c:pt>
                <c:pt idx="881">
                  <c:v>39328</c:v>
                </c:pt>
                <c:pt idx="882">
                  <c:v>39328</c:v>
                </c:pt>
                <c:pt idx="883">
                  <c:v>39356</c:v>
                </c:pt>
                <c:pt idx="884">
                  <c:v>39357</c:v>
                </c:pt>
                <c:pt idx="885">
                  <c:v>39387</c:v>
                </c:pt>
                <c:pt idx="886">
                  <c:v>39387</c:v>
                </c:pt>
                <c:pt idx="887" formatCode="[$-411]m\.d\.ge">
                  <c:v>39400</c:v>
                </c:pt>
                <c:pt idx="888">
                  <c:v>39419</c:v>
                </c:pt>
                <c:pt idx="889">
                  <c:v>39419</c:v>
                </c:pt>
                <c:pt idx="890">
                  <c:v>39451</c:v>
                </c:pt>
                <c:pt idx="891">
                  <c:v>39451</c:v>
                </c:pt>
                <c:pt idx="892">
                  <c:v>39452</c:v>
                </c:pt>
                <c:pt idx="893">
                  <c:v>39452</c:v>
                </c:pt>
                <c:pt idx="894">
                  <c:v>39478</c:v>
                </c:pt>
                <c:pt idx="895">
                  <c:v>39479</c:v>
                </c:pt>
                <c:pt idx="896" formatCode="[$-411]m\.d\.ge">
                  <c:v>39483</c:v>
                </c:pt>
                <c:pt idx="897">
                  <c:v>39510</c:v>
                </c:pt>
                <c:pt idx="898">
                  <c:v>39510</c:v>
                </c:pt>
                <c:pt idx="899">
                  <c:v>39539</c:v>
                </c:pt>
                <c:pt idx="900">
                  <c:v>39540</c:v>
                </c:pt>
                <c:pt idx="901">
                  <c:v>39569</c:v>
                </c:pt>
                <c:pt idx="902">
                  <c:v>39570</c:v>
                </c:pt>
                <c:pt idx="903" formatCode="[$-411]m\.d\.ge">
                  <c:v>39576</c:v>
                </c:pt>
                <c:pt idx="904">
                  <c:v>39601</c:v>
                </c:pt>
                <c:pt idx="905">
                  <c:v>39601</c:v>
                </c:pt>
                <c:pt idx="906" formatCode="[$-411]m\.d\.ge">
                  <c:v>39615</c:v>
                </c:pt>
                <c:pt idx="907">
                  <c:v>39630</c:v>
                </c:pt>
                <c:pt idx="908">
                  <c:v>39630</c:v>
                </c:pt>
                <c:pt idx="909" formatCode="[$-411]m\.d\.ge">
                  <c:v>39636</c:v>
                </c:pt>
                <c:pt idx="910" formatCode="[$-411]m\.d\.ge">
                  <c:v>39652</c:v>
                </c:pt>
                <c:pt idx="911">
                  <c:v>39661</c:v>
                </c:pt>
                <c:pt idx="912">
                  <c:v>39661</c:v>
                </c:pt>
                <c:pt idx="913" formatCode="[$-411]m\.d\.ge">
                  <c:v>39667</c:v>
                </c:pt>
                <c:pt idx="914">
                  <c:v>39692</c:v>
                </c:pt>
                <c:pt idx="915">
                  <c:v>39692</c:v>
                </c:pt>
                <c:pt idx="916">
                  <c:v>39722</c:v>
                </c:pt>
                <c:pt idx="917">
                  <c:v>39722</c:v>
                </c:pt>
                <c:pt idx="918">
                  <c:v>39756</c:v>
                </c:pt>
                <c:pt idx="919">
                  <c:v>39756</c:v>
                </c:pt>
                <c:pt idx="920" formatCode="[$-411]m\.d\.ge">
                  <c:v>39758</c:v>
                </c:pt>
                <c:pt idx="921">
                  <c:v>39783</c:v>
                </c:pt>
                <c:pt idx="922">
                  <c:v>39783</c:v>
                </c:pt>
                <c:pt idx="923">
                  <c:v>39846</c:v>
                </c:pt>
                <c:pt idx="924">
                  <c:v>39846</c:v>
                </c:pt>
                <c:pt idx="925" formatCode="[$-411]m\.d\.ge">
                  <c:v>39850</c:v>
                </c:pt>
                <c:pt idx="926">
                  <c:v>39874</c:v>
                </c:pt>
                <c:pt idx="927">
                  <c:v>39874</c:v>
                </c:pt>
                <c:pt idx="928">
                  <c:v>39904</c:v>
                </c:pt>
                <c:pt idx="929">
                  <c:v>39904</c:v>
                </c:pt>
                <c:pt idx="930">
                  <c:v>39933</c:v>
                </c:pt>
                <c:pt idx="931">
                  <c:v>39934</c:v>
                </c:pt>
                <c:pt idx="932" formatCode="[$-411]m\.d\.ge">
                  <c:v>39944</c:v>
                </c:pt>
                <c:pt idx="933">
                  <c:v>39965</c:v>
                </c:pt>
                <c:pt idx="934">
                  <c:v>39965</c:v>
                </c:pt>
                <c:pt idx="935" formatCode="[$-411]m\.d\.ge">
                  <c:v>39986</c:v>
                </c:pt>
                <c:pt idx="936">
                  <c:v>39995</c:v>
                </c:pt>
                <c:pt idx="937">
                  <c:v>39995</c:v>
                </c:pt>
                <c:pt idx="938" formatCode="[$-411]m\.d\.ge">
                  <c:v>39997</c:v>
                </c:pt>
                <c:pt idx="939" formatCode="[$-411]m\.d\.ge">
                  <c:v>40009</c:v>
                </c:pt>
                <c:pt idx="940">
                  <c:v>40028</c:v>
                </c:pt>
                <c:pt idx="941">
                  <c:v>40029</c:v>
                </c:pt>
                <c:pt idx="942" formatCode="[$-411]m\.d\.ge">
                  <c:v>40031</c:v>
                </c:pt>
                <c:pt idx="943">
                  <c:v>40057</c:v>
                </c:pt>
                <c:pt idx="944">
                  <c:v>40057</c:v>
                </c:pt>
                <c:pt idx="945">
                  <c:v>40087</c:v>
                </c:pt>
                <c:pt idx="946">
                  <c:v>40087</c:v>
                </c:pt>
                <c:pt idx="947">
                  <c:v>40119</c:v>
                </c:pt>
                <c:pt idx="948">
                  <c:v>40119</c:v>
                </c:pt>
                <c:pt idx="949" formatCode="[$-411]m\.d\.ge">
                  <c:v>40121</c:v>
                </c:pt>
                <c:pt idx="950">
                  <c:v>40148</c:v>
                </c:pt>
                <c:pt idx="951">
                  <c:v>40148</c:v>
                </c:pt>
                <c:pt idx="952">
                  <c:v>40182</c:v>
                </c:pt>
                <c:pt idx="953">
                  <c:v>40182</c:v>
                </c:pt>
                <c:pt idx="954">
                  <c:v>40210</c:v>
                </c:pt>
                <c:pt idx="955">
                  <c:v>40210</c:v>
                </c:pt>
                <c:pt idx="956" formatCode="[$-411]m\.d\.ge">
                  <c:v>40210</c:v>
                </c:pt>
                <c:pt idx="957">
                  <c:v>40238</c:v>
                </c:pt>
                <c:pt idx="958">
                  <c:v>40238</c:v>
                </c:pt>
                <c:pt idx="959">
                  <c:v>40269</c:v>
                </c:pt>
                <c:pt idx="960">
                  <c:v>40270</c:v>
                </c:pt>
                <c:pt idx="961">
                  <c:v>40298</c:v>
                </c:pt>
                <c:pt idx="962">
                  <c:v>40298</c:v>
                </c:pt>
                <c:pt idx="963">
                  <c:v>40304</c:v>
                </c:pt>
                <c:pt idx="964">
                  <c:v>40304</c:v>
                </c:pt>
                <c:pt idx="965">
                  <c:v>40330</c:v>
                </c:pt>
                <c:pt idx="966">
                  <c:v>40330</c:v>
                </c:pt>
                <c:pt idx="967">
                  <c:v>40330</c:v>
                </c:pt>
                <c:pt idx="968">
                  <c:v>40330</c:v>
                </c:pt>
                <c:pt idx="969">
                  <c:v>40360</c:v>
                </c:pt>
                <c:pt idx="970">
                  <c:v>40360</c:v>
                </c:pt>
                <c:pt idx="971">
                  <c:v>40360</c:v>
                </c:pt>
                <c:pt idx="972">
                  <c:v>40360</c:v>
                </c:pt>
                <c:pt idx="973">
                  <c:v>40392</c:v>
                </c:pt>
                <c:pt idx="974">
                  <c:v>40392</c:v>
                </c:pt>
                <c:pt idx="975">
                  <c:v>40392</c:v>
                </c:pt>
                <c:pt idx="976">
                  <c:v>40392</c:v>
                </c:pt>
                <c:pt idx="977">
                  <c:v>40422</c:v>
                </c:pt>
                <c:pt idx="978">
                  <c:v>40422</c:v>
                </c:pt>
                <c:pt idx="979">
                  <c:v>40422</c:v>
                </c:pt>
                <c:pt idx="980">
                  <c:v>40422</c:v>
                </c:pt>
                <c:pt idx="981">
                  <c:v>40452</c:v>
                </c:pt>
                <c:pt idx="982">
                  <c:v>40452</c:v>
                </c:pt>
                <c:pt idx="983">
                  <c:v>40452</c:v>
                </c:pt>
                <c:pt idx="984">
                  <c:v>40452</c:v>
                </c:pt>
                <c:pt idx="985">
                  <c:v>40483</c:v>
                </c:pt>
                <c:pt idx="986">
                  <c:v>40483</c:v>
                </c:pt>
                <c:pt idx="987">
                  <c:v>40483</c:v>
                </c:pt>
                <c:pt idx="988">
                  <c:v>40483</c:v>
                </c:pt>
                <c:pt idx="989">
                  <c:v>40513</c:v>
                </c:pt>
                <c:pt idx="990">
                  <c:v>40513</c:v>
                </c:pt>
                <c:pt idx="991">
                  <c:v>40513</c:v>
                </c:pt>
                <c:pt idx="992">
                  <c:v>40513</c:v>
                </c:pt>
                <c:pt idx="993">
                  <c:v>40547</c:v>
                </c:pt>
                <c:pt idx="994">
                  <c:v>40547</c:v>
                </c:pt>
                <c:pt idx="995">
                  <c:v>40547</c:v>
                </c:pt>
                <c:pt idx="996">
                  <c:v>40547</c:v>
                </c:pt>
                <c:pt idx="997">
                  <c:v>40575</c:v>
                </c:pt>
                <c:pt idx="998">
                  <c:v>40575</c:v>
                </c:pt>
                <c:pt idx="999">
                  <c:v>40603</c:v>
                </c:pt>
                <c:pt idx="1000">
                  <c:v>40603</c:v>
                </c:pt>
                <c:pt idx="1001">
                  <c:v>40634</c:v>
                </c:pt>
                <c:pt idx="1002">
                  <c:v>40634</c:v>
                </c:pt>
                <c:pt idx="1003">
                  <c:v>40665</c:v>
                </c:pt>
                <c:pt idx="1004">
                  <c:v>40665</c:v>
                </c:pt>
                <c:pt idx="1005">
                  <c:v>40695</c:v>
                </c:pt>
                <c:pt idx="1006">
                  <c:v>40695</c:v>
                </c:pt>
                <c:pt idx="1007">
                  <c:v>40725</c:v>
                </c:pt>
                <c:pt idx="1008">
                  <c:v>40725</c:v>
                </c:pt>
                <c:pt idx="1009">
                  <c:v>40756</c:v>
                </c:pt>
                <c:pt idx="1010">
                  <c:v>40756</c:v>
                </c:pt>
                <c:pt idx="1011">
                  <c:v>40763</c:v>
                </c:pt>
                <c:pt idx="1012">
                  <c:v>40765</c:v>
                </c:pt>
                <c:pt idx="1013">
                  <c:v>40787</c:v>
                </c:pt>
                <c:pt idx="1014">
                  <c:v>40787</c:v>
                </c:pt>
                <c:pt idx="1015">
                  <c:v>40819</c:v>
                </c:pt>
                <c:pt idx="1016">
                  <c:v>40819</c:v>
                </c:pt>
                <c:pt idx="1017">
                  <c:v>40833</c:v>
                </c:pt>
                <c:pt idx="1018">
                  <c:v>40848</c:v>
                </c:pt>
                <c:pt idx="1019">
                  <c:v>40848</c:v>
                </c:pt>
                <c:pt idx="1020">
                  <c:v>40862</c:v>
                </c:pt>
                <c:pt idx="1021">
                  <c:v>40864</c:v>
                </c:pt>
                <c:pt idx="1022">
                  <c:v>40878</c:v>
                </c:pt>
                <c:pt idx="1023">
                  <c:v>40878</c:v>
                </c:pt>
                <c:pt idx="1024">
                  <c:v>40892</c:v>
                </c:pt>
                <c:pt idx="1025">
                  <c:v>40912</c:v>
                </c:pt>
                <c:pt idx="1026">
                  <c:v>40912</c:v>
                </c:pt>
                <c:pt idx="1027">
                  <c:v>40926</c:v>
                </c:pt>
                <c:pt idx="1028">
                  <c:v>40940</c:v>
                </c:pt>
                <c:pt idx="1029">
                  <c:v>40940</c:v>
                </c:pt>
                <c:pt idx="1030">
                  <c:v>40954</c:v>
                </c:pt>
                <c:pt idx="1031">
                  <c:v>40961</c:v>
                </c:pt>
                <c:pt idx="1032">
                  <c:v>40969</c:v>
                </c:pt>
                <c:pt idx="1033">
                  <c:v>40969</c:v>
                </c:pt>
                <c:pt idx="1034">
                  <c:v>40983</c:v>
                </c:pt>
                <c:pt idx="1035">
                  <c:v>40990</c:v>
                </c:pt>
                <c:pt idx="1036">
                  <c:v>41001</c:v>
                </c:pt>
                <c:pt idx="1037">
                  <c:v>41001</c:v>
                </c:pt>
                <c:pt idx="1038">
                  <c:v>41394</c:v>
                </c:pt>
                <c:pt idx="1039">
                  <c:v>41394</c:v>
                </c:pt>
                <c:pt idx="1040">
                  <c:v>41425</c:v>
                </c:pt>
                <c:pt idx="1041">
                  <c:v>41425</c:v>
                </c:pt>
                <c:pt idx="1042">
                  <c:v>41031</c:v>
                </c:pt>
                <c:pt idx="1043">
                  <c:v>41061</c:v>
                </c:pt>
                <c:pt idx="1044">
                  <c:v>41092</c:v>
                </c:pt>
                <c:pt idx="1045">
                  <c:v>41122</c:v>
                </c:pt>
                <c:pt idx="1046">
                  <c:v>41155</c:v>
                </c:pt>
                <c:pt idx="1047">
                  <c:v>41183</c:v>
                </c:pt>
                <c:pt idx="1048">
                  <c:v>41214</c:v>
                </c:pt>
                <c:pt idx="1049">
                  <c:v>41246</c:v>
                </c:pt>
                <c:pt idx="1050">
                  <c:v>41278</c:v>
                </c:pt>
                <c:pt idx="1051">
                  <c:v>41306</c:v>
                </c:pt>
                <c:pt idx="1052">
                  <c:v>41334</c:v>
                </c:pt>
                <c:pt idx="1053">
                  <c:v>41365</c:v>
                </c:pt>
                <c:pt idx="1054">
                  <c:v>41396</c:v>
                </c:pt>
                <c:pt idx="1055">
                  <c:v>41428</c:v>
                </c:pt>
                <c:pt idx="1056">
                  <c:v>41456</c:v>
                </c:pt>
                <c:pt idx="1057">
                  <c:v>41487</c:v>
                </c:pt>
                <c:pt idx="1058">
                  <c:v>41519</c:v>
                </c:pt>
                <c:pt idx="1059">
                  <c:v>41548</c:v>
                </c:pt>
                <c:pt idx="1060">
                  <c:v>41579</c:v>
                </c:pt>
                <c:pt idx="1061">
                  <c:v>41610</c:v>
                </c:pt>
                <c:pt idx="1062">
                  <c:v>41645</c:v>
                </c:pt>
                <c:pt idx="1063">
                  <c:v>41673</c:v>
                </c:pt>
                <c:pt idx="1064">
                  <c:v>41701</c:v>
                </c:pt>
                <c:pt idx="1065">
                  <c:v>41730</c:v>
                </c:pt>
                <c:pt idx="1066">
                  <c:v>41031</c:v>
                </c:pt>
                <c:pt idx="1067">
                  <c:v>41061</c:v>
                </c:pt>
                <c:pt idx="1068">
                  <c:v>41089</c:v>
                </c:pt>
                <c:pt idx="1069">
                  <c:v>41121</c:v>
                </c:pt>
                <c:pt idx="1070">
                  <c:v>41151</c:v>
                </c:pt>
                <c:pt idx="1071">
                  <c:v>41180</c:v>
                </c:pt>
                <c:pt idx="1072">
                  <c:v>41213</c:v>
                </c:pt>
                <c:pt idx="1073">
                  <c:v>41243</c:v>
                </c:pt>
                <c:pt idx="1074">
                  <c:v>41271</c:v>
                </c:pt>
                <c:pt idx="1075">
                  <c:v>41305</c:v>
                </c:pt>
                <c:pt idx="1076">
                  <c:v>41333</c:v>
                </c:pt>
                <c:pt idx="1077">
                  <c:v>41362</c:v>
                </c:pt>
                <c:pt idx="1078">
                  <c:v>41394</c:v>
                </c:pt>
                <c:pt idx="1079">
                  <c:v>41425</c:v>
                </c:pt>
                <c:pt idx="1080">
                  <c:v>41456</c:v>
                </c:pt>
                <c:pt idx="1081">
                  <c:v>41487</c:v>
                </c:pt>
                <c:pt idx="1082">
                  <c:v>41519</c:v>
                </c:pt>
                <c:pt idx="1083">
                  <c:v>41548</c:v>
                </c:pt>
                <c:pt idx="1084">
                  <c:v>41579</c:v>
                </c:pt>
                <c:pt idx="1085">
                  <c:v>41610</c:v>
                </c:pt>
                <c:pt idx="1086">
                  <c:v>41634</c:v>
                </c:pt>
                <c:pt idx="1087">
                  <c:v>41673</c:v>
                </c:pt>
                <c:pt idx="1088">
                  <c:v>41701</c:v>
                </c:pt>
                <c:pt idx="1089">
                  <c:v>41730</c:v>
                </c:pt>
                <c:pt idx="1090">
                  <c:v>41456</c:v>
                </c:pt>
                <c:pt idx="1091">
                  <c:v>41456</c:v>
                </c:pt>
                <c:pt idx="1092">
                  <c:v>41486</c:v>
                </c:pt>
                <c:pt idx="1093">
                  <c:v>41486</c:v>
                </c:pt>
                <c:pt idx="1094">
                  <c:v>41519</c:v>
                </c:pt>
                <c:pt idx="1095">
                  <c:v>41519</c:v>
                </c:pt>
                <c:pt idx="1096">
                  <c:v>41548</c:v>
                </c:pt>
                <c:pt idx="1097">
                  <c:v>41548</c:v>
                </c:pt>
                <c:pt idx="1098">
                  <c:v>41578</c:v>
                </c:pt>
                <c:pt idx="1099">
                  <c:v>41578</c:v>
                </c:pt>
                <c:pt idx="1100">
                  <c:v>41607</c:v>
                </c:pt>
                <c:pt idx="1101">
                  <c:v>41607</c:v>
                </c:pt>
                <c:pt idx="1102">
                  <c:v>41634</c:v>
                </c:pt>
                <c:pt idx="1103">
                  <c:v>41634</c:v>
                </c:pt>
                <c:pt idx="1104">
                  <c:v>41673</c:v>
                </c:pt>
                <c:pt idx="1105">
                  <c:v>41673</c:v>
                </c:pt>
                <c:pt idx="1106">
                  <c:v>41698</c:v>
                </c:pt>
                <c:pt idx="1107">
                  <c:v>41698</c:v>
                </c:pt>
                <c:pt idx="1108">
                  <c:v>41729</c:v>
                </c:pt>
                <c:pt idx="1109">
                  <c:v>41729</c:v>
                </c:pt>
                <c:pt idx="1110">
                  <c:v>41759</c:v>
                </c:pt>
                <c:pt idx="1111">
                  <c:v>41759</c:v>
                </c:pt>
                <c:pt idx="1112">
                  <c:v>41789</c:v>
                </c:pt>
                <c:pt idx="1113">
                  <c:v>41789</c:v>
                </c:pt>
                <c:pt idx="1114">
                  <c:v>41820</c:v>
                </c:pt>
                <c:pt idx="1115">
                  <c:v>41820</c:v>
                </c:pt>
                <c:pt idx="1116">
                  <c:v>41851</c:v>
                </c:pt>
                <c:pt idx="1117">
                  <c:v>41851</c:v>
                </c:pt>
                <c:pt idx="1118">
                  <c:v>41880</c:v>
                </c:pt>
                <c:pt idx="1119">
                  <c:v>41880</c:v>
                </c:pt>
                <c:pt idx="1120">
                  <c:v>41255</c:v>
                </c:pt>
                <c:pt idx="1121">
                  <c:v>41626</c:v>
                </c:pt>
                <c:pt idx="1122">
                  <c:v>41073</c:v>
                </c:pt>
                <c:pt idx="1123">
                  <c:v>41081</c:v>
                </c:pt>
                <c:pt idx="1124">
                  <c:v>41436</c:v>
                </c:pt>
                <c:pt idx="1125">
                  <c:v>41451</c:v>
                </c:pt>
                <c:pt idx="1126">
                  <c:v>41101</c:v>
                </c:pt>
                <c:pt idx="1127">
                  <c:v>41107</c:v>
                </c:pt>
                <c:pt idx="1128">
                  <c:v>41458</c:v>
                </c:pt>
                <c:pt idx="1129">
                  <c:v>41463</c:v>
                </c:pt>
                <c:pt idx="1130">
                  <c:v>41037</c:v>
                </c:pt>
                <c:pt idx="1131">
                  <c:v>41218</c:v>
                </c:pt>
                <c:pt idx="1132">
                  <c:v>41404</c:v>
                </c:pt>
                <c:pt idx="1133">
                  <c:v>41584</c:v>
                </c:pt>
                <c:pt idx="1134">
                  <c:v>41043</c:v>
                </c:pt>
                <c:pt idx="1135">
                  <c:v>41123</c:v>
                </c:pt>
                <c:pt idx="1136">
                  <c:v>41229</c:v>
                </c:pt>
                <c:pt idx="1137">
                  <c:v>41327</c:v>
                </c:pt>
                <c:pt idx="1138">
                  <c:v>41404</c:v>
                </c:pt>
                <c:pt idx="1139">
                  <c:v>41495</c:v>
                </c:pt>
                <c:pt idx="1140">
                  <c:v>41606</c:v>
                </c:pt>
                <c:pt idx="1141">
                  <c:v>41689</c:v>
                </c:pt>
                <c:pt idx="1142">
                  <c:v>41046</c:v>
                </c:pt>
                <c:pt idx="1143">
                  <c:v>41229</c:v>
                </c:pt>
                <c:pt idx="1144">
                  <c:v>41404</c:v>
                </c:pt>
                <c:pt idx="1145">
                  <c:v>41584</c:v>
                </c:pt>
                <c:pt idx="1146">
                  <c:v>41729</c:v>
                </c:pt>
                <c:pt idx="1147">
                  <c:v>41759</c:v>
                </c:pt>
                <c:pt idx="1148">
                  <c:v>41789</c:v>
                </c:pt>
                <c:pt idx="1149">
                  <c:v>41820</c:v>
                </c:pt>
                <c:pt idx="1150">
                  <c:v>41851</c:v>
                </c:pt>
                <c:pt idx="1151">
                  <c:v>41880</c:v>
                </c:pt>
                <c:pt idx="1152">
                  <c:v>41730</c:v>
                </c:pt>
                <c:pt idx="1153">
                  <c:v>41760</c:v>
                </c:pt>
                <c:pt idx="1154">
                  <c:v>41792</c:v>
                </c:pt>
                <c:pt idx="1155">
                  <c:v>41821</c:v>
                </c:pt>
                <c:pt idx="1156">
                  <c:v>41852</c:v>
                </c:pt>
                <c:pt idx="1157">
                  <c:v>41883</c:v>
                </c:pt>
                <c:pt idx="1158">
                  <c:v>41912</c:v>
                </c:pt>
                <c:pt idx="1159">
                  <c:v>41947</c:v>
                </c:pt>
                <c:pt idx="1160">
                  <c:v>41974</c:v>
                </c:pt>
                <c:pt idx="1161">
                  <c:v>41998</c:v>
                </c:pt>
                <c:pt idx="1162">
                  <c:v>42037</c:v>
                </c:pt>
                <c:pt idx="1163">
                  <c:v>42065</c:v>
                </c:pt>
                <c:pt idx="1164">
                  <c:v>42095</c:v>
                </c:pt>
                <c:pt idx="1165">
                  <c:v>42125</c:v>
                </c:pt>
                <c:pt idx="1166">
                  <c:v>42156</c:v>
                </c:pt>
                <c:pt idx="1167">
                  <c:v>42187</c:v>
                </c:pt>
                <c:pt idx="1168">
                  <c:v>42219</c:v>
                </c:pt>
                <c:pt idx="1169">
                  <c:v>42248</c:v>
                </c:pt>
                <c:pt idx="1170">
                  <c:v>42278</c:v>
                </c:pt>
                <c:pt idx="1171">
                  <c:v>42312</c:v>
                </c:pt>
                <c:pt idx="1172">
                  <c:v>42339</c:v>
                </c:pt>
                <c:pt idx="1173">
                  <c:v>42373</c:v>
                </c:pt>
                <c:pt idx="1174">
                  <c:v>42401</c:v>
                </c:pt>
                <c:pt idx="1175">
                  <c:v>42430</c:v>
                </c:pt>
                <c:pt idx="1176">
                  <c:v>42461</c:v>
                </c:pt>
                <c:pt idx="1177">
                  <c:v>42488</c:v>
                </c:pt>
                <c:pt idx="1178">
                  <c:v>42522</c:v>
                </c:pt>
                <c:pt idx="1179">
                  <c:v>42552</c:v>
                </c:pt>
                <c:pt idx="1180">
                  <c:v>42583</c:v>
                </c:pt>
                <c:pt idx="1181">
                  <c:v>42614</c:v>
                </c:pt>
                <c:pt idx="1182">
                  <c:v>42646</c:v>
                </c:pt>
                <c:pt idx="1183">
                  <c:v>42675</c:v>
                </c:pt>
                <c:pt idx="1184">
                  <c:v>42706</c:v>
                </c:pt>
                <c:pt idx="1185">
                  <c:v>42739</c:v>
                </c:pt>
                <c:pt idx="1186">
                  <c:v>42767</c:v>
                </c:pt>
                <c:pt idx="1187">
                  <c:v>42795</c:v>
                </c:pt>
                <c:pt idx="1188">
                  <c:v>42829</c:v>
                </c:pt>
                <c:pt idx="1189">
                  <c:v>42853</c:v>
                </c:pt>
                <c:pt idx="1190">
                  <c:v>42887</c:v>
                </c:pt>
                <c:pt idx="1191">
                  <c:v>42919</c:v>
                </c:pt>
                <c:pt idx="1192">
                  <c:v>42948</c:v>
                </c:pt>
                <c:pt idx="1193">
                  <c:v>42979</c:v>
                </c:pt>
                <c:pt idx="1194">
                  <c:v>43010</c:v>
                </c:pt>
                <c:pt idx="1195">
                  <c:v>43040</c:v>
                </c:pt>
                <c:pt idx="1196">
                  <c:v>43070</c:v>
                </c:pt>
                <c:pt idx="1197">
                  <c:v>43104</c:v>
                </c:pt>
                <c:pt idx="1198">
                  <c:v>43221</c:v>
                </c:pt>
                <c:pt idx="1199">
                  <c:v>43252</c:v>
                </c:pt>
                <c:pt idx="1200">
                  <c:v>43283</c:v>
                </c:pt>
                <c:pt idx="1201">
                  <c:v>43313</c:v>
                </c:pt>
                <c:pt idx="1202">
                  <c:v>43342</c:v>
                </c:pt>
                <c:pt idx="1203">
                  <c:v>43374</c:v>
                </c:pt>
                <c:pt idx="1205">
                  <c:v>41730</c:v>
                </c:pt>
                <c:pt idx="1206">
                  <c:v>41760</c:v>
                </c:pt>
                <c:pt idx="1207">
                  <c:v>41792</c:v>
                </c:pt>
                <c:pt idx="1208">
                  <c:v>41821</c:v>
                </c:pt>
                <c:pt idx="1209">
                  <c:v>41852</c:v>
                </c:pt>
                <c:pt idx="1210">
                  <c:v>41883</c:v>
                </c:pt>
                <c:pt idx="1211">
                  <c:v>41912</c:v>
                </c:pt>
                <c:pt idx="1212">
                  <c:v>41947</c:v>
                </c:pt>
                <c:pt idx="1213">
                  <c:v>41974</c:v>
                </c:pt>
                <c:pt idx="1214">
                  <c:v>41998</c:v>
                </c:pt>
                <c:pt idx="1215">
                  <c:v>42037</c:v>
                </c:pt>
                <c:pt idx="1216">
                  <c:v>42065</c:v>
                </c:pt>
                <c:pt idx="1217">
                  <c:v>42093</c:v>
                </c:pt>
                <c:pt idx="1218">
                  <c:v>42125</c:v>
                </c:pt>
                <c:pt idx="1219">
                  <c:v>42156</c:v>
                </c:pt>
                <c:pt idx="1220">
                  <c:v>42187</c:v>
                </c:pt>
                <c:pt idx="1221">
                  <c:v>42219</c:v>
                </c:pt>
                <c:pt idx="1222">
                  <c:v>42248</c:v>
                </c:pt>
                <c:pt idx="1223">
                  <c:v>42278</c:v>
                </c:pt>
                <c:pt idx="1224">
                  <c:v>42312</c:v>
                </c:pt>
                <c:pt idx="1225">
                  <c:v>42339</c:v>
                </c:pt>
                <c:pt idx="1226">
                  <c:v>42373</c:v>
                </c:pt>
                <c:pt idx="1227">
                  <c:v>42401</c:v>
                </c:pt>
                <c:pt idx="1228">
                  <c:v>42430</c:v>
                </c:pt>
                <c:pt idx="1229">
                  <c:v>42461</c:v>
                </c:pt>
                <c:pt idx="1230">
                  <c:v>42488</c:v>
                </c:pt>
                <c:pt idx="1231">
                  <c:v>42522</c:v>
                </c:pt>
                <c:pt idx="1232">
                  <c:v>42552</c:v>
                </c:pt>
                <c:pt idx="1233">
                  <c:v>42583</c:v>
                </c:pt>
                <c:pt idx="1234">
                  <c:v>42614</c:v>
                </c:pt>
                <c:pt idx="1235">
                  <c:v>42646</c:v>
                </c:pt>
                <c:pt idx="1236">
                  <c:v>42675</c:v>
                </c:pt>
                <c:pt idx="1237">
                  <c:v>42706</c:v>
                </c:pt>
                <c:pt idx="1238">
                  <c:v>42739</c:v>
                </c:pt>
                <c:pt idx="1239">
                  <c:v>42767</c:v>
                </c:pt>
                <c:pt idx="1240">
                  <c:v>42796</c:v>
                </c:pt>
                <c:pt idx="1241">
                  <c:v>42829</c:v>
                </c:pt>
                <c:pt idx="1242">
                  <c:v>42853</c:v>
                </c:pt>
                <c:pt idx="1243">
                  <c:v>42887</c:v>
                </c:pt>
                <c:pt idx="1244">
                  <c:v>42919</c:v>
                </c:pt>
                <c:pt idx="1245">
                  <c:v>42948</c:v>
                </c:pt>
                <c:pt idx="1246">
                  <c:v>42979</c:v>
                </c:pt>
                <c:pt idx="1247">
                  <c:v>43010</c:v>
                </c:pt>
                <c:pt idx="1248">
                  <c:v>43040</c:v>
                </c:pt>
                <c:pt idx="1249">
                  <c:v>43070</c:v>
                </c:pt>
                <c:pt idx="1250">
                  <c:v>43104</c:v>
                </c:pt>
                <c:pt idx="1251">
                  <c:v>43221</c:v>
                </c:pt>
                <c:pt idx="1252">
                  <c:v>43252</c:v>
                </c:pt>
                <c:pt idx="1253">
                  <c:v>43283</c:v>
                </c:pt>
                <c:pt idx="1254">
                  <c:v>43313</c:v>
                </c:pt>
                <c:pt idx="1255">
                  <c:v>43342</c:v>
                </c:pt>
                <c:pt idx="1256">
                  <c:v>43374</c:v>
                </c:pt>
                <c:pt idx="1258">
                  <c:v>41730</c:v>
                </c:pt>
                <c:pt idx="1259">
                  <c:v>41760</c:v>
                </c:pt>
                <c:pt idx="1260">
                  <c:v>41792</c:v>
                </c:pt>
                <c:pt idx="1261">
                  <c:v>41821</c:v>
                </c:pt>
                <c:pt idx="1262">
                  <c:v>41852</c:v>
                </c:pt>
                <c:pt idx="1263">
                  <c:v>41883</c:v>
                </c:pt>
                <c:pt idx="1264">
                  <c:v>41913</c:v>
                </c:pt>
                <c:pt idx="1265">
                  <c:v>41947</c:v>
                </c:pt>
                <c:pt idx="1266">
                  <c:v>41974</c:v>
                </c:pt>
                <c:pt idx="1267">
                  <c:v>42009</c:v>
                </c:pt>
                <c:pt idx="1268">
                  <c:v>42037</c:v>
                </c:pt>
                <c:pt idx="1269">
                  <c:v>42065</c:v>
                </c:pt>
                <c:pt idx="1270">
                  <c:v>42095</c:v>
                </c:pt>
                <c:pt idx="1271">
                  <c:v>42125</c:v>
                </c:pt>
                <c:pt idx="1272">
                  <c:v>42156</c:v>
                </c:pt>
                <c:pt idx="1273">
                  <c:v>42186</c:v>
                </c:pt>
                <c:pt idx="1274">
                  <c:v>42219</c:v>
                </c:pt>
                <c:pt idx="1275">
                  <c:v>42248</c:v>
                </c:pt>
                <c:pt idx="1276">
                  <c:v>42278</c:v>
                </c:pt>
                <c:pt idx="1277">
                  <c:v>42310</c:v>
                </c:pt>
                <c:pt idx="1278">
                  <c:v>42339</c:v>
                </c:pt>
                <c:pt idx="1279">
                  <c:v>42373</c:v>
                </c:pt>
                <c:pt idx="1280">
                  <c:v>42401</c:v>
                </c:pt>
                <c:pt idx="1281">
                  <c:v>42430</c:v>
                </c:pt>
                <c:pt idx="1282">
                  <c:v>42461</c:v>
                </c:pt>
                <c:pt idx="1283">
                  <c:v>42492</c:v>
                </c:pt>
                <c:pt idx="1284">
                  <c:v>42522</c:v>
                </c:pt>
                <c:pt idx="1285">
                  <c:v>42552</c:v>
                </c:pt>
                <c:pt idx="1286">
                  <c:v>42583</c:v>
                </c:pt>
                <c:pt idx="1287">
                  <c:v>42614</c:v>
                </c:pt>
                <c:pt idx="1288">
                  <c:v>42646</c:v>
                </c:pt>
                <c:pt idx="1289">
                  <c:v>42675</c:v>
                </c:pt>
                <c:pt idx="1290">
                  <c:v>42705</c:v>
                </c:pt>
                <c:pt idx="1291">
                  <c:v>42739</c:v>
                </c:pt>
                <c:pt idx="1292">
                  <c:v>42767</c:v>
                </c:pt>
                <c:pt idx="1293">
                  <c:v>42795</c:v>
                </c:pt>
                <c:pt idx="1294">
                  <c:v>42828</c:v>
                </c:pt>
                <c:pt idx="1295">
                  <c:v>42856</c:v>
                </c:pt>
                <c:pt idx="1296">
                  <c:v>42887</c:v>
                </c:pt>
                <c:pt idx="1297">
                  <c:v>42919</c:v>
                </c:pt>
                <c:pt idx="1298">
                  <c:v>42948</c:v>
                </c:pt>
                <c:pt idx="1299">
                  <c:v>42979</c:v>
                </c:pt>
                <c:pt idx="1300">
                  <c:v>43010</c:v>
                </c:pt>
                <c:pt idx="1301">
                  <c:v>43040</c:v>
                </c:pt>
                <c:pt idx="1302">
                  <c:v>43070</c:v>
                </c:pt>
                <c:pt idx="1303">
                  <c:v>43104</c:v>
                </c:pt>
                <c:pt idx="1304">
                  <c:v>43221</c:v>
                </c:pt>
                <c:pt idx="1305">
                  <c:v>43252</c:v>
                </c:pt>
                <c:pt idx="1306">
                  <c:v>43283</c:v>
                </c:pt>
                <c:pt idx="1307">
                  <c:v>43313</c:v>
                </c:pt>
                <c:pt idx="1308">
                  <c:v>43346</c:v>
                </c:pt>
                <c:pt idx="1309">
                  <c:v>43374</c:v>
                </c:pt>
              </c:numCache>
            </c:numRef>
          </c:cat>
          <c:val>
            <c:numRef>
              <c:f>Sheet1!$BU$5:$BU$1350</c:f>
              <c:numCache>
                <c:formatCode>General</c:formatCode>
                <c:ptCount val="1346"/>
                <c:pt idx="3" formatCode="0.000">
                  <c:v>0.88148148148148153</c:v>
                </c:pt>
                <c:pt idx="12" formatCode="0.000">
                  <c:v>0.77407407407407403</c:v>
                </c:pt>
                <c:pt idx="21" formatCode="0.000">
                  <c:v>1.037037037037037</c:v>
                </c:pt>
                <c:pt idx="33" formatCode="0.000">
                  <c:v>0.93703703703703711</c:v>
                </c:pt>
                <c:pt idx="43" formatCode="0.000">
                  <c:v>1.3185185185185186</c:v>
                </c:pt>
                <c:pt idx="50" formatCode="0.000">
                  <c:v>0.61851851851851847</c:v>
                </c:pt>
                <c:pt idx="58" formatCode="0.000">
                  <c:v>0.42592592592592593</c:v>
                </c:pt>
                <c:pt idx="70" formatCode="0.000">
                  <c:v>2.7407407407407409</c:v>
                </c:pt>
                <c:pt idx="72" formatCode="0.000">
                  <c:v>0.38518518518518519</c:v>
                </c:pt>
                <c:pt idx="81" formatCode="0.000">
                  <c:v>0.96296296296296291</c:v>
                </c:pt>
                <c:pt idx="89" formatCode="0.000">
                  <c:v>0.38518518518518519</c:v>
                </c:pt>
                <c:pt idx="96" formatCode="0.000">
                  <c:v>0.52592592592592591</c:v>
                </c:pt>
                <c:pt idx="107" formatCode="0.000">
                  <c:v>0.35555555555555557</c:v>
                </c:pt>
                <c:pt idx="116" formatCode="0.000">
                  <c:v>0.37777777777777777</c:v>
                </c:pt>
                <c:pt idx="124" formatCode="0.000">
                  <c:v>0.46666666666666667</c:v>
                </c:pt>
                <c:pt idx="131" formatCode="0.000">
                  <c:v>0.22962962962962963</c:v>
                </c:pt>
                <c:pt idx="143" formatCode="0.000">
                  <c:v>0.3037037037037037</c:v>
                </c:pt>
                <c:pt idx="151" formatCode="0.000">
                  <c:v>0.49259259259259264</c:v>
                </c:pt>
                <c:pt idx="159" formatCode="0.000">
                  <c:v>0.61481481481481481</c:v>
                </c:pt>
                <c:pt idx="166" formatCode="0.0">
                  <c:v>24.222222222222221</c:v>
                </c:pt>
                <c:pt idx="177" formatCode="0.0">
                  <c:v>11.74074074074074</c:v>
                </c:pt>
                <c:pt idx="186" formatCode="0.0">
                  <c:v>8.7407407407407405</c:v>
                </c:pt>
                <c:pt idx="194" formatCode="0.0">
                  <c:v>6.2222222222222223</c:v>
                </c:pt>
                <c:pt idx="201" formatCode="0.000">
                  <c:v>1.1703703703703705</c:v>
                </c:pt>
                <c:pt idx="213" formatCode="0.000">
                  <c:v>0.81851851851851853</c:v>
                </c:pt>
                <c:pt idx="221" formatCode="0.000">
                  <c:v>0.63333333333333341</c:v>
                </c:pt>
                <c:pt idx="229" formatCode="0.000">
                  <c:v>0.53333333333333333</c:v>
                </c:pt>
                <c:pt idx="236" formatCode="0.000">
                  <c:v>0.42</c:v>
                </c:pt>
                <c:pt idx="248" formatCode="0.000">
                  <c:v>0.18</c:v>
                </c:pt>
                <c:pt idx="256" formatCode="0.000">
                  <c:v>0.51</c:v>
                </c:pt>
                <c:pt idx="264" formatCode="0.000">
                  <c:v>0.37</c:v>
                </c:pt>
                <c:pt idx="271" formatCode="0.000">
                  <c:v>0.22</c:v>
                </c:pt>
                <c:pt idx="284" formatCode="0.000">
                  <c:v>0.4</c:v>
                </c:pt>
                <c:pt idx="292" formatCode="0.000">
                  <c:v>0.68</c:v>
                </c:pt>
                <c:pt idx="300" formatCode="0.000">
                  <c:v>0.4</c:v>
                </c:pt>
                <c:pt idx="307" formatCode="0.000">
                  <c:v>0.74</c:v>
                </c:pt>
                <c:pt idx="318" formatCode="0.000">
                  <c:v>0.74</c:v>
                </c:pt>
                <c:pt idx="327" formatCode="0.000">
                  <c:v>0.6</c:v>
                </c:pt>
                <c:pt idx="335" formatCode="0.000">
                  <c:v>0.42</c:v>
                </c:pt>
                <c:pt idx="342" formatCode="0.000">
                  <c:v>0.26</c:v>
                </c:pt>
                <c:pt idx="354" formatCode="0.000">
                  <c:v>0.15</c:v>
                </c:pt>
                <c:pt idx="362" formatCode="0.000">
                  <c:v>0.18</c:v>
                </c:pt>
                <c:pt idx="370" formatCode="0.000">
                  <c:v>0.23</c:v>
                </c:pt>
                <c:pt idx="377" formatCode="0.000">
                  <c:v>0.14000000000000001</c:v>
                </c:pt>
                <c:pt idx="388" formatCode="0.000">
                  <c:v>9.5000000000000001E-2</c:v>
                </c:pt>
                <c:pt idx="397" formatCode="0.000">
                  <c:v>0.24</c:v>
                </c:pt>
                <c:pt idx="405" formatCode="0.000">
                  <c:v>0.17</c:v>
                </c:pt>
                <c:pt idx="412" formatCode="0.000">
                  <c:v>0.14199999999999999</c:v>
                </c:pt>
                <c:pt idx="423" formatCode="0.000">
                  <c:v>0.33</c:v>
                </c:pt>
                <c:pt idx="432" formatCode="0.000">
                  <c:v>0.37</c:v>
                </c:pt>
                <c:pt idx="441" formatCode="0.000">
                  <c:v>7.9000000000000001E-2</c:v>
                </c:pt>
                <c:pt idx="448" formatCode="0.000">
                  <c:v>0.37</c:v>
                </c:pt>
                <c:pt idx="460" formatCode="0.000">
                  <c:v>0.19</c:v>
                </c:pt>
                <c:pt idx="468" formatCode="0.000">
                  <c:v>0.1</c:v>
                </c:pt>
                <c:pt idx="475" formatCode="0.000">
                  <c:v>0.10199999999999999</c:v>
                </c:pt>
                <c:pt idx="482" formatCode="0.000">
                  <c:v>0.35</c:v>
                </c:pt>
                <c:pt idx="493" formatCode="0.000">
                  <c:v>8.3000000000000004E-2</c:v>
                </c:pt>
                <c:pt idx="502" formatCode="0.000">
                  <c:v>5.8999999999999997E-2</c:v>
                </c:pt>
                <c:pt idx="510" formatCode="0.000">
                  <c:v>7.6999999999999999E-2</c:v>
                </c:pt>
                <c:pt idx="517" formatCode="0.000">
                  <c:v>0.11700000000000001</c:v>
                </c:pt>
                <c:pt idx="529" formatCode="0.000">
                  <c:v>7.2999999999999995E-2</c:v>
                </c:pt>
                <c:pt idx="537" formatCode="0.000">
                  <c:v>0.24</c:v>
                </c:pt>
                <c:pt idx="546" formatCode="0.000">
                  <c:v>6.4000000000000001E-2</c:v>
                </c:pt>
                <c:pt idx="553" formatCode="0.000">
                  <c:v>9.4E-2</c:v>
                </c:pt>
                <c:pt idx="565" formatCode="0.000">
                  <c:v>9.2999999999999999E-2</c:v>
                </c:pt>
                <c:pt idx="573" formatCode="0.000">
                  <c:v>0.08</c:v>
                </c:pt>
                <c:pt idx="580" formatCode="0.000">
                  <c:v>0.05</c:v>
                </c:pt>
                <c:pt idx="587" formatCode="0.000">
                  <c:v>5.3999999999999999E-2</c:v>
                </c:pt>
                <c:pt idx="599" formatCode="0.000">
                  <c:v>0.113</c:v>
                </c:pt>
                <c:pt idx="607" formatCode="0.000">
                  <c:v>0.19</c:v>
                </c:pt>
                <c:pt idx="615" formatCode="0.000">
                  <c:v>0.13200000000000001</c:v>
                </c:pt>
                <c:pt idx="622" formatCode="0.000">
                  <c:v>0.156</c:v>
                </c:pt>
                <c:pt idx="639" formatCode="0.000">
                  <c:v>0.107</c:v>
                </c:pt>
                <c:pt idx="655" formatCode="0.000">
                  <c:v>0.114</c:v>
                </c:pt>
                <c:pt idx="670" formatCode="0.000">
                  <c:v>5.7000000000000002E-2</c:v>
                </c:pt>
                <c:pt idx="684" formatCode="0.000">
                  <c:v>6.3E-2</c:v>
                </c:pt>
                <c:pt idx="701" formatCode="0.000">
                  <c:v>0.14000000000000001</c:v>
                </c:pt>
                <c:pt idx="715" formatCode="0.000">
                  <c:v>0.15</c:v>
                </c:pt>
                <c:pt idx="732" formatCode="0.000">
                  <c:v>7.1999999999999995E-2</c:v>
                </c:pt>
                <c:pt idx="746" formatCode="0.000">
                  <c:v>9.4E-2</c:v>
                </c:pt>
                <c:pt idx="763" formatCode="0.000">
                  <c:v>7.8E-2</c:v>
                </c:pt>
                <c:pt idx="777" formatCode="0.000">
                  <c:v>5.8999999999999997E-2</c:v>
                </c:pt>
                <c:pt idx="794" formatCode="0.000">
                  <c:v>3.9E-2</c:v>
                </c:pt>
                <c:pt idx="810" formatCode="0.000">
                  <c:v>4.8000000000000001E-2</c:v>
                </c:pt>
                <c:pt idx="827" formatCode="0.000">
                  <c:v>6.2E-2</c:v>
                </c:pt>
                <c:pt idx="839" formatCode="0.000">
                  <c:v>6.9000000000000006E-2</c:v>
                </c:pt>
                <c:pt idx="856" formatCode="0.000">
                  <c:v>5.7000000000000002E-2</c:v>
                </c:pt>
                <c:pt idx="870" formatCode="0.000">
                  <c:v>7.6999999999999999E-2</c:v>
                </c:pt>
                <c:pt idx="887" formatCode="0.000">
                  <c:v>3.5000000000000003E-2</c:v>
                </c:pt>
                <c:pt idx="903" formatCode="0.000">
                  <c:v>5.8999999999999997E-2</c:v>
                </c:pt>
                <c:pt idx="920" formatCode="0.000">
                  <c:v>4.1000000000000002E-2</c:v>
                </c:pt>
                <c:pt idx="932" formatCode="0.000">
                  <c:v>6.2E-2</c:v>
                </c:pt>
                <c:pt idx="949" formatCode="0.000">
                  <c:v>4.1000000000000002E-2</c:v>
                </c:pt>
                <c:pt idx="1142">
                  <c:v>12.16</c:v>
                </c:pt>
                <c:pt idx="1143">
                  <c:v>11.91</c:v>
                </c:pt>
                <c:pt idx="1144">
                  <c:v>11.67</c:v>
                </c:pt>
                <c:pt idx="1145">
                  <c:v>7.82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47392"/>
        <c:axId val="139549312"/>
      </c:lineChart>
      <c:dateAx>
        <c:axId val="139547392"/>
        <c:scaling>
          <c:orientation val="minMax"/>
          <c:min val="29677"/>
        </c:scaling>
        <c:delete val="0"/>
        <c:axPos val="b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549312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139549312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25400">
            <a:pattFill prst="pct50">
              <a:fgClr>
                <a:srgbClr val="000000"/>
              </a:fgClr>
              <a:bgClr>
                <a:srgbClr val="FFFFFF"/>
              </a:bgClr>
            </a:patt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5473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09817196045059"/>
          <c:y val="0.22195905360414611"/>
          <c:w val="0.37452332451392228"/>
          <c:h val="0.167400331724514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降下物中のCs-137(1)</a:t>
            </a:r>
          </a:p>
        </c:rich>
      </c:tx>
      <c:layout>
        <c:manualLayout>
          <c:xMode val="edge"/>
          <c:yMode val="edge"/>
          <c:x val="0.21402320334498257"/>
          <c:y val="7.0273818123257448E-2"/>
        </c:manualLayout>
      </c:layout>
      <c:overlay val="0"/>
      <c:spPr>
        <a:solidFill>
          <a:srgbClr val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5.0969601631848709E-2"/>
          <c:y val="3.0150803089017825E-2"/>
          <c:w val="0.93761584137877385"/>
          <c:h val="0.8817927052662875"/>
        </c:manualLayout>
      </c:layout>
      <c:lineChart>
        <c:grouping val="standard"/>
        <c:varyColors val="0"/>
        <c:ser>
          <c:idx val="1"/>
          <c:order val="0"/>
          <c:tx>
            <c:strRef>
              <c:f>Sheet1!$AI$4</c:f>
              <c:strCache>
                <c:ptCount val="1"/>
                <c:pt idx="0">
                  <c:v>牡鹿郡牡鹿町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Sheet1!$AG$5:$AG$2501</c:f>
              <c:numCache>
                <c:formatCode>[$-411]ge\.m\.d;@</c:formatCode>
                <c:ptCount val="2497"/>
                <c:pt idx="0">
                  <c:v>21794</c:v>
                </c:pt>
                <c:pt idx="1">
                  <c:v>21885</c:v>
                </c:pt>
                <c:pt idx="2">
                  <c:v>21947</c:v>
                </c:pt>
                <c:pt idx="3">
                  <c:v>21976</c:v>
                </c:pt>
                <c:pt idx="4">
                  <c:v>22068</c:v>
                </c:pt>
                <c:pt idx="5">
                  <c:v>22160</c:v>
                </c:pt>
                <c:pt idx="6">
                  <c:v>22251</c:v>
                </c:pt>
                <c:pt idx="7">
                  <c:v>22341</c:v>
                </c:pt>
                <c:pt idx="8">
                  <c:v>22433</c:v>
                </c:pt>
                <c:pt idx="9">
                  <c:v>22494</c:v>
                </c:pt>
                <c:pt idx="10">
                  <c:v>22525</c:v>
                </c:pt>
                <c:pt idx="11">
                  <c:v>22555</c:v>
                </c:pt>
                <c:pt idx="12">
                  <c:v>22586</c:v>
                </c:pt>
                <c:pt idx="13">
                  <c:v>22616</c:v>
                </c:pt>
                <c:pt idx="14">
                  <c:v>22647</c:v>
                </c:pt>
                <c:pt idx="15">
                  <c:v>22678</c:v>
                </c:pt>
                <c:pt idx="16">
                  <c:v>22706</c:v>
                </c:pt>
                <c:pt idx="17">
                  <c:v>22737</c:v>
                </c:pt>
                <c:pt idx="18">
                  <c:v>22767</c:v>
                </c:pt>
                <c:pt idx="19">
                  <c:v>22798</c:v>
                </c:pt>
                <c:pt idx="20">
                  <c:v>22828</c:v>
                </c:pt>
                <c:pt idx="21">
                  <c:v>22859</c:v>
                </c:pt>
                <c:pt idx="22">
                  <c:v>22890</c:v>
                </c:pt>
                <c:pt idx="23">
                  <c:v>22920</c:v>
                </c:pt>
                <c:pt idx="24">
                  <c:v>22951</c:v>
                </c:pt>
                <c:pt idx="25">
                  <c:v>22981</c:v>
                </c:pt>
                <c:pt idx="26">
                  <c:v>23012</c:v>
                </c:pt>
                <c:pt idx="27">
                  <c:v>23043</c:v>
                </c:pt>
                <c:pt idx="28">
                  <c:v>23071</c:v>
                </c:pt>
                <c:pt idx="29">
                  <c:v>23102</c:v>
                </c:pt>
                <c:pt idx="30">
                  <c:v>23132</c:v>
                </c:pt>
                <c:pt idx="31">
                  <c:v>23163</c:v>
                </c:pt>
                <c:pt idx="32">
                  <c:v>23163</c:v>
                </c:pt>
                <c:pt idx="33">
                  <c:v>23193</c:v>
                </c:pt>
                <c:pt idx="34">
                  <c:v>23193</c:v>
                </c:pt>
                <c:pt idx="35">
                  <c:v>23224</c:v>
                </c:pt>
                <c:pt idx="36">
                  <c:v>23224</c:v>
                </c:pt>
                <c:pt idx="37">
                  <c:v>23255</c:v>
                </c:pt>
                <c:pt idx="38">
                  <c:v>23256</c:v>
                </c:pt>
                <c:pt idx="39">
                  <c:v>23285</c:v>
                </c:pt>
                <c:pt idx="40">
                  <c:v>23285</c:v>
                </c:pt>
                <c:pt idx="41">
                  <c:v>23316</c:v>
                </c:pt>
                <c:pt idx="42">
                  <c:v>23316</c:v>
                </c:pt>
                <c:pt idx="43">
                  <c:v>23346</c:v>
                </c:pt>
                <c:pt idx="44">
                  <c:v>23347</c:v>
                </c:pt>
                <c:pt idx="45">
                  <c:v>23383</c:v>
                </c:pt>
                <c:pt idx="46">
                  <c:v>23409</c:v>
                </c:pt>
                <c:pt idx="47">
                  <c:v>23439</c:v>
                </c:pt>
                <c:pt idx="48">
                  <c:v>23469</c:v>
                </c:pt>
                <c:pt idx="49">
                  <c:v>23499</c:v>
                </c:pt>
                <c:pt idx="50">
                  <c:v>23529</c:v>
                </c:pt>
                <c:pt idx="51">
                  <c:v>23559</c:v>
                </c:pt>
                <c:pt idx="52">
                  <c:v>23590</c:v>
                </c:pt>
                <c:pt idx="53">
                  <c:v>23621</c:v>
                </c:pt>
                <c:pt idx="54">
                  <c:v>23651</c:v>
                </c:pt>
                <c:pt idx="55">
                  <c:v>23686</c:v>
                </c:pt>
                <c:pt idx="56">
                  <c:v>23712</c:v>
                </c:pt>
                <c:pt idx="57">
                  <c:v>23752</c:v>
                </c:pt>
                <c:pt idx="58">
                  <c:v>23774</c:v>
                </c:pt>
                <c:pt idx="59">
                  <c:v>23802</c:v>
                </c:pt>
                <c:pt idx="60">
                  <c:v>23833</c:v>
                </c:pt>
                <c:pt idx="61">
                  <c:v>23863</c:v>
                </c:pt>
                <c:pt idx="62">
                  <c:v>23894</c:v>
                </c:pt>
                <c:pt idx="63">
                  <c:v>23924</c:v>
                </c:pt>
                <c:pt idx="64">
                  <c:v>23955</c:v>
                </c:pt>
                <c:pt idx="65">
                  <c:v>23986</c:v>
                </c:pt>
                <c:pt idx="66">
                  <c:v>24016</c:v>
                </c:pt>
                <c:pt idx="67">
                  <c:v>24047</c:v>
                </c:pt>
                <c:pt idx="68">
                  <c:v>24077</c:v>
                </c:pt>
                <c:pt idx="69">
                  <c:v>24108</c:v>
                </c:pt>
                <c:pt idx="70">
                  <c:v>24139</c:v>
                </c:pt>
                <c:pt idx="71">
                  <c:v>24167</c:v>
                </c:pt>
                <c:pt idx="72">
                  <c:v>24198</c:v>
                </c:pt>
                <c:pt idx="73">
                  <c:v>24228</c:v>
                </c:pt>
                <c:pt idx="74">
                  <c:v>24259</c:v>
                </c:pt>
                <c:pt idx="75">
                  <c:v>24289</c:v>
                </c:pt>
                <c:pt idx="76">
                  <c:v>24320</c:v>
                </c:pt>
                <c:pt idx="77">
                  <c:v>24351</c:v>
                </c:pt>
                <c:pt idx="78">
                  <c:v>24381</c:v>
                </c:pt>
                <c:pt idx="79">
                  <c:v>24412</c:v>
                </c:pt>
                <c:pt idx="80">
                  <c:v>24442</c:v>
                </c:pt>
                <c:pt idx="81">
                  <c:v>24474</c:v>
                </c:pt>
                <c:pt idx="82">
                  <c:v>24505</c:v>
                </c:pt>
                <c:pt idx="83">
                  <c:v>24532</c:v>
                </c:pt>
                <c:pt idx="84">
                  <c:v>24563</c:v>
                </c:pt>
                <c:pt idx="85">
                  <c:v>24593</c:v>
                </c:pt>
                <c:pt idx="86">
                  <c:v>24624</c:v>
                </c:pt>
                <c:pt idx="87">
                  <c:v>24654</c:v>
                </c:pt>
                <c:pt idx="88">
                  <c:v>24685</c:v>
                </c:pt>
                <c:pt idx="89">
                  <c:v>24716</c:v>
                </c:pt>
                <c:pt idx="90">
                  <c:v>24746</c:v>
                </c:pt>
                <c:pt idx="91">
                  <c:v>24777</c:v>
                </c:pt>
                <c:pt idx="92">
                  <c:v>24807</c:v>
                </c:pt>
                <c:pt idx="93">
                  <c:v>24838</c:v>
                </c:pt>
                <c:pt idx="94">
                  <c:v>24869</c:v>
                </c:pt>
                <c:pt idx="95">
                  <c:v>24898</c:v>
                </c:pt>
                <c:pt idx="96">
                  <c:v>24929</c:v>
                </c:pt>
                <c:pt idx="97">
                  <c:v>24959</c:v>
                </c:pt>
                <c:pt idx="98">
                  <c:v>24990</c:v>
                </c:pt>
                <c:pt idx="99">
                  <c:v>25020</c:v>
                </c:pt>
                <c:pt idx="100">
                  <c:v>25051</c:v>
                </c:pt>
                <c:pt idx="101">
                  <c:v>25082</c:v>
                </c:pt>
                <c:pt idx="102">
                  <c:v>25112</c:v>
                </c:pt>
                <c:pt idx="103">
                  <c:v>25143</c:v>
                </c:pt>
                <c:pt idx="104">
                  <c:v>25173</c:v>
                </c:pt>
                <c:pt idx="105">
                  <c:v>25204</c:v>
                </c:pt>
                <c:pt idx="106">
                  <c:v>25235</c:v>
                </c:pt>
                <c:pt idx="107">
                  <c:v>25263</c:v>
                </c:pt>
                <c:pt idx="108">
                  <c:v>25294</c:v>
                </c:pt>
                <c:pt idx="109">
                  <c:v>25324</c:v>
                </c:pt>
                <c:pt idx="110">
                  <c:v>25356</c:v>
                </c:pt>
                <c:pt idx="111">
                  <c:v>25385</c:v>
                </c:pt>
                <c:pt idx="112">
                  <c:v>25416</c:v>
                </c:pt>
                <c:pt idx="113">
                  <c:v>25447</c:v>
                </c:pt>
                <c:pt idx="114">
                  <c:v>25477</c:v>
                </c:pt>
                <c:pt idx="115">
                  <c:v>25508</c:v>
                </c:pt>
                <c:pt idx="116">
                  <c:v>25538</c:v>
                </c:pt>
                <c:pt idx="117">
                  <c:v>25569</c:v>
                </c:pt>
                <c:pt idx="118">
                  <c:v>25600</c:v>
                </c:pt>
                <c:pt idx="119">
                  <c:v>25628</c:v>
                </c:pt>
                <c:pt idx="120">
                  <c:v>25659</c:v>
                </c:pt>
                <c:pt idx="121">
                  <c:v>25689</c:v>
                </c:pt>
                <c:pt idx="122">
                  <c:v>25720</c:v>
                </c:pt>
                <c:pt idx="123">
                  <c:v>25750</c:v>
                </c:pt>
                <c:pt idx="124">
                  <c:v>25781</c:v>
                </c:pt>
                <c:pt idx="125">
                  <c:v>25812</c:v>
                </c:pt>
                <c:pt idx="126">
                  <c:v>25842</c:v>
                </c:pt>
                <c:pt idx="127">
                  <c:v>25873</c:v>
                </c:pt>
                <c:pt idx="128">
                  <c:v>25903</c:v>
                </c:pt>
                <c:pt idx="129">
                  <c:v>25934</c:v>
                </c:pt>
                <c:pt idx="130">
                  <c:v>25965</c:v>
                </c:pt>
                <c:pt idx="131">
                  <c:v>25993</c:v>
                </c:pt>
                <c:pt idx="132">
                  <c:v>26024</c:v>
                </c:pt>
                <c:pt idx="133">
                  <c:v>26054</c:v>
                </c:pt>
                <c:pt idx="134">
                  <c:v>26085</c:v>
                </c:pt>
                <c:pt idx="135">
                  <c:v>26115</c:v>
                </c:pt>
                <c:pt idx="136">
                  <c:v>26146</c:v>
                </c:pt>
                <c:pt idx="137">
                  <c:v>26177</c:v>
                </c:pt>
                <c:pt idx="138">
                  <c:v>26207</c:v>
                </c:pt>
                <c:pt idx="139">
                  <c:v>26238</c:v>
                </c:pt>
                <c:pt idx="140">
                  <c:v>26268</c:v>
                </c:pt>
                <c:pt idx="141">
                  <c:v>26299</c:v>
                </c:pt>
                <c:pt idx="142">
                  <c:v>26330</c:v>
                </c:pt>
                <c:pt idx="143">
                  <c:v>26359</c:v>
                </c:pt>
                <c:pt idx="144">
                  <c:v>26390</c:v>
                </c:pt>
                <c:pt idx="145">
                  <c:v>26420</c:v>
                </c:pt>
                <c:pt idx="146">
                  <c:v>26451</c:v>
                </c:pt>
                <c:pt idx="147">
                  <c:v>26481</c:v>
                </c:pt>
                <c:pt idx="148">
                  <c:v>26512</c:v>
                </c:pt>
                <c:pt idx="149">
                  <c:v>26543</c:v>
                </c:pt>
                <c:pt idx="150">
                  <c:v>26573</c:v>
                </c:pt>
                <c:pt idx="151">
                  <c:v>26604</c:v>
                </c:pt>
                <c:pt idx="152">
                  <c:v>26634</c:v>
                </c:pt>
                <c:pt idx="153">
                  <c:v>26665</c:v>
                </c:pt>
                <c:pt idx="154">
                  <c:v>26696</c:v>
                </c:pt>
                <c:pt idx="155">
                  <c:v>26724</c:v>
                </c:pt>
                <c:pt idx="156">
                  <c:v>27119</c:v>
                </c:pt>
                <c:pt idx="157">
                  <c:v>27149</c:v>
                </c:pt>
                <c:pt idx="158">
                  <c:v>27180</c:v>
                </c:pt>
                <c:pt idx="159">
                  <c:v>27211</c:v>
                </c:pt>
                <c:pt idx="160">
                  <c:v>27241</c:v>
                </c:pt>
                <c:pt idx="161">
                  <c:v>27272</c:v>
                </c:pt>
                <c:pt idx="162">
                  <c:v>27302</c:v>
                </c:pt>
                <c:pt idx="163">
                  <c:v>27333</c:v>
                </c:pt>
                <c:pt idx="164">
                  <c:v>27363</c:v>
                </c:pt>
                <c:pt idx="165">
                  <c:v>27390</c:v>
                </c:pt>
                <c:pt idx="166">
                  <c:v>27425</c:v>
                </c:pt>
                <c:pt idx="167">
                  <c:v>27453</c:v>
                </c:pt>
                <c:pt idx="168">
                  <c:v>27484</c:v>
                </c:pt>
                <c:pt idx="169">
                  <c:v>27514</c:v>
                </c:pt>
                <c:pt idx="170">
                  <c:v>27545</c:v>
                </c:pt>
                <c:pt idx="171">
                  <c:v>27575</c:v>
                </c:pt>
                <c:pt idx="172">
                  <c:v>27606</c:v>
                </c:pt>
                <c:pt idx="173">
                  <c:v>27637</c:v>
                </c:pt>
                <c:pt idx="174">
                  <c:v>27667</c:v>
                </c:pt>
                <c:pt idx="175">
                  <c:v>27699</c:v>
                </c:pt>
                <c:pt idx="176">
                  <c:v>27728</c:v>
                </c:pt>
                <c:pt idx="177">
                  <c:v>27760</c:v>
                </c:pt>
                <c:pt idx="178">
                  <c:v>27790</c:v>
                </c:pt>
                <c:pt idx="179">
                  <c:v>27819</c:v>
                </c:pt>
                <c:pt idx="180">
                  <c:v>27850</c:v>
                </c:pt>
                <c:pt idx="181">
                  <c:v>27880</c:v>
                </c:pt>
                <c:pt idx="182">
                  <c:v>27911</c:v>
                </c:pt>
                <c:pt idx="183">
                  <c:v>27941</c:v>
                </c:pt>
                <c:pt idx="184">
                  <c:v>27972</c:v>
                </c:pt>
                <c:pt idx="185">
                  <c:v>28003</c:v>
                </c:pt>
                <c:pt idx="186">
                  <c:v>28033</c:v>
                </c:pt>
                <c:pt idx="187">
                  <c:v>28065</c:v>
                </c:pt>
                <c:pt idx="188">
                  <c:v>28095</c:v>
                </c:pt>
                <c:pt idx="189">
                  <c:v>28126</c:v>
                </c:pt>
                <c:pt idx="190">
                  <c:v>28130</c:v>
                </c:pt>
                <c:pt idx="191">
                  <c:v>28157</c:v>
                </c:pt>
                <c:pt idx="192">
                  <c:v>28158</c:v>
                </c:pt>
                <c:pt idx="193">
                  <c:v>28185</c:v>
                </c:pt>
                <c:pt idx="194">
                  <c:v>28185</c:v>
                </c:pt>
                <c:pt idx="195">
                  <c:v>28215</c:v>
                </c:pt>
                <c:pt idx="196">
                  <c:v>28216</c:v>
                </c:pt>
                <c:pt idx="197">
                  <c:v>28246</c:v>
                </c:pt>
                <c:pt idx="198">
                  <c:v>28247</c:v>
                </c:pt>
                <c:pt idx="199">
                  <c:v>28277</c:v>
                </c:pt>
                <c:pt idx="200">
                  <c:v>28277</c:v>
                </c:pt>
                <c:pt idx="201">
                  <c:v>28307</c:v>
                </c:pt>
                <c:pt idx="202">
                  <c:v>28307</c:v>
                </c:pt>
                <c:pt idx="203">
                  <c:v>28338</c:v>
                </c:pt>
                <c:pt idx="204">
                  <c:v>28338</c:v>
                </c:pt>
                <c:pt idx="205">
                  <c:v>28369</c:v>
                </c:pt>
                <c:pt idx="206">
                  <c:v>28369</c:v>
                </c:pt>
                <c:pt idx="207">
                  <c:v>28399</c:v>
                </c:pt>
                <c:pt idx="208">
                  <c:v>28399</c:v>
                </c:pt>
                <c:pt idx="209">
                  <c:v>28430</c:v>
                </c:pt>
                <c:pt idx="210">
                  <c:v>28430</c:v>
                </c:pt>
                <c:pt idx="211">
                  <c:v>28460</c:v>
                </c:pt>
                <c:pt idx="212">
                  <c:v>28460</c:v>
                </c:pt>
                <c:pt idx="213">
                  <c:v>28495</c:v>
                </c:pt>
                <c:pt idx="214">
                  <c:v>28522</c:v>
                </c:pt>
                <c:pt idx="215">
                  <c:v>28552</c:v>
                </c:pt>
                <c:pt idx="216">
                  <c:v>28581</c:v>
                </c:pt>
                <c:pt idx="217">
                  <c:v>28611</c:v>
                </c:pt>
                <c:pt idx="218">
                  <c:v>28642</c:v>
                </c:pt>
                <c:pt idx="219">
                  <c:v>28672</c:v>
                </c:pt>
                <c:pt idx="220">
                  <c:v>28703</c:v>
                </c:pt>
                <c:pt idx="221">
                  <c:v>28734</c:v>
                </c:pt>
                <c:pt idx="222">
                  <c:v>28765</c:v>
                </c:pt>
                <c:pt idx="223">
                  <c:v>28796</c:v>
                </c:pt>
                <c:pt idx="224">
                  <c:v>28825</c:v>
                </c:pt>
                <c:pt idx="225">
                  <c:v>28863</c:v>
                </c:pt>
                <c:pt idx="226">
                  <c:v>28887</c:v>
                </c:pt>
                <c:pt idx="227">
                  <c:v>28915</c:v>
                </c:pt>
                <c:pt idx="228">
                  <c:v>28947</c:v>
                </c:pt>
                <c:pt idx="229">
                  <c:v>28976</c:v>
                </c:pt>
                <c:pt idx="230">
                  <c:v>29007</c:v>
                </c:pt>
                <c:pt idx="231">
                  <c:v>29038</c:v>
                </c:pt>
                <c:pt idx="232">
                  <c:v>29068</c:v>
                </c:pt>
                <c:pt idx="233">
                  <c:v>29099</c:v>
                </c:pt>
                <c:pt idx="234">
                  <c:v>29129</c:v>
                </c:pt>
                <c:pt idx="235">
                  <c:v>29160</c:v>
                </c:pt>
                <c:pt idx="236">
                  <c:v>29192</c:v>
                </c:pt>
                <c:pt idx="237">
                  <c:v>29225</c:v>
                </c:pt>
                <c:pt idx="238">
                  <c:v>29255</c:v>
                </c:pt>
                <c:pt idx="239">
                  <c:v>29281</c:v>
                </c:pt>
                <c:pt idx="240">
                  <c:v>29312</c:v>
                </c:pt>
                <c:pt idx="241">
                  <c:v>29342</c:v>
                </c:pt>
                <c:pt idx="242">
                  <c:v>29377</c:v>
                </c:pt>
                <c:pt idx="243">
                  <c:v>29403</c:v>
                </c:pt>
                <c:pt idx="244">
                  <c:v>29434</c:v>
                </c:pt>
                <c:pt idx="245">
                  <c:v>29465</c:v>
                </c:pt>
                <c:pt idx="246">
                  <c:v>29494</c:v>
                </c:pt>
                <c:pt idx="247">
                  <c:v>29526</c:v>
                </c:pt>
                <c:pt idx="248">
                  <c:v>29559</c:v>
                </c:pt>
                <c:pt idx="249">
                  <c:v>29592</c:v>
                </c:pt>
                <c:pt idx="250">
                  <c:v>29619</c:v>
                </c:pt>
                <c:pt idx="251">
                  <c:v>29649</c:v>
                </c:pt>
                <c:pt idx="252">
                  <c:v>29678</c:v>
                </c:pt>
                <c:pt idx="253">
                  <c:v>29707</c:v>
                </c:pt>
                <c:pt idx="254">
                  <c:v>29738</c:v>
                </c:pt>
                <c:pt idx="255">
                  <c:v>29768</c:v>
                </c:pt>
                <c:pt idx="256">
                  <c:v>29801</c:v>
                </c:pt>
                <c:pt idx="257">
                  <c:v>29831</c:v>
                </c:pt>
                <c:pt idx="258">
                  <c:v>29860</c:v>
                </c:pt>
                <c:pt idx="259">
                  <c:v>29860</c:v>
                </c:pt>
                <c:pt idx="260">
                  <c:v>29860</c:v>
                </c:pt>
                <c:pt idx="261">
                  <c:v>29860</c:v>
                </c:pt>
                <c:pt idx="262">
                  <c:v>29890</c:v>
                </c:pt>
                <c:pt idx="263">
                  <c:v>29890</c:v>
                </c:pt>
                <c:pt idx="264">
                  <c:v>29890</c:v>
                </c:pt>
                <c:pt idx="265">
                  <c:v>29921</c:v>
                </c:pt>
                <c:pt idx="266">
                  <c:v>29921</c:v>
                </c:pt>
                <c:pt idx="267">
                  <c:v>29921</c:v>
                </c:pt>
                <c:pt idx="268">
                  <c:v>29921</c:v>
                </c:pt>
                <c:pt idx="269">
                  <c:v>29946</c:v>
                </c:pt>
                <c:pt idx="270">
                  <c:v>29946</c:v>
                </c:pt>
                <c:pt idx="271">
                  <c:v>29948</c:v>
                </c:pt>
                <c:pt idx="272">
                  <c:v>29948</c:v>
                </c:pt>
                <c:pt idx="273">
                  <c:v>29983</c:v>
                </c:pt>
                <c:pt idx="274">
                  <c:v>29983</c:v>
                </c:pt>
                <c:pt idx="275">
                  <c:v>29983</c:v>
                </c:pt>
                <c:pt idx="276">
                  <c:v>29983</c:v>
                </c:pt>
                <c:pt idx="277">
                  <c:v>30011</c:v>
                </c:pt>
                <c:pt idx="278">
                  <c:v>30011</c:v>
                </c:pt>
                <c:pt idx="279">
                  <c:v>30011</c:v>
                </c:pt>
                <c:pt idx="280">
                  <c:v>30011</c:v>
                </c:pt>
                <c:pt idx="281">
                  <c:v>30040</c:v>
                </c:pt>
                <c:pt idx="282">
                  <c:v>30040</c:v>
                </c:pt>
                <c:pt idx="283">
                  <c:v>30041</c:v>
                </c:pt>
                <c:pt idx="284">
                  <c:v>30041</c:v>
                </c:pt>
                <c:pt idx="285">
                  <c:v>30071</c:v>
                </c:pt>
                <c:pt idx="286">
                  <c:v>30071</c:v>
                </c:pt>
                <c:pt idx="287">
                  <c:v>30071</c:v>
                </c:pt>
                <c:pt idx="288">
                  <c:v>30071</c:v>
                </c:pt>
                <c:pt idx="289">
                  <c:v>30102</c:v>
                </c:pt>
                <c:pt idx="290">
                  <c:v>30102</c:v>
                </c:pt>
                <c:pt idx="291">
                  <c:v>30103</c:v>
                </c:pt>
                <c:pt idx="292">
                  <c:v>30103</c:v>
                </c:pt>
                <c:pt idx="293">
                  <c:v>30132</c:v>
                </c:pt>
                <c:pt idx="294">
                  <c:v>30132</c:v>
                </c:pt>
                <c:pt idx="295">
                  <c:v>30133</c:v>
                </c:pt>
                <c:pt idx="296">
                  <c:v>30133</c:v>
                </c:pt>
                <c:pt idx="297">
                  <c:v>30162</c:v>
                </c:pt>
                <c:pt idx="298">
                  <c:v>30162</c:v>
                </c:pt>
                <c:pt idx="299">
                  <c:v>30162</c:v>
                </c:pt>
                <c:pt idx="300">
                  <c:v>30162</c:v>
                </c:pt>
                <c:pt idx="301">
                  <c:v>30194</c:v>
                </c:pt>
                <c:pt idx="302">
                  <c:v>30194</c:v>
                </c:pt>
                <c:pt idx="303">
                  <c:v>30195</c:v>
                </c:pt>
                <c:pt idx="304">
                  <c:v>30195</c:v>
                </c:pt>
                <c:pt idx="305">
                  <c:v>30224</c:v>
                </c:pt>
                <c:pt idx="306">
                  <c:v>30224</c:v>
                </c:pt>
                <c:pt idx="307">
                  <c:v>30224</c:v>
                </c:pt>
                <c:pt idx="308">
                  <c:v>30224</c:v>
                </c:pt>
                <c:pt idx="309">
                  <c:v>30256</c:v>
                </c:pt>
                <c:pt idx="310">
                  <c:v>30256</c:v>
                </c:pt>
                <c:pt idx="311">
                  <c:v>30257</c:v>
                </c:pt>
                <c:pt idx="312">
                  <c:v>30257</c:v>
                </c:pt>
                <c:pt idx="313">
                  <c:v>30285</c:v>
                </c:pt>
                <c:pt idx="314">
                  <c:v>30285</c:v>
                </c:pt>
                <c:pt idx="315">
                  <c:v>30285</c:v>
                </c:pt>
                <c:pt idx="316">
                  <c:v>30285</c:v>
                </c:pt>
                <c:pt idx="317">
                  <c:v>30313</c:v>
                </c:pt>
                <c:pt idx="318">
                  <c:v>30313</c:v>
                </c:pt>
                <c:pt idx="319">
                  <c:v>30313</c:v>
                </c:pt>
                <c:pt idx="320">
                  <c:v>30313</c:v>
                </c:pt>
                <c:pt idx="321">
                  <c:v>30347</c:v>
                </c:pt>
                <c:pt idx="322">
                  <c:v>30347</c:v>
                </c:pt>
                <c:pt idx="323">
                  <c:v>30347</c:v>
                </c:pt>
                <c:pt idx="324">
                  <c:v>30347</c:v>
                </c:pt>
                <c:pt idx="325">
                  <c:v>30375</c:v>
                </c:pt>
                <c:pt idx="326">
                  <c:v>30375</c:v>
                </c:pt>
                <c:pt idx="327">
                  <c:v>30375</c:v>
                </c:pt>
                <c:pt idx="328">
                  <c:v>30375</c:v>
                </c:pt>
                <c:pt idx="329">
                  <c:v>30406</c:v>
                </c:pt>
                <c:pt idx="330">
                  <c:v>30406</c:v>
                </c:pt>
                <c:pt idx="331">
                  <c:v>30406</c:v>
                </c:pt>
                <c:pt idx="332">
                  <c:v>30406</c:v>
                </c:pt>
                <c:pt idx="333">
                  <c:v>30436</c:v>
                </c:pt>
                <c:pt idx="334">
                  <c:v>30436</c:v>
                </c:pt>
                <c:pt idx="335">
                  <c:v>30436</c:v>
                </c:pt>
                <c:pt idx="336">
                  <c:v>30436</c:v>
                </c:pt>
                <c:pt idx="337">
                  <c:v>30467</c:v>
                </c:pt>
                <c:pt idx="338">
                  <c:v>30467</c:v>
                </c:pt>
                <c:pt idx="339">
                  <c:v>30467</c:v>
                </c:pt>
                <c:pt idx="340">
                  <c:v>30467</c:v>
                </c:pt>
                <c:pt idx="341">
                  <c:v>30497</c:v>
                </c:pt>
                <c:pt idx="342">
                  <c:v>30497</c:v>
                </c:pt>
                <c:pt idx="343">
                  <c:v>30497</c:v>
                </c:pt>
                <c:pt idx="344">
                  <c:v>30497</c:v>
                </c:pt>
                <c:pt idx="345">
                  <c:v>30526</c:v>
                </c:pt>
                <c:pt idx="346">
                  <c:v>30526</c:v>
                </c:pt>
                <c:pt idx="347">
                  <c:v>30527</c:v>
                </c:pt>
                <c:pt idx="348">
                  <c:v>30527</c:v>
                </c:pt>
                <c:pt idx="349">
                  <c:v>30559</c:v>
                </c:pt>
                <c:pt idx="350">
                  <c:v>30559</c:v>
                </c:pt>
                <c:pt idx="351">
                  <c:v>30559</c:v>
                </c:pt>
                <c:pt idx="352">
                  <c:v>30559</c:v>
                </c:pt>
                <c:pt idx="353">
                  <c:v>30589</c:v>
                </c:pt>
                <c:pt idx="354">
                  <c:v>30589</c:v>
                </c:pt>
                <c:pt idx="355">
                  <c:v>30589</c:v>
                </c:pt>
                <c:pt idx="356">
                  <c:v>30589</c:v>
                </c:pt>
                <c:pt idx="357">
                  <c:v>30592</c:v>
                </c:pt>
                <c:pt idx="358">
                  <c:v>30620</c:v>
                </c:pt>
                <c:pt idx="359">
                  <c:v>30620</c:v>
                </c:pt>
                <c:pt idx="360">
                  <c:v>30620</c:v>
                </c:pt>
                <c:pt idx="361">
                  <c:v>30620</c:v>
                </c:pt>
                <c:pt idx="362">
                  <c:v>30621</c:v>
                </c:pt>
                <c:pt idx="363">
                  <c:v>30650</c:v>
                </c:pt>
                <c:pt idx="364">
                  <c:v>30650</c:v>
                </c:pt>
                <c:pt idx="365">
                  <c:v>30650</c:v>
                </c:pt>
                <c:pt idx="366">
                  <c:v>30650</c:v>
                </c:pt>
                <c:pt idx="367">
                  <c:v>30651</c:v>
                </c:pt>
                <c:pt idx="368">
                  <c:v>30677</c:v>
                </c:pt>
                <c:pt idx="369">
                  <c:v>30677</c:v>
                </c:pt>
                <c:pt idx="370">
                  <c:v>30678</c:v>
                </c:pt>
                <c:pt idx="371">
                  <c:v>30678</c:v>
                </c:pt>
                <c:pt idx="372">
                  <c:v>30686</c:v>
                </c:pt>
                <c:pt idx="373">
                  <c:v>30712</c:v>
                </c:pt>
                <c:pt idx="374">
                  <c:v>30712</c:v>
                </c:pt>
                <c:pt idx="375">
                  <c:v>30712</c:v>
                </c:pt>
                <c:pt idx="376">
                  <c:v>30712</c:v>
                </c:pt>
                <c:pt idx="377">
                  <c:v>30713</c:v>
                </c:pt>
                <c:pt idx="378">
                  <c:v>30741</c:v>
                </c:pt>
                <c:pt idx="379">
                  <c:v>30741</c:v>
                </c:pt>
                <c:pt idx="380">
                  <c:v>30741</c:v>
                </c:pt>
                <c:pt idx="381">
                  <c:v>30741</c:v>
                </c:pt>
                <c:pt idx="382">
                  <c:v>30742</c:v>
                </c:pt>
                <c:pt idx="383">
                  <c:v>30771</c:v>
                </c:pt>
                <c:pt idx="384">
                  <c:v>30771</c:v>
                </c:pt>
                <c:pt idx="385">
                  <c:v>30771</c:v>
                </c:pt>
                <c:pt idx="386">
                  <c:v>30771</c:v>
                </c:pt>
                <c:pt idx="387">
                  <c:v>30774</c:v>
                </c:pt>
                <c:pt idx="388">
                  <c:v>30799</c:v>
                </c:pt>
                <c:pt idx="389">
                  <c:v>30799</c:v>
                </c:pt>
                <c:pt idx="390">
                  <c:v>30800</c:v>
                </c:pt>
                <c:pt idx="391">
                  <c:v>30800</c:v>
                </c:pt>
                <c:pt idx="392">
                  <c:v>30803</c:v>
                </c:pt>
                <c:pt idx="393">
                  <c:v>30833</c:v>
                </c:pt>
                <c:pt idx="394">
                  <c:v>30833</c:v>
                </c:pt>
                <c:pt idx="395">
                  <c:v>30833</c:v>
                </c:pt>
                <c:pt idx="396">
                  <c:v>30833</c:v>
                </c:pt>
                <c:pt idx="397">
                  <c:v>30834</c:v>
                </c:pt>
                <c:pt idx="398">
                  <c:v>30862</c:v>
                </c:pt>
                <c:pt idx="399">
                  <c:v>30862</c:v>
                </c:pt>
                <c:pt idx="400">
                  <c:v>30863</c:v>
                </c:pt>
                <c:pt idx="401">
                  <c:v>30863</c:v>
                </c:pt>
                <c:pt idx="402">
                  <c:v>30865</c:v>
                </c:pt>
                <c:pt idx="403">
                  <c:v>30894</c:v>
                </c:pt>
                <c:pt idx="404">
                  <c:v>30894</c:v>
                </c:pt>
                <c:pt idx="405">
                  <c:v>30894</c:v>
                </c:pt>
                <c:pt idx="406">
                  <c:v>30894</c:v>
                </c:pt>
                <c:pt idx="407">
                  <c:v>30895</c:v>
                </c:pt>
                <c:pt idx="408">
                  <c:v>30925</c:v>
                </c:pt>
                <c:pt idx="409">
                  <c:v>30925</c:v>
                </c:pt>
                <c:pt idx="410">
                  <c:v>30925</c:v>
                </c:pt>
                <c:pt idx="411">
                  <c:v>30925</c:v>
                </c:pt>
                <c:pt idx="412">
                  <c:v>30928</c:v>
                </c:pt>
                <c:pt idx="413">
                  <c:v>30954</c:v>
                </c:pt>
                <c:pt idx="414">
                  <c:v>30954</c:v>
                </c:pt>
                <c:pt idx="415">
                  <c:v>30954</c:v>
                </c:pt>
                <c:pt idx="416">
                  <c:v>30954</c:v>
                </c:pt>
                <c:pt idx="417">
                  <c:v>30956</c:v>
                </c:pt>
                <c:pt idx="418">
                  <c:v>30986</c:v>
                </c:pt>
                <c:pt idx="419">
                  <c:v>30986</c:v>
                </c:pt>
                <c:pt idx="420">
                  <c:v>30986</c:v>
                </c:pt>
                <c:pt idx="421">
                  <c:v>30986</c:v>
                </c:pt>
                <c:pt idx="422">
                  <c:v>30987</c:v>
                </c:pt>
                <c:pt idx="423">
                  <c:v>31016</c:v>
                </c:pt>
                <c:pt idx="424">
                  <c:v>31016</c:v>
                </c:pt>
                <c:pt idx="425">
                  <c:v>31016</c:v>
                </c:pt>
                <c:pt idx="426">
                  <c:v>31016</c:v>
                </c:pt>
                <c:pt idx="427">
                  <c:v>31019</c:v>
                </c:pt>
                <c:pt idx="428">
                  <c:v>31042</c:v>
                </c:pt>
                <c:pt idx="429">
                  <c:v>31043</c:v>
                </c:pt>
                <c:pt idx="430">
                  <c:v>31043</c:v>
                </c:pt>
                <c:pt idx="431">
                  <c:v>31044</c:v>
                </c:pt>
                <c:pt idx="432">
                  <c:v>31044</c:v>
                </c:pt>
                <c:pt idx="433">
                  <c:v>31078</c:v>
                </c:pt>
                <c:pt idx="434">
                  <c:v>31078</c:v>
                </c:pt>
                <c:pt idx="435">
                  <c:v>31079</c:v>
                </c:pt>
                <c:pt idx="436">
                  <c:v>31079</c:v>
                </c:pt>
                <c:pt idx="437">
                  <c:v>31079</c:v>
                </c:pt>
                <c:pt idx="438">
                  <c:v>31106</c:v>
                </c:pt>
                <c:pt idx="439">
                  <c:v>31106</c:v>
                </c:pt>
                <c:pt idx="440">
                  <c:v>31106</c:v>
                </c:pt>
                <c:pt idx="441">
                  <c:v>31106</c:v>
                </c:pt>
                <c:pt idx="442">
                  <c:v>31107</c:v>
                </c:pt>
                <c:pt idx="443">
                  <c:v>31135</c:v>
                </c:pt>
                <c:pt idx="444">
                  <c:v>31135</c:v>
                </c:pt>
                <c:pt idx="445">
                  <c:v>31135</c:v>
                </c:pt>
                <c:pt idx="446">
                  <c:v>31135</c:v>
                </c:pt>
                <c:pt idx="447">
                  <c:v>31138</c:v>
                </c:pt>
                <c:pt idx="448">
                  <c:v>31167</c:v>
                </c:pt>
                <c:pt idx="449">
                  <c:v>31167</c:v>
                </c:pt>
                <c:pt idx="450">
                  <c:v>31167</c:v>
                </c:pt>
                <c:pt idx="451">
                  <c:v>31167</c:v>
                </c:pt>
                <c:pt idx="452">
                  <c:v>31168</c:v>
                </c:pt>
                <c:pt idx="453">
                  <c:v>31198</c:v>
                </c:pt>
                <c:pt idx="454">
                  <c:v>31198</c:v>
                </c:pt>
                <c:pt idx="455">
                  <c:v>31198</c:v>
                </c:pt>
                <c:pt idx="456">
                  <c:v>31198</c:v>
                </c:pt>
                <c:pt idx="457">
                  <c:v>31201</c:v>
                </c:pt>
                <c:pt idx="458">
                  <c:v>31226</c:v>
                </c:pt>
                <c:pt idx="459">
                  <c:v>31226</c:v>
                </c:pt>
                <c:pt idx="460">
                  <c:v>31227</c:v>
                </c:pt>
                <c:pt idx="461">
                  <c:v>31227</c:v>
                </c:pt>
                <c:pt idx="462">
                  <c:v>31229</c:v>
                </c:pt>
                <c:pt idx="463">
                  <c:v>31259</c:v>
                </c:pt>
                <c:pt idx="464">
                  <c:v>31259</c:v>
                </c:pt>
                <c:pt idx="465">
                  <c:v>31259</c:v>
                </c:pt>
                <c:pt idx="466">
                  <c:v>31259</c:v>
                </c:pt>
                <c:pt idx="467">
                  <c:v>31260</c:v>
                </c:pt>
                <c:pt idx="468">
                  <c:v>31289</c:v>
                </c:pt>
                <c:pt idx="469">
                  <c:v>31289</c:v>
                </c:pt>
                <c:pt idx="470">
                  <c:v>31289</c:v>
                </c:pt>
                <c:pt idx="471">
                  <c:v>31289</c:v>
                </c:pt>
                <c:pt idx="472">
                  <c:v>31292</c:v>
                </c:pt>
                <c:pt idx="473">
                  <c:v>31320</c:v>
                </c:pt>
                <c:pt idx="474">
                  <c:v>31320</c:v>
                </c:pt>
                <c:pt idx="475">
                  <c:v>31321</c:v>
                </c:pt>
                <c:pt idx="476">
                  <c:v>31321</c:v>
                </c:pt>
                <c:pt idx="477">
                  <c:v>31321</c:v>
                </c:pt>
                <c:pt idx="478">
                  <c:v>31351</c:v>
                </c:pt>
                <c:pt idx="479">
                  <c:v>31351</c:v>
                </c:pt>
                <c:pt idx="480">
                  <c:v>31351</c:v>
                </c:pt>
                <c:pt idx="481">
                  <c:v>31351</c:v>
                </c:pt>
                <c:pt idx="482">
                  <c:v>31352</c:v>
                </c:pt>
                <c:pt idx="483">
                  <c:v>31380</c:v>
                </c:pt>
                <c:pt idx="484">
                  <c:v>31380</c:v>
                </c:pt>
                <c:pt idx="485">
                  <c:v>31383</c:v>
                </c:pt>
                <c:pt idx="486">
                  <c:v>31383</c:v>
                </c:pt>
                <c:pt idx="487">
                  <c:v>31383</c:v>
                </c:pt>
                <c:pt idx="488">
                  <c:v>31408</c:v>
                </c:pt>
                <c:pt idx="489">
                  <c:v>31408</c:v>
                </c:pt>
                <c:pt idx="490">
                  <c:v>31418</c:v>
                </c:pt>
                <c:pt idx="491">
                  <c:v>31418</c:v>
                </c:pt>
                <c:pt idx="492">
                  <c:v>31419</c:v>
                </c:pt>
                <c:pt idx="493">
                  <c:v>31443</c:v>
                </c:pt>
                <c:pt idx="494">
                  <c:v>31443</c:v>
                </c:pt>
                <c:pt idx="495">
                  <c:v>31443</c:v>
                </c:pt>
                <c:pt idx="496">
                  <c:v>31443</c:v>
                </c:pt>
                <c:pt idx="497">
                  <c:v>31446</c:v>
                </c:pt>
                <c:pt idx="498">
                  <c:v>31471</c:v>
                </c:pt>
                <c:pt idx="499">
                  <c:v>31471</c:v>
                </c:pt>
                <c:pt idx="500">
                  <c:v>31471</c:v>
                </c:pt>
                <c:pt idx="501">
                  <c:v>31471</c:v>
                </c:pt>
                <c:pt idx="502">
                  <c:v>31474</c:v>
                </c:pt>
                <c:pt idx="503">
                  <c:v>31502</c:v>
                </c:pt>
                <c:pt idx="504">
                  <c:v>31532</c:v>
                </c:pt>
                <c:pt idx="505">
                  <c:v>31532</c:v>
                </c:pt>
                <c:pt idx="506">
                  <c:v>31533</c:v>
                </c:pt>
                <c:pt idx="507">
                  <c:v>31533</c:v>
                </c:pt>
                <c:pt idx="508">
                  <c:v>31533</c:v>
                </c:pt>
                <c:pt idx="509">
                  <c:v>31562</c:v>
                </c:pt>
                <c:pt idx="510">
                  <c:v>31562</c:v>
                </c:pt>
                <c:pt idx="511">
                  <c:v>31566</c:v>
                </c:pt>
                <c:pt idx="512">
                  <c:v>31566</c:v>
                </c:pt>
                <c:pt idx="513">
                  <c:v>31593</c:v>
                </c:pt>
                <c:pt idx="514">
                  <c:v>31593</c:v>
                </c:pt>
                <c:pt idx="515">
                  <c:v>31595</c:v>
                </c:pt>
                <c:pt idx="516">
                  <c:v>31595</c:v>
                </c:pt>
                <c:pt idx="517">
                  <c:v>31595</c:v>
                </c:pt>
                <c:pt idx="518">
                  <c:v>31624</c:v>
                </c:pt>
                <c:pt idx="519">
                  <c:v>31624</c:v>
                </c:pt>
                <c:pt idx="520">
                  <c:v>31625</c:v>
                </c:pt>
                <c:pt idx="521">
                  <c:v>31625</c:v>
                </c:pt>
                <c:pt idx="522">
                  <c:v>31625</c:v>
                </c:pt>
                <c:pt idx="523">
                  <c:v>31653</c:v>
                </c:pt>
                <c:pt idx="524">
                  <c:v>31653</c:v>
                </c:pt>
                <c:pt idx="525">
                  <c:v>31656</c:v>
                </c:pt>
                <c:pt idx="526">
                  <c:v>31656</c:v>
                </c:pt>
                <c:pt idx="527">
                  <c:v>31656</c:v>
                </c:pt>
                <c:pt idx="528">
                  <c:v>31685</c:v>
                </c:pt>
                <c:pt idx="529">
                  <c:v>31685</c:v>
                </c:pt>
                <c:pt idx="530">
                  <c:v>31687</c:v>
                </c:pt>
                <c:pt idx="531">
                  <c:v>31687</c:v>
                </c:pt>
                <c:pt idx="532">
                  <c:v>31687</c:v>
                </c:pt>
                <c:pt idx="533">
                  <c:v>31716</c:v>
                </c:pt>
                <c:pt idx="534">
                  <c:v>31716</c:v>
                </c:pt>
                <c:pt idx="535">
                  <c:v>31716</c:v>
                </c:pt>
                <c:pt idx="536">
                  <c:v>31716</c:v>
                </c:pt>
                <c:pt idx="537">
                  <c:v>31716</c:v>
                </c:pt>
                <c:pt idx="538">
                  <c:v>31745</c:v>
                </c:pt>
                <c:pt idx="539">
                  <c:v>31745</c:v>
                </c:pt>
                <c:pt idx="540">
                  <c:v>31749</c:v>
                </c:pt>
                <c:pt idx="541">
                  <c:v>31749</c:v>
                </c:pt>
                <c:pt idx="542">
                  <c:v>31749</c:v>
                </c:pt>
                <c:pt idx="543">
                  <c:v>31775</c:v>
                </c:pt>
                <c:pt idx="544">
                  <c:v>31775</c:v>
                </c:pt>
                <c:pt idx="545">
                  <c:v>31783</c:v>
                </c:pt>
                <c:pt idx="546">
                  <c:v>31783</c:v>
                </c:pt>
                <c:pt idx="547">
                  <c:v>31783</c:v>
                </c:pt>
                <c:pt idx="548">
                  <c:v>31807</c:v>
                </c:pt>
                <c:pt idx="549">
                  <c:v>31807</c:v>
                </c:pt>
                <c:pt idx="550">
                  <c:v>31810</c:v>
                </c:pt>
                <c:pt idx="551">
                  <c:v>31810</c:v>
                </c:pt>
                <c:pt idx="552">
                  <c:v>31810</c:v>
                </c:pt>
                <c:pt idx="553">
                  <c:v>31835</c:v>
                </c:pt>
                <c:pt idx="554">
                  <c:v>31835</c:v>
                </c:pt>
                <c:pt idx="555">
                  <c:v>31838</c:v>
                </c:pt>
                <c:pt idx="556">
                  <c:v>31838</c:v>
                </c:pt>
                <c:pt idx="557">
                  <c:v>31838</c:v>
                </c:pt>
                <c:pt idx="558">
                  <c:v>31867</c:v>
                </c:pt>
                <c:pt idx="559">
                  <c:v>31867</c:v>
                </c:pt>
                <c:pt idx="560">
                  <c:v>31868</c:v>
                </c:pt>
                <c:pt idx="561">
                  <c:v>31868</c:v>
                </c:pt>
                <c:pt idx="562">
                  <c:v>31868</c:v>
                </c:pt>
                <c:pt idx="563">
                  <c:v>31897</c:v>
                </c:pt>
                <c:pt idx="564">
                  <c:v>31897</c:v>
                </c:pt>
                <c:pt idx="565">
                  <c:v>31898</c:v>
                </c:pt>
                <c:pt idx="566">
                  <c:v>31898</c:v>
                </c:pt>
                <c:pt idx="567">
                  <c:v>31898</c:v>
                </c:pt>
                <c:pt idx="568">
                  <c:v>31926</c:v>
                </c:pt>
                <c:pt idx="569">
                  <c:v>31926</c:v>
                </c:pt>
                <c:pt idx="570">
                  <c:v>31929</c:v>
                </c:pt>
                <c:pt idx="571">
                  <c:v>31929</c:v>
                </c:pt>
                <c:pt idx="572">
                  <c:v>31929</c:v>
                </c:pt>
                <c:pt idx="573">
                  <c:v>31958</c:v>
                </c:pt>
                <c:pt idx="574">
                  <c:v>31958</c:v>
                </c:pt>
                <c:pt idx="575">
                  <c:v>31959</c:v>
                </c:pt>
                <c:pt idx="576">
                  <c:v>31959</c:v>
                </c:pt>
                <c:pt idx="577">
                  <c:v>31959</c:v>
                </c:pt>
                <c:pt idx="578">
                  <c:v>31989</c:v>
                </c:pt>
                <c:pt idx="579">
                  <c:v>31989</c:v>
                </c:pt>
                <c:pt idx="580">
                  <c:v>31989</c:v>
                </c:pt>
                <c:pt idx="581">
                  <c:v>31989</c:v>
                </c:pt>
                <c:pt idx="582">
                  <c:v>31989</c:v>
                </c:pt>
                <c:pt idx="583">
                  <c:v>32020</c:v>
                </c:pt>
                <c:pt idx="584">
                  <c:v>32020</c:v>
                </c:pt>
                <c:pt idx="585">
                  <c:v>32021</c:v>
                </c:pt>
                <c:pt idx="586">
                  <c:v>32021</c:v>
                </c:pt>
                <c:pt idx="587">
                  <c:v>32021</c:v>
                </c:pt>
                <c:pt idx="588">
                  <c:v>32050</c:v>
                </c:pt>
                <c:pt idx="589">
                  <c:v>32050</c:v>
                </c:pt>
                <c:pt idx="590">
                  <c:v>32051</c:v>
                </c:pt>
                <c:pt idx="591">
                  <c:v>32051</c:v>
                </c:pt>
                <c:pt idx="592">
                  <c:v>32051</c:v>
                </c:pt>
                <c:pt idx="593">
                  <c:v>32080</c:v>
                </c:pt>
                <c:pt idx="594">
                  <c:v>32080</c:v>
                </c:pt>
                <c:pt idx="595">
                  <c:v>32083</c:v>
                </c:pt>
                <c:pt idx="596">
                  <c:v>32083</c:v>
                </c:pt>
                <c:pt idx="597">
                  <c:v>32083</c:v>
                </c:pt>
                <c:pt idx="598">
                  <c:v>32111</c:v>
                </c:pt>
                <c:pt idx="599">
                  <c:v>32111</c:v>
                </c:pt>
                <c:pt idx="600">
                  <c:v>32111</c:v>
                </c:pt>
                <c:pt idx="601">
                  <c:v>32111</c:v>
                </c:pt>
                <c:pt idx="602">
                  <c:v>32112</c:v>
                </c:pt>
                <c:pt idx="603">
                  <c:v>32139</c:v>
                </c:pt>
                <c:pt idx="604">
                  <c:v>32139</c:v>
                </c:pt>
                <c:pt idx="605">
                  <c:v>32147</c:v>
                </c:pt>
                <c:pt idx="606">
                  <c:v>32147</c:v>
                </c:pt>
                <c:pt idx="607">
                  <c:v>32147</c:v>
                </c:pt>
                <c:pt idx="608">
                  <c:v>32171</c:v>
                </c:pt>
                <c:pt idx="609">
                  <c:v>32171</c:v>
                </c:pt>
                <c:pt idx="610">
                  <c:v>32174</c:v>
                </c:pt>
                <c:pt idx="611">
                  <c:v>32174</c:v>
                </c:pt>
                <c:pt idx="612">
                  <c:v>32175</c:v>
                </c:pt>
                <c:pt idx="613">
                  <c:v>32202</c:v>
                </c:pt>
                <c:pt idx="614">
                  <c:v>32204</c:v>
                </c:pt>
                <c:pt idx="615">
                  <c:v>32204</c:v>
                </c:pt>
                <c:pt idx="616">
                  <c:v>32204</c:v>
                </c:pt>
                <c:pt idx="617">
                  <c:v>32233</c:v>
                </c:pt>
                <c:pt idx="618">
                  <c:v>32233</c:v>
                </c:pt>
                <c:pt idx="619">
                  <c:v>32234</c:v>
                </c:pt>
                <c:pt idx="620">
                  <c:v>32234</c:v>
                </c:pt>
                <c:pt idx="621">
                  <c:v>32234</c:v>
                </c:pt>
                <c:pt idx="622">
                  <c:v>32261</c:v>
                </c:pt>
                <c:pt idx="623">
                  <c:v>32261</c:v>
                </c:pt>
                <c:pt idx="624">
                  <c:v>32261</c:v>
                </c:pt>
                <c:pt idx="625">
                  <c:v>32263</c:v>
                </c:pt>
                <c:pt idx="626">
                  <c:v>32263</c:v>
                </c:pt>
                <c:pt idx="627">
                  <c:v>32294</c:v>
                </c:pt>
                <c:pt idx="628">
                  <c:v>32294</c:v>
                </c:pt>
                <c:pt idx="629">
                  <c:v>32295</c:v>
                </c:pt>
                <c:pt idx="630">
                  <c:v>32295</c:v>
                </c:pt>
                <c:pt idx="631">
                  <c:v>32296</c:v>
                </c:pt>
                <c:pt idx="632">
                  <c:v>32324</c:v>
                </c:pt>
                <c:pt idx="633">
                  <c:v>32324</c:v>
                </c:pt>
                <c:pt idx="634">
                  <c:v>32325</c:v>
                </c:pt>
                <c:pt idx="635">
                  <c:v>32325</c:v>
                </c:pt>
                <c:pt idx="636">
                  <c:v>32325</c:v>
                </c:pt>
                <c:pt idx="637">
                  <c:v>32353</c:v>
                </c:pt>
                <c:pt idx="638">
                  <c:v>32353</c:v>
                </c:pt>
                <c:pt idx="639">
                  <c:v>32356</c:v>
                </c:pt>
                <c:pt idx="640">
                  <c:v>32356</c:v>
                </c:pt>
                <c:pt idx="641">
                  <c:v>32356</c:v>
                </c:pt>
                <c:pt idx="642">
                  <c:v>32386</c:v>
                </c:pt>
                <c:pt idx="643">
                  <c:v>32386</c:v>
                </c:pt>
                <c:pt idx="644">
                  <c:v>32386</c:v>
                </c:pt>
                <c:pt idx="645">
                  <c:v>32386</c:v>
                </c:pt>
                <c:pt idx="646">
                  <c:v>32386</c:v>
                </c:pt>
                <c:pt idx="647">
                  <c:v>32416</c:v>
                </c:pt>
                <c:pt idx="648">
                  <c:v>32416</c:v>
                </c:pt>
                <c:pt idx="649">
                  <c:v>32416</c:v>
                </c:pt>
                <c:pt idx="650">
                  <c:v>32416</c:v>
                </c:pt>
                <c:pt idx="651">
                  <c:v>32416</c:v>
                </c:pt>
                <c:pt idx="652">
                  <c:v>32447</c:v>
                </c:pt>
                <c:pt idx="653">
                  <c:v>32447</c:v>
                </c:pt>
                <c:pt idx="654">
                  <c:v>32448</c:v>
                </c:pt>
                <c:pt idx="655">
                  <c:v>32448</c:v>
                </c:pt>
                <c:pt idx="656">
                  <c:v>32448</c:v>
                </c:pt>
                <c:pt idx="657">
                  <c:v>32477</c:v>
                </c:pt>
                <c:pt idx="658">
                  <c:v>32477</c:v>
                </c:pt>
                <c:pt idx="659">
                  <c:v>32478</c:v>
                </c:pt>
                <c:pt idx="660">
                  <c:v>32478</c:v>
                </c:pt>
                <c:pt idx="661">
                  <c:v>32478</c:v>
                </c:pt>
                <c:pt idx="662">
                  <c:v>32505</c:v>
                </c:pt>
                <c:pt idx="663">
                  <c:v>32505</c:v>
                </c:pt>
                <c:pt idx="664">
                  <c:v>32513</c:v>
                </c:pt>
                <c:pt idx="665">
                  <c:v>32513</c:v>
                </c:pt>
                <c:pt idx="666">
                  <c:v>32513</c:v>
                </c:pt>
                <c:pt idx="667">
                  <c:v>32539</c:v>
                </c:pt>
                <c:pt idx="668">
                  <c:v>32539</c:v>
                </c:pt>
                <c:pt idx="669">
                  <c:v>32539</c:v>
                </c:pt>
                <c:pt idx="670">
                  <c:v>32539</c:v>
                </c:pt>
                <c:pt idx="671">
                  <c:v>32539</c:v>
                </c:pt>
                <c:pt idx="672">
                  <c:v>32567</c:v>
                </c:pt>
                <c:pt idx="673">
                  <c:v>32567</c:v>
                </c:pt>
                <c:pt idx="674">
                  <c:v>32569</c:v>
                </c:pt>
                <c:pt idx="675">
                  <c:v>32569</c:v>
                </c:pt>
                <c:pt idx="676">
                  <c:v>32569</c:v>
                </c:pt>
                <c:pt idx="677">
                  <c:v>32598</c:v>
                </c:pt>
                <c:pt idx="678">
                  <c:v>32598</c:v>
                </c:pt>
                <c:pt idx="679">
                  <c:v>32601</c:v>
                </c:pt>
                <c:pt idx="680">
                  <c:v>32601</c:v>
                </c:pt>
                <c:pt idx="681">
                  <c:v>32601</c:v>
                </c:pt>
                <c:pt idx="682">
                  <c:v>32601</c:v>
                </c:pt>
                <c:pt idx="683">
                  <c:v>32626</c:v>
                </c:pt>
                <c:pt idx="684">
                  <c:v>32626</c:v>
                </c:pt>
                <c:pt idx="685">
                  <c:v>32629</c:v>
                </c:pt>
                <c:pt idx="686">
                  <c:v>32629</c:v>
                </c:pt>
                <c:pt idx="687">
                  <c:v>32629</c:v>
                </c:pt>
                <c:pt idx="688">
                  <c:v>32629</c:v>
                </c:pt>
                <c:pt idx="689">
                  <c:v>32659</c:v>
                </c:pt>
                <c:pt idx="690">
                  <c:v>32659</c:v>
                </c:pt>
                <c:pt idx="691">
                  <c:v>32660</c:v>
                </c:pt>
                <c:pt idx="692">
                  <c:v>32660</c:v>
                </c:pt>
                <c:pt idx="693">
                  <c:v>32660</c:v>
                </c:pt>
                <c:pt idx="694">
                  <c:v>32660</c:v>
                </c:pt>
                <c:pt idx="695">
                  <c:v>32689</c:v>
                </c:pt>
                <c:pt idx="696">
                  <c:v>32689</c:v>
                </c:pt>
                <c:pt idx="697">
                  <c:v>32692</c:v>
                </c:pt>
                <c:pt idx="698">
                  <c:v>32692</c:v>
                </c:pt>
                <c:pt idx="699">
                  <c:v>32692</c:v>
                </c:pt>
                <c:pt idx="700">
                  <c:v>32692</c:v>
                </c:pt>
                <c:pt idx="701">
                  <c:v>32720</c:v>
                </c:pt>
                <c:pt idx="702">
                  <c:v>32720</c:v>
                </c:pt>
                <c:pt idx="703">
                  <c:v>32721</c:v>
                </c:pt>
                <c:pt idx="704">
                  <c:v>32721</c:v>
                </c:pt>
                <c:pt idx="705">
                  <c:v>32721</c:v>
                </c:pt>
                <c:pt idx="706">
                  <c:v>32721</c:v>
                </c:pt>
                <c:pt idx="707">
                  <c:v>32751</c:v>
                </c:pt>
                <c:pt idx="708">
                  <c:v>32751</c:v>
                </c:pt>
                <c:pt idx="709">
                  <c:v>32752</c:v>
                </c:pt>
                <c:pt idx="710">
                  <c:v>32752</c:v>
                </c:pt>
                <c:pt idx="711">
                  <c:v>32752</c:v>
                </c:pt>
                <c:pt idx="712">
                  <c:v>32752</c:v>
                </c:pt>
                <c:pt idx="713">
                  <c:v>32780</c:v>
                </c:pt>
                <c:pt idx="714">
                  <c:v>32780</c:v>
                </c:pt>
                <c:pt idx="715">
                  <c:v>32783</c:v>
                </c:pt>
                <c:pt idx="716">
                  <c:v>32783</c:v>
                </c:pt>
                <c:pt idx="717">
                  <c:v>32783</c:v>
                </c:pt>
                <c:pt idx="718">
                  <c:v>32783</c:v>
                </c:pt>
                <c:pt idx="719">
                  <c:v>32812</c:v>
                </c:pt>
                <c:pt idx="720">
                  <c:v>32812</c:v>
                </c:pt>
                <c:pt idx="721">
                  <c:v>32813</c:v>
                </c:pt>
                <c:pt idx="722">
                  <c:v>32813</c:v>
                </c:pt>
                <c:pt idx="723">
                  <c:v>32813</c:v>
                </c:pt>
                <c:pt idx="724">
                  <c:v>32813</c:v>
                </c:pt>
                <c:pt idx="725">
                  <c:v>32842</c:v>
                </c:pt>
                <c:pt idx="726">
                  <c:v>32842</c:v>
                </c:pt>
                <c:pt idx="727">
                  <c:v>32846</c:v>
                </c:pt>
                <c:pt idx="728">
                  <c:v>32846</c:v>
                </c:pt>
                <c:pt idx="729">
                  <c:v>32846</c:v>
                </c:pt>
                <c:pt idx="730">
                  <c:v>32846</c:v>
                </c:pt>
                <c:pt idx="731">
                  <c:v>32869</c:v>
                </c:pt>
                <c:pt idx="732">
                  <c:v>32869</c:v>
                </c:pt>
                <c:pt idx="733">
                  <c:v>32878</c:v>
                </c:pt>
                <c:pt idx="734">
                  <c:v>32878</c:v>
                </c:pt>
                <c:pt idx="735">
                  <c:v>32878</c:v>
                </c:pt>
                <c:pt idx="736">
                  <c:v>32878</c:v>
                </c:pt>
                <c:pt idx="737">
                  <c:v>32904</c:v>
                </c:pt>
                <c:pt idx="738">
                  <c:v>32904</c:v>
                </c:pt>
                <c:pt idx="739">
                  <c:v>32905</c:v>
                </c:pt>
                <c:pt idx="740">
                  <c:v>32905</c:v>
                </c:pt>
                <c:pt idx="741">
                  <c:v>32905</c:v>
                </c:pt>
                <c:pt idx="742">
                  <c:v>32905</c:v>
                </c:pt>
                <c:pt idx="743">
                  <c:v>32932</c:v>
                </c:pt>
                <c:pt idx="744">
                  <c:v>32932</c:v>
                </c:pt>
                <c:pt idx="745">
                  <c:v>32933</c:v>
                </c:pt>
                <c:pt idx="746">
                  <c:v>32933</c:v>
                </c:pt>
                <c:pt idx="747">
                  <c:v>32933</c:v>
                </c:pt>
                <c:pt idx="748">
                  <c:v>32933</c:v>
                </c:pt>
                <c:pt idx="749">
                  <c:v>32962</c:v>
                </c:pt>
                <c:pt idx="750">
                  <c:v>32962</c:v>
                </c:pt>
                <c:pt idx="751">
                  <c:v>32965</c:v>
                </c:pt>
                <c:pt idx="752">
                  <c:v>32965</c:v>
                </c:pt>
                <c:pt idx="753">
                  <c:v>32965</c:v>
                </c:pt>
                <c:pt idx="754">
                  <c:v>32965</c:v>
                </c:pt>
                <c:pt idx="755">
                  <c:v>32990</c:v>
                </c:pt>
                <c:pt idx="756">
                  <c:v>32990</c:v>
                </c:pt>
                <c:pt idx="757">
                  <c:v>32994</c:v>
                </c:pt>
                <c:pt idx="758">
                  <c:v>32994</c:v>
                </c:pt>
                <c:pt idx="759">
                  <c:v>32994</c:v>
                </c:pt>
                <c:pt idx="760">
                  <c:v>32994</c:v>
                </c:pt>
                <c:pt idx="761">
                  <c:v>33024</c:v>
                </c:pt>
                <c:pt idx="762">
                  <c:v>33024</c:v>
                </c:pt>
                <c:pt idx="763">
                  <c:v>33025</c:v>
                </c:pt>
                <c:pt idx="764">
                  <c:v>33025</c:v>
                </c:pt>
                <c:pt idx="765">
                  <c:v>33025</c:v>
                </c:pt>
                <c:pt idx="766">
                  <c:v>33025</c:v>
                </c:pt>
                <c:pt idx="767">
                  <c:v>33053</c:v>
                </c:pt>
                <c:pt idx="768">
                  <c:v>33053</c:v>
                </c:pt>
                <c:pt idx="769">
                  <c:v>33056</c:v>
                </c:pt>
                <c:pt idx="770">
                  <c:v>33056</c:v>
                </c:pt>
                <c:pt idx="771">
                  <c:v>33056</c:v>
                </c:pt>
                <c:pt idx="772">
                  <c:v>33056</c:v>
                </c:pt>
                <c:pt idx="773">
                  <c:v>33085</c:v>
                </c:pt>
                <c:pt idx="774">
                  <c:v>33085</c:v>
                </c:pt>
                <c:pt idx="775">
                  <c:v>33086</c:v>
                </c:pt>
                <c:pt idx="776">
                  <c:v>33086</c:v>
                </c:pt>
                <c:pt idx="777">
                  <c:v>33086</c:v>
                </c:pt>
                <c:pt idx="778">
                  <c:v>33086</c:v>
                </c:pt>
                <c:pt idx="779">
                  <c:v>33116</c:v>
                </c:pt>
                <c:pt idx="780">
                  <c:v>33116</c:v>
                </c:pt>
                <c:pt idx="781">
                  <c:v>33119</c:v>
                </c:pt>
                <c:pt idx="782">
                  <c:v>33119</c:v>
                </c:pt>
                <c:pt idx="783">
                  <c:v>33119</c:v>
                </c:pt>
                <c:pt idx="784">
                  <c:v>33119</c:v>
                </c:pt>
                <c:pt idx="785">
                  <c:v>33144</c:v>
                </c:pt>
                <c:pt idx="786">
                  <c:v>33144</c:v>
                </c:pt>
                <c:pt idx="787">
                  <c:v>33147</c:v>
                </c:pt>
                <c:pt idx="788">
                  <c:v>33147</c:v>
                </c:pt>
                <c:pt idx="789">
                  <c:v>33147</c:v>
                </c:pt>
                <c:pt idx="790">
                  <c:v>33147</c:v>
                </c:pt>
                <c:pt idx="791">
                  <c:v>33177</c:v>
                </c:pt>
                <c:pt idx="792">
                  <c:v>33177</c:v>
                </c:pt>
                <c:pt idx="793">
                  <c:v>33178</c:v>
                </c:pt>
                <c:pt idx="794">
                  <c:v>33178</c:v>
                </c:pt>
                <c:pt idx="795">
                  <c:v>33178</c:v>
                </c:pt>
                <c:pt idx="796">
                  <c:v>33178</c:v>
                </c:pt>
                <c:pt idx="797">
                  <c:v>33207</c:v>
                </c:pt>
                <c:pt idx="798">
                  <c:v>33207</c:v>
                </c:pt>
                <c:pt idx="799">
                  <c:v>33210</c:v>
                </c:pt>
                <c:pt idx="800">
                  <c:v>33210</c:v>
                </c:pt>
                <c:pt idx="801">
                  <c:v>33210</c:v>
                </c:pt>
                <c:pt idx="802">
                  <c:v>33210</c:v>
                </c:pt>
                <c:pt idx="803">
                  <c:v>33235</c:v>
                </c:pt>
                <c:pt idx="804">
                  <c:v>33235</c:v>
                </c:pt>
                <c:pt idx="805">
                  <c:v>33245</c:v>
                </c:pt>
                <c:pt idx="806">
                  <c:v>33245</c:v>
                </c:pt>
                <c:pt idx="807">
                  <c:v>33245</c:v>
                </c:pt>
                <c:pt idx="808">
                  <c:v>33245</c:v>
                </c:pt>
                <c:pt idx="809">
                  <c:v>33269</c:v>
                </c:pt>
                <c:pt idx="810">
                  <c:v>33269</c:v>
                </c:pt>
                <c:pt idx="811">
                  <c:v>33270</c:v>
                </c:pt>
                <c:pt idx="812">
                  <c:v>33270</c:v>
                </c:pt>
                <c:pt idx="813">
                  <c:v>33270</c:v>
                </c:pt>
                <c:pt idx="814">
                  <c:v>33270</c:v>
                </c:pt>
                <c:pt idx="815">
                  <c:v>33297</c:v>
                </c:pt>
                <c:pt idx="816">
                  <c:v>33297</c:v>
                </c:pt>
                <c:pt idx="817">
                  <c:v>33298</c:v>
                </c:pt>
                <c:pt idx="818">
                  <c:v>33298</c:v>
                </c:pt>
                <c:pt idx="819">
                  <c:v>33298</c:v>
                </c:pt>
                <c:pt idx="820">
                  <c:v>33298</c:v>
                </c:pt>
                <c:pt idx="821">
                  <c:v>33326</c:v>
                </c:pt>
                <c:pt idx="822">
                  <c:v>33326</c:v>
                </c:pt>
                <c:pt idx="823">
                  <c:v>33329</c:v>
                </c:pt>
                <c:pt idx="824">
                  <c:v>33329</c:v>
                </c:pt>
                <c:pt idx="825">
                  <c:v>33329</c:v>
                </c:pt>
                <c:pt idx="826">
                  <c:v>33329</c:v>
                </c:pt>
                <c:pt idx="827">
                  <c:v>33358</c:v>
                </c:pt>
                <c:pt idx="828">
                  <c:v>33358</c:v>
                </c:pt>
                <c:pt idx="829">
                  <c:v>33359</c:v>
                </c:pt>
                <c:pt idx="830">
                  <c:v>33359</c:v>
                </c:pt>
                <c:pt idx="831">
                  <c:v>33359</c:v>
                </c:pt>
                <c:pt idx="832">
                  <c:v>33359</c:v>
                </c:pt>
                <c:pt idx="833">
                  <c:v>33389</c:v>
                </c:pt>
                <c:pt idx="834">
                  <c:v>33389</c:v>
                </c:pt>
                <c:pt idx="835">
                  <c:v>33392</c:v>
                </c:pt>
                <c:pt idx="836">
                  <c:v>33392</c:v>
                </c:pt>
                <c:pt idx="837">
                  <c:v>33392</c:v>
                </c:pt>
                <c:pt idx="838">
                  <c:v>33392</c:v>
                </c:pt>
                <c:pt idx="839">
                  <c:v>33417</c:v>
                </c:pt>
                <c:pt idx="840">
                  <c:v>33417</c:v>
                </c:pt>
                <c:pt idx="841">
                  <c:v>33420</c:v>
                </c:pt>
                <c:pt idx="842">
                  <c:v>33420</c:v>
                </c:pt>
                <c:pt idx="843">
                  <c:v>33420</c:v>
                </c:pt>
                <c:pt idx="844">
                  <c:v>33420</c:v>
                </c:pt>
                <c:pt idx="845">
                  <c:v>33450</c:v>
                </c:pt>
                <c:pt idx="846">
                  <c:v>33450</c:v>
                </c:pt>
                <c:pt idx="847">
                  <c:v>33451</c:v>
                </c:pt>
                <c:pt idx="848">
                  <c:v>33451</c:v>
                </c:pt>
                <c:pt idx="849">
                  <c:v>33451</c:v>
                </c:pt>
                <c:pt idx="850">
                  <c:v>33451</c:v>
                </c:pt>
                <c:pt idx="851">
                  <c:v>33480</c:v>
                </c:pt>
                <c:pt idx="852">
                  <c:v>33480</c:v>
                </c:pt>
                <c:pt idx="853">
                  <c:v>33483</c:v>
                </c:pt>
                <c:pt idx="854">
                  <c:v>33483</c:v>
                </c:pt>
                <c:pt idx="855">
                  <c:v>33483</c:v>
                </c:pt>
                <c:pt idx="856">
                  <c:v>33483</c:v>
                </c:pt>
                <c:pt idx="857">
                  <c:v>33511</c:v>
                </c:pt>
                <c:pt idx="858">
                  <c:v>33511</c:v>
                </c:pt>
                <c:pt idx="859">
                  <c:v>33512</c:v>
                </c:pt>
                <c:pt idx="860">
                  <c:v>33512</c:v>
                </c:pt>
                <c:pt idx="861">
                  <c:v>33512</c:v>
                </c:pt>
                <c:pt idx="862">
                  <c:v>33512</c:v>
                </c:pt>
                <c:pt idx="863">
                  <c:v>33542</c:v>
                </c:pt>
                <c:pt idx="864">
                  <c:v>33542</c:v>
                </c:pt>
                <c:pt idx="865">
                  <c:v>33543</c:v>
                </c:pt>
                <c:pt idx="866">
                  <c:v>33543</c:v>
                </c:pt>
                <c:pt idx="867">
                  <c:v>33543</c:v>
                </c:pt>
                <c:pt idx="868">
                  <c:v>33543</c:v>
                </c:pt>
                <c:pt idx="869">
                  <c:v>33571</c:v>
                </c:pt>
                <c:pt idx="870">
                  <c:v>33571</c:v>
                </c:pt>
                <c:pt idx="871">
                  <c:v>33574</c:v>
                </c:pt>
                <c:pt idx="872">
                  <c:v>33574</c:v>
                </c:pt>
                <c:pt idx="873">
                  <c:v>33574</c:v>
                </c:pt>
                <c:pt idx="874">
                  <c:v>33574</c:v>
                </c:pt>
                <c:pt idx="875">
                  <c:v>33599</c:v>
                </c:pt>
                <c:pt idx="876">
                  <c:v>33599</c:v>
                </c:pt>
                <c:pt idx="877">
                  <c:v>33609</c:v>
                </c:pt>
                <c:pt idx="878">
                  <c:v>33609</c:v>
                </c:pt>
                <c:pt idx="879">
                  <c:v>33609</c:v>
                </c:pt>
                <c:pt idx="880">
                  <c:v>33609</c:v>
                </c:pt>
                <c:pt idx="881">
                  <c:v>33634</c:v>
                </c:pt>
                <c:pt idx="882">
                  <c:v>33634</c:v>
                </c:pt>
                <c:pt idx="883">
                  <c:v>33637</c:v>
                </c:pt>
                <c:pt idx="884">
                  <c:v>33637</c:v>
                </c:pt>
                <c:pt idx="885">
                  <c:v>33637</c:v>
                </c:pt>
                <c:pt idx="886">
                  <c:v>33637</c:v>
                </c:pt>
                <c:pt idx="887">
                  <c:v>33662</c:v>
                </c:pt>
                <c:pt idx="888">
                  <c:v>33662</c:v>
                </c:pt>
                <c:pt idx="889">
                  <c:v>33665</c:v>
                </c:pt>
                <c:pt idx="890">
                  <c:v>33665</c:v>
                </c:pt>
                <c:pt idx="891">
                  <c:v>33665</c:v>
                </c:pt>
                <c:pt idx="892">
                  <c:v>33665</c:v>
                </c:pt>
                <c:pt idx="893">
                  <c:v>33694</c:v>
                </c:pt>
                <c:pt idx="894">
                  <c:v>33694</c:v>
                </c:pt>
                <c:pt idx="895">
                  <c:v>33695</c:v>
                </c:pt>
                <c:pt idx="896">
                  <c:v>33695</c:v>
                </c:pt>
                <c:pt idx="897">
                  <c:v>33695</c:v>
                </c:pt>
                <c:pt idx="898">
                  <c:v>33695</c:v>
                </c:pt>
                <c:pt idx="899">
                  <c:v>33724</c:v>
                </c:pt>
                <c:pt idx="900">
                  <c:v>33724</c:v>
                </c:pt>
                <c:pt idx="901">
                  <c:v>33725</c:v>
                </c:pt>
                <c:pt idx="902">
                  <c:v>33725</c:v>
                </c:pt>
                <c:pt idx="903">
                  <c:v>33725</c:v>
                </c:pt>
                <c:pt idx="904">
                  <c:v>33725</c:v>
                </c:pt>
                <c:pt idx="905">
                  <c:v>33753</c:v>
                </c:pt>
                <c:pt idx="906">
                  <c:v>33753</c:v>
                </c:pt>
                <c:pt idx="907">
                  <c:v>33756</c:v>
                </c:pt>
                <c:pt idx="908">
                  <c:v>33756</c:v>
                </c:pt>
                <c:pt idx="909">
                  <c:v>33756</c:v>
                </c:pt>
                <c:pt idx="910">
                  <c:v>33756</c:v>
                </c:pt>
                <c:pt idx="911">
                  <c:v>33785</c:v>
                </c:pt>
                <c:pt idx="912">
                  <c:v>33785</c:v>
                </c:pt>
                <c:pt idx="913">
                  <c:v>33786</c:v>
                </c:pt>
                <c:pt idx="914">
                  <c:v>33786</c:v>
                </c:pt>
                <c:pt idx="915">
                  <c:v>33786</c:v>
                </c:pt>
                <c:pt idx="916">
                  <c:v>33816</c:v>
                </c:pt>
                <c:pt idx="917">
                  <c:v>33816</c:v>
                </c:pt>
                <c:pt idx="918">
                  <c:v>33819</c:v>
                </c:pt>
                <c:pt idx="919">
                  <c:v>33819</c:v>
                </c:pt>
                <c:pt idx="920">
                  <c:v>33819</c:v>
                </c:pt>
                <c:pt idx="921">
                  <c:v>33819</c:v>
                </c:pt>
                <c:pt idx="922">
                  <c:v>33847</c:v>
                </c:pt>
                <c:pt idx="923">
                  <c:v>33847</c:v>
                </c:pt>
                <c:pt idx="924">
                  <c:v>33848</c:v>
                </c:pt>
                <c:pt idx="925">
                  <c:v>33848</c:v>
                </c:pt>
                <c:pt idx="926">
                  <c:v>33848</c:v>
                </c:pt>
                <c:pt idx="927">
                  <c:v>33848</c:v>
                </c:pt>
                <c:pt idx="928">
                  <c:v>33877</c:v>
                </c:pt>
                <c:pt idx="929">
                  <c:v>33877</c:v>
                </c:pt>
                <c:pt idx="930">
                  <c:v>33879</c:v>
                </c:pt>
                <c:pt idx="931">
                  <c:v>33879</c:v>
                </c:pt>
                <c:pt idx="932">
                  <c:v>33879</c:v>
                </c:pt>
                <c:pt idx="933">
                  <c:v>33879</c:v>
                </c:pt>
                <c:pt idx="934">
                  <c:v>33907</c:v>
                </c:pt>
                <c:pt idx="935">
                  <c:v>33907</c:v>
                </c:pt>
                <c:pt idx="936">
                  <c:v>33912</c:v>
                </c:pt>
                <c:pt idx="937">
                  <c:v>33912</c:v>
                </c:pt>
                <c:pt idx="938">
                  <c:v>33912</c:v>
                </c:pt>
                <c:pt idx="939">
                  <c:v>33912</c:v>
                </c:pt>
                <c:pt idx="940">
                  <c:v>33938</c:v>
                </c:pt>
                <c:pt idx="941">
                  <c:v>33938</c:v>
                </c:pt>
                <c:pt idx="942">
                  <c:v>33939</c:v>
                </c:pt>
                <c:pt idx="943">
                  <c:v>33939</c:v>
                </c:pt>
                <c:pt idx="944">
                  <c:v>33939</c:v>
                </c:pt>
                <c:pt idx="945">
                  <c:v>33939</c:v>
                </c:pt>
                <c:pt idx="946">
                  <c:v>33966</c:v>
                </c:pt>
                <c:pt idx="947">
                  <c:v>33966</c:v>
                </c:pt>
                <c:pt idx="948">
                  <c:v>33974</c:v>
                </c:pt>
                <c:pt idx="949">
                  <c:v>33974</c:v>
                </c:pt>
                <c:pt idx="950">
                  <c:v>33974</c:v>
                </c:pt>
                <c:pt idx="951">
                  <c:v>33974</c:v>
                </c:pt>
                <c:pt idx="952">
                  <c:v>33998</c:v>
                </c:pt>
                <c:pt idx="953">
                  <c:v>33998</c:v>
                </c:pt>
                <c:pt idx="954">
                  <c:v>34001</c:v>
                </c:pt>
                <c:pt idx="955">
                  <c:v>34001</c:v>
                </c:pt>
                <c:pt idx="956">
                  <c:v>34001</c:v>
                </c:pt>
                <c:pt idx="957">
                  <c:v>34001</c:v>
                </c:pt>
                <c:pt idx="958">
                  <c:v>34026</c:v>
                </c:pt>
                <c:pt idx="959">
                  <c:v>34026</c:v>
                </c:pt>
                <c:pt idx="960">
                  <c:v>34029</c:v>
                </c:pt>
                <c:pt idx="961">
                  <c:v>34029</c:v>
                </c:pt>
                <c:pt idx="962">
                  <c:v>34029</c:v>
                </c:pt>
                <c:pt idx="963">
                  <c:v>34029</c:v>
                </c:pt>
                <c:pt idx="964">
                  <c:v>34059</c:v>
                </c:pt>
                <c:pt idx="965">
                  <c:v>34059</c:v>
                </c:pt>
                <c:pt idx="966">
                  <c:v>34060</c:v>
                </c:pt>
                <c:pt idx="967">
                  <c:v>34060</c:v>
                </c:pt>
                <c:pt idx="968">
                  <c:v>34060</c:v>
                </c:pt>
                <c:pt idx="969">
                  <c:v>34060</c:v>
                </c:pt>
                <c:pt idx="970">
                  <c:v>34089</c:v>
                </c:pt>
                <c:pt idx="971">
                  <c:v>34089</c:v>
                </c:pt>
                <c:pt idx="972">
                  <c:v>34095</c:v>
                </c:pt>
                <c:pt idx="973">
                  <c:v>34095</c:v>
                </c:pt>
                <c:pt idx="974">
                  <c:v>34095</c:v>
                </c:pt>
                <c:pt idx="975">
                  <c:v>34095</c:v>
                </c:pt>
                <c:pt idx="976">
                  <c:v>34120</c:v>
                </c:pt>
                <c:pt idx="977">
                  <c:v>34120</c:v>
                </c:pt>
                <c:pt idx="978">
                  <c:v>34121</c:v>
                </c:pt>
                <c:pt idx="979">
                  <c:v>34121</c:v>
                </c:pt>
                <c:pt idx="980">
                  <c:v>34121</c:v>
                </c:pt>
                <c:pt idx="981">
                  <c:v>34121</c:v>
                </c:pt>
                <c:pt idx="982">
                  <c:v>34150</c:v>
                </c:pt>
                <c:pt idx="983">
                  <c:v>34150</c:v>
                </c:pt>
                <c:pt idx="984">
                  <c:v>34151</c:v>
                </c:pt>
                <c:pt idx="985">
                  <c:v>34151</c:v>
                </c:pt>
                <c:pt idx="986">
                  <c:v>34151</c:v>
                </c:pt>
                <c:pt idx="987">
                  <c:v>34151</c:v>
                </c:pt>
                <c:pt idx="988">
                  <c:v>34180</c:v>
                </c:pt>
                <c:pt idx="989">
                  <c:v>34180</c:v>
                </c:pt>
                <c:pt idx="990">
                  <c:v>34183</c:v>
                </c:pt>
                <c:pt idx="991">
                  <c:v>34183</c:v>
                </c:pt>
                <c:pt idx="992">
                  <c:v>34183</c:v>
                </c:pt>
                <c:pt idx="993">
                  <c:v>34183</c:v>
                </c:pt>
                <c:pt idx="994">
                  <c:v>34212</c:v>
                </c:pt>
                <c:pt idx="995">
                  <c:v>34212</c:v>
                </c:pt>
                <c:pt idx="996">
                  <c:v>34213</c:v>
                </c:pt>
                <c:pt idx="997">
                  <c:v>34213</c:v>
                </c:pt>
                <c:pt idx="998">
                  <c:v>34213</c:v>
                </c:pt>
                <c:pt idx="999">
                  <c:v>34213</c:v>
                </c:pt>
                <c:pt idx="1000">
                  <c:v>34242</c:v>
                </c:pt>
                <c:pt idx="1001">
                  <c:v>34242</c:v>
                </c:pt>
                <c:pt idx="1002">
                  <c:v>34243</c:v>
                </c:pt>
                <c:pt idx="1003">
                  <c:v>34243</c:v>
                </c:pt>
                <c:pt idx="1004">
                  <c:v>34243</c:v>
                </c:pt>
                <c:pt idx="1005">
                  <c:v>34243</c:v>
                </c:pt>
                <c:pt idx="1006">
                  <c:v>34271</c:v>
                </c:pt>
                <c:pt idx="1007">
                  <c:v>34271</c:v>
                </c:pt>
                <c:pt idx="1008">
                  <c:v>34274</c:v>
                </c:pt>
                <c:pt idx="1009">
                  <c:v>34274</c:v>
                </c:pt>
                <c:pt idx="1010">
                  <c:v>34274</c:v>
                </c:pt>
                <c:pt idx="1011">
                  <c:v>34274</c:v>
                </c:pt>
                <c:pt idx="1012">
                  <c:v>34303</c:v>
                </c:pt>
                <c:pt idx="1013">
                  <c:v>34303</c:v>
                </c:pt>
                <c:pt idx="1014">
                  <c:v>34305</c:v>
                </c:pt>
                <c:pt idx="1015">
                  <c:v>34305</c:v>
                </c:pt>
                <c:pt idx="1016">
                  <c:v>34305</c:v>
                </c:pt>
                <c:pt idx="1017">
                  <c:v>34305</c:v>
                </c:pt>
                <c:pt idx="1018">
                  <c:v>34331</c:v>
                </c:pt>
                <c:pt idx="1019">
                  <c:v>34331</c:v>
                </c:pt>
                <c:pt idx="1020">
                  <c:v>34339</c:v>
                </c:pt>
                <c:pt idx="1021">
                  <c:v>34339</c:v>
                </c:pt>
                <c:pt idx="1022">
                  <c:v>34339</c:v>
                </c:pt>
                <c:pt idx="1023">
                  <c:v>34339</c:v>
                </c:pt>
                <c:pt idx="1024">
                  <c:v>34365</c:v>
                </c:pt>
                <c:pt idx="1025">
                  <c:v>34365</c:v>
                </c:pt>
                <c:pt idx="1026">
                  <c:v>34366</c:v>
                </c:pt>
                <c:pt idx="1027">
                  <c:v>34366</c:v>
                </c:pt>
                <c:pt idx="1028">
                  <c:v>34366</c:v>
                </c:pt>
                <c:pt idx="1029">
                  <c:v>34366</c:v>
                </c:pt>
                <c:pt idx="1030">
                  <c:v>34393</c:v>
                </c:pt>
                <c:pt idx="1031">
                  <c:v>34393</c:v>
                </c:pt>
                <c:pt idx="1032">
                  <c:v>34394</c:v>
                </c:pt>
                <c:pt idx="1033">
                  <c:v>34394</c:v>
                </c:pt>
                <c:pt idx="1034">
                  <c:v>34394</c:v>
                </c:pt>
                <c:pt idx="1035">
                  <c:v>34394</c:v>
                </c:pt>
                <c:pt idx="1036">
                  <c:v>34424</c:v>
                </c:pt>
                <c:pt idx="1037">
                  <c:v>34424</c:v>
                </c:pt>
                <c:pt idx="1038">
                  <c:v>34425</c:v>
                </c:pt>
                <c:pt idx="1039">
                  <c:v>34425</c:v>
                </c:pt>
                <c:pt idx="1040">
                  <c:v>34425</c:v>
                </c:pt>
                <c:pt idx="1041">
                  <c:v>34425</c:v>
                </c:pt>
                <c:pt idx="1042">
                  <c:v>34452</c:v>
                </c:pt>
                <c:pt idx="1043">
                  <c:v>34452</c:v>
                </c:pt>
                <c:pt idx="1044">
                  <c:v>34456</c:v>
                </c:pt>
                <c:pt idx="1045">
                  <c:v>34456</c:v>
                </c:pt>
                <c:pt idx="1046">
                  <c:v>34456</c:v>
                </c:pt>
                <c:pt idx="1047">
                  <c:v>34456</c:v>
                </c:pt>
                <c:pt idx="1048">
                  <c:v>34485</c:v>
                </c:pt>
                <c:pt idx="1049">
                  <c:v>34485</c:v>
                </c:pt>
                <c:pt idx="1050">
                  <c:v>34486</c:v>
                </c:pt>
                <c:pt idx="1051">
                  <c:v>34486</c:v>
                </c:pt>
                <c:pt idx="1052">
                  <c:v>34486</c:v>
                </c:pt>
                <c:pt idx="1053">
                  <c:v>34486</c:v>
                </c:pt>
                <c:pt idx="1054">
                  <c:v>34515</c:v>
                </c:pt>
                <c:pt idx="1055">
                  <c:v>34515</c:v>
                </c:pt>
                <c:pt idx="1056">
                  <c:v>34519</c:v>
                </c:pt>
                <c:pt idx="1057">
                  <c:v>34519</c:v>
                </c:pt>
                <c:pt idx="1058">
                  <c:v>34519</c:v>
                </c:pt>
                <c:pt idx="1059">
                  <c:v>34519</c:v>
                </c:pt>
                <c:pt idx="1060">
                  <c:v>34544</c:v>
                </c:pt>
                <c:pt idx="1061">
                  <c:v>34544</c:v>
                </c:pt>
                <c:pt idx="1062">
                  <c:v>34547</c:v>
                </c:pt>
                <c:pt idx="1063">
                  <c:v>34547</c:v>
                </c:pt>
                <c:pt idx="1064">
                  <c:v>34547</c:v>
                </c:pt>
                <c:pt idx="1065">
                  <c:v>34547</c:v>
                </c:pt>
                <c:pt idx="1066">
                  <c:v>34577</c:v>
                </c:pt>
                <c:pt idx="1067">
                  <c:v>34577</c:v>
                </c:pt>
                <c:pt idx="1068">
                  <c:v>34578</c:v>
                </c:pt>
                <c:pt idx="1069">
                  <c:v>34578</c:v>
                </c:pt>
                <c:pt idx="1070">
                  <c:v>34578</c:v>
                </c:pt>
                <c:pt idx="1071">
                  <c:v>34578</c:v>
                </c:pt>
                <c:pt idx="1072">
                  <c:v>34607</c:v>
                </c:pt>
                <c:pt idx="1073">
                  <c:v>34607</c:v>
                </c:pt>
                <c:pt idx="1074">
                  <c:v>34610</c:v>
                </c:pt>
                <c:pt idx="1075">
                  <c:v>34610</c:v>
                </c:pt>
                <c:pt idx="1076">
                  <c:v>34610</c:v>
                </c:pt>
                <c:pt idx="1077">
                  <c:v>34610</c:v>
                </c:pt>
                <c:pt idx="1078">
                  <c:v>34638</c:v>
                </c:pt>
                <c:pt idx="1079">
                  <c:v>34638</c:v>
                </c:pt>
                <c:pt idx="1080">
                  <c:v>34640</c:v>
                </c:pt>
                <c:pt idx="1081">
                  <c:v>34640</c:v>
                </c:pt>
                <c:pt idx="1082">
                  <c:v>34640</c:v>
                </c:pt>
                <c:pt idx="1083">
                  <c:v>34640</c:v>
                </c:pt>
                <c:pt idx="1084">
                  <c:v>34668</c:v>
                </c:pt>
                <c:pt idx="1085">
                  <c:v>34668</c:v>
                </c:pt>
                <c:pt idx="1086">
                  <c:v>34669</c:v>
                </c:pt>
                <c:pt idx="1087">
                  <c:v>34669</c:v>
                </c:pt>
                <c:pt idx="1088">
                  <c:v>34669</c:v>
                </c:pt>
                <c:pt idx="1089">
                  <c:v>34669</c:v>
                </c:pt>
                <c:pt idx="1090">
                  <c:v>34696</c:v>
                </c:pt>
                <c:pt idx="1091">
                  <c:v>34696</c:v>
                </c:pt>
                <c:pt idx="1092">
                  <c:v>34704</c:v>
                </c:pt>
                <c:pt idx="1093">
                  <c:v>34704</c:v>
                </c:pt>
                <c:pt idx="1094">
                  <c:v>34704</c:v>
                </c:pt>
                <c:pt idx="1095">
                  <c:v>34704</c:v>
                </c:pt>
                <c:pt idx="1096">
                  <c:v>34730</c:v>
                </c:pt>
                <c:pt idx="1097">
                  <c:v>34730</c:v>
                </c:pt>
                <c:pt idx="1098">
                  <c:v>34731</c:v>
                </c:pt>
                <c:pt idx="1099">
                  <c:v>34731</c:v>
                </c:pt>
                <c:pt idx="1100">
                  <c:v>34731</c:v>
                </c:pt>
                <c:pt idx="1101">
                  <c:v>34731</c:v>
                </c:pt>
                <c:pt idx="1102">
                  <c:v>34758</c:v>
                </c:pt>
                <c:pt idx="1103">
                  <c:v>34758</c:v>
                </c:pt>
                <c:pt idx="1104">
                  <c:v>34759</c:v>
                </c:pt>
                <c:pt idx="1105">
                  <c:v>34759</c:v>
                </c:pt>
                <c:pt idx="1106">
                  <c:v>34759</c:v>
                </c:pt>
                <c:pt idx="1107">
                  <c:v>34759</c:v>
                </c:pt>
                <c:pt idx="1108">
                  <c:v>34789</c:v>
                </c:pt>
                <c:pt idx="1109">
                  <c:v>34789</c:v>
                </c:pt>
                <c:pt idx="1110">
                  <c:v>34792</c:v>
                </c:pt>
                <c:pt idx="1111">
                  <c:v>34792</c:v>
                </c:pt>
                <c:pt idx="1112">
                  <c:v>34792</c:v>
                </c:pt>
                <c:pt idx="1113">
                  <c:v>34792</c:v>
                </c:pt>
                <c:pt idx="1114">
                  <c:v>34817</c:v>
                </c:pt>
                <c:pt idx="1115">
                  <c:v>34817</c:v>
                </c:pt>
                <c:pt idx="1116">
                  <c:v>34820</c:v>
                </c:pt>
                <c:pt idx="1117">
                  <c:v>34820</c:v>
                </c:pt>
                <c:pt idx="1118">
                  <c:v>34820</c:v>
                </c:pt>
                <c:pt idx="1119">
                  <c:v>34820</c:v>
                </c:pt>
                <c:pt idx="1120">
                  <c:v>34850</c:v>
                </c:pt>
                <c:pt idx="1121">
                  <c:v>34850</c:v>
                </c:pt>
                <c:pt idx="1122">
                  <c:v>34851</c:v>
                </c:pt>
                <c:pt idx="1123">
                  <c:v>34851</c:v>
                </c:pt>
                <c:pt idx="1124">
                  <c:v>34851</c:v>
                </c:pt>
                <c:pt idx="1125">
                  <c:v>34851</c:v>
                </c:pt>
                <c:pt idx="1126">
                  <c:v>34880</c:v>
                </c:pt>
                <c:pt idx="1127">
                  <c:v>34880</c:v>
                </c:pt>
                <c:pt idx="1128">
                  <c:v>34883</c:v>
                </c:pt>
                <c:pt idx="1129">
                  <c:v>34883</c:v>
                </c:pt>
                <c:pt idx="1130">
                  <c:v>34883</c:v>
                </c:pt>
                <c:pt idx="1131">
                  <c:v>34883</c:v>
                </c:pt>
                <c:pt idx="1132">
                  <c:v>34911</c:v>
                </c:pt>
                <c:pt idx="1133">
                  <c:v>34911</c:v>
                </c:pt>
                <c:pt idx="1134">
                  <c:v>34912</c:v>
                </c:pt>
                <c:pt idx="1135">
                  <c:v>34912</c:v>
                </c:pt>
                <c:pt idx="1136">
                  <c:v>34912</c:v>
                </c:pt>
                <c:pt idx="1137">
                  <c:v>34912</c:v>
                </c:pt>
                <c:pt idx="1138">
                  <c:v>34942</c:v>
                </c:pt>
                <c:pt idx="1139">
                  <c:v>34942</c:v>
                </c:pt>
                <c:pt idx="1140">
                  <c:v>34943</c:v>
                </c:pt>
                <c:pt idx="1141">
                  <c:v>34943</c:v>
                </c:pt>
                <c:pt idx="1142">
                  <c:v>34943</c:v>
                </c:pt>
                <c:pt idx="1143">
                  <c:v>34943</c:v>
                </c:pt>
                <c:pt idx="1144">
                  <c:v>34971</c:v>
                </c:pt>
                <c:pt idx="1145">
                  <c:v>34971</c:v>
                </c:pt>
                <c:pt idx="1146">
                  <c:v>34974</c:v>
                </c:pt>
                <c:pt idx="1147">
                  <c:v>34974</c:v>
                </c:pt>
                <c:pt idx="1148">
                  <c:v>34974</c:v>
                </c:pt>
                <c:pt idx="1149">
                  <c:v>34974</c:v>
                </c:pt>
                <c:pt idx="1150">
                  <c:v>35003</c:v>
                </c:pt>
                <c:pt idx="1151">
                  <c:v>35003</c:v>
                </c:pt>
                <c:pt idx="1152">
                  <c:v>35005</c:v>
                </c:pt>
                <c:pt idx="1153">
                  <c:v>35005</c:v>
                </c:pt>
                <c:pt idx="1154">
                  <c:v>35005</c:v>
                </c:pt>
                <c:pt idx="1155">
                  <c:v>35005</c:v>
                </c:pt>
                <c:pt idx="1156">
                  <c:v>35033</c:v>
                </c:pt>
                <c:pt idx="1157">
                  <c:v>35033</c:v>
                </c:pt>
                <c:pt idx="1158">
                  <c:v>35037</c:v>
                </c:pt>
                <c:pt idx="1159">
                  <c:v>35037</c:v>
                </c:pt>
                <c:pt idx="1160">
                  <c:v>35037</c:v>
                </c:pt>
                <c:pt idx="1161">
                  <c:v>35037</c:v>
                </c:pt>
                <c:pt idx="1162">
                  <c:v>35061</c:v>
                </c:pt>
                <c:pt idx="1163">
                  <c:v>35061</c:v>
                </c:pt>
                <c:pt idx="1164">
                  <c:v>35069</c:v>
                </c:pt>
                <c:pt idx="1165">
                  <c:v>35069</c:v>
                </c:pt>
                <c:pt idx="1166">
                  <c:v>35069</c:v>
                </c:pt>
                <c:pt idx="1167">
                  <c:v>35069</c:v>
                </c:pt>
                <c:pt idx="1168">
                  <c:v>35095</c:v>
                </c:pt>
                <c:pt idx="1169">
                  <c:v>35095</c:v>
                </c:pt>
                <c:pt idx="1170">
                  <c:v>35097</c:v>
                </c:pt>
                <c:pt idx="1171">
                  <c:v>35097</c:v>
                </c:pt>
                <c:pt idx="1172">
                  <c:v>35097</c:v>
                </c:pt>
                <c:pt idx="1173">
                  <c:v>35097</c:v>
                </c:pt>
                <c:pt idx="1174">
                  <c:v>35124</c:v>
                </c:pt>
                <c:pt idx="1175">
                  <c:v>35124</c:v>
                </c:pt>
                <c:pt idx="1176">
                  <c:v>35125</c:v>
                </c:pt>
                <c:pt idx="1177">
                  <c:v>35125</c:v>
                </c:pt>
                <c:pt idx="1178">
                  <c:v>35125</c:v>
                </c:pt>
                <c:pt idx="1179">
                  <c:v>35125</c:v>
                </c:pt>
                <c:pt idx="1180">
                  <c:v>35153</c:v>
                </c:pt>
                <c:pt idx="1181">
                  <c:v>35153</c:v>
                </c:pt>
                <c:pt idx="1182">
                  <c:v>35156</c:v>
                </c:pt>
                <c:pt idx="1183">
                  <c:v>35156</c:v>
                </c:pt>
                <c:pt idx="1184">
                  <c:v>35156</c:v>
                </c:pt>
                <c:pt idx="1185">
                  <c:v>35156</c:v>
                </c:pt>
                <c:pt idx="1186">
                  <c:v>35185</c:v>
                </c:pt>
                <c:pt idx="1187">
                  <c:v>35185</c:v>
                </c:pt>
                <c:pt idx="1188">
                  <c:v>35186</c:v>
                </c:pt>
                <c:pt idx="1189">
                  <c:v>35186</c:v>
                </c:pt>
                <c:pt idx="1190">
                  <c:v>35186</c:v>
                </c:pt>
                <c:pt idx="1191">
                  <c:v>35186</c:v>
                </c:pt>
                <c:pt idx="1192">
                  <c:v>35216</c:v>
                </c:pt>
                <c:pt idx="1193">
                  <c:v>35216</c:v>
                </c:pt>
                <c:pt idx="1194">
                  <c:v>35219</c:v>
                </c:pt>
                <c:pt idx="1195">
                  <c:v>35219</c:v>
                </c:pt>
                <c:pt idx="1196">
                  <c:v>35219</c:v>
                </c:pt>
                <c:pt idx="1197">
                  <c:v>35219</c:v>
                </c:pt>
                <c:pt idx="1198">
                  <c:v>35244</c:v>
                </c:pt>
                <c:pt idx="1199">
                  <c:v>35244</c:v>
                </c:pt>
                <c:pt idx="1200">
                  <c:v>35247</c:v>
                </c:pt>
                <c:pt idx="1201">
                  <c:v>35247</c:v>
                </c:pt>
                <c:pt idx="1202">
                  <c:v>35247</c:v>
                </c:pt>
                <c:pt idx="1203">
                  <c:v>35247</c:v>
                </c:pt>
                <c:pt idx="1204">
                  <c:v>35277</c:v>
                </c:pt>
                <c:pt idx="1205">
                  <c:v>35277</c:v>
                </c:pt>
                <c:pt idx="1206">
                  <c:v>35277</c:v>
                </c:pt>
                <c:pt idx="1207">
                  <c:v>35277</c:v>
                </c:pt>
                <c:pt idx="1208">
                  <c:v>35277</c:v>
                </c:pt>
                <c:pt idx="1209">
                  <c:v>35277</c:v>
                </c:pt>
                <c:pt idx="1210">
                  <c:v>35307</c:v>
                </c:pt>
                <c:pt idx="1211">
                  <c:v>35307</c:v>
                </c:pt>
                <c:pt idx="1212">
                  <c:v>35310</c:v>
                </c:pt>
                <c:pt idx="1213">
                  <c:v>35310</c:v>
                </c:pt>
                <c:pt idx="1214">
                  <c:v>35310</c:v>
                </c:pt>
                <c:pt idx="1215">
                  <c:v>35310</c:v>
                </c:pt>
                <c:pt idx="1216">
                  <c:v>35338</c:v>
                </c:pt>
                <c:pt idx="1217">
                  <c:v>35338</c:v>
                </c:pt>
                <c:pt idx="1218">
                  <c:v>35340</c:v>
                </c:pt>
                <c:pt idx="1219">
                  <c:v>35340</c:v>
                </c:pt>
                <c:pt idx="1220">
                  <c:v>35340</c:v>
                </c:pt>
                <c:pt idx="1221">
                  <c:v>35340</c:v>
                </c:pt>
                <c:pt idx="1222">
                  <c:v>35369</c:v>
                </c:pt>
                <c:pt idx="1223">
                  <c:v>35369</c:v>
                </c:pt>
                <c:pt idx="1224">
                  <c:v>35370</c:v>
                </c:pt>
                <c:pt idx="1225">
                  <c:v>35370</c:v>
                </c:pt>
                <c:pt idx="1226">
                  <c:v>35370</c:v>
                </c:pt>
                <c:pt idx="1227">
                  <c:v>35370</c:v>
                </c:pt>
                <c:pt idx="1228">
                  <c:v>35398</c:v>
                </c:pt>
                <c:pt idx="1229">
                  <c:v>35398</c:v>
                </c:pt>
                <c:pt idx="1230">
                  <c:v>35401</c:v>
                </c:pt>
                <c:pt idx="1231">
                  <c:v>35401</c:v>
                </c:pt>
                <c:pt idx="1232">
                  <c:v>35401</c:v>
                </c:pt>
                <c:pt idx="1233">
                  <c:v>35401</c:v>
                </c:pt>
                <c:pt idx="1234">
                  <c:v>35426</c:v>
                </c:pt>
                <c:pt idx="1235">
                  <c:v>35426</c:v>
                </c:pt>
                <c:pt idx="1236">
                  <c:v>35437</c:v>
                </c:pt>
                <c:pt idx="1237">
                  <c:v>35437</c:v>
                </c:pt>
                <c:pt idx="1238">
                  <c:v>35437</c:v>
                </c:pt>
                <c:pt idx="1239">
                  <c:v>35437</c:v>
                </c:pt>
                <c:pt idx="1240">
                  <c:v>35461</c:v>
                </c:pt>
                <c:pt idx="1241">
                  <c:v>35461</c:v>
                </c:pt>
                <c:pt idx="1242">
                  <c:v>35464</c:v>
                </c:pt>
                <c:pt idx="1243">
                  <c:v>35464</c:v>
                </c:pt>
                <c:pt idx="1244">
                  <c:v>35464</c:v>
                </c:pt>
                <c:pt idx="1245">
                  <c:v>35464</c:v>
                </c:pt>
                <c:pt idx="1246">
                  <c:v>35489</c:v>
                </c:pt>
                <c:pt idx="1247">
                  <c:v>35489</c:v>
                </c:pt>
                <c:pt idx="1248">
                  <c:v>35492</c:v>
                </c:pt>
                <c:pt idx="1249">
                  <c:v>35492</c:v>
                </c:pt>
                <c:pt idx="1250">
                  <c:v>35492</c:v>
                </c:pt>
                <c:pt idx="1251">
                  <c:v>35492</c:v>
                </c:pt>
                <c:pt idx="1252">
                  <c:v>35520</c:v>
                </c:pt>
                <c:pt idx="1253">
                  <c:v>35520</c:v>
                </c:pt>
                <c:pt idx="1254">
                  <c:v>35521</c:v>
                </c:pt>
                <c:pt idx="1255">
                  <c:v>35521</c:v>
                </c:pt>
                <c:pt idx="1256">
                  <c:v>35521</c:v>
                </c:pt>
                <c:pt idx="1257">
                  <c:v>35521</c:v>
                </c:pt>
                <c:pt idx="1258">
                  <c:v>35550</c:v>
                </c:pt>
                <c:pt idx="1259">
                  <c:v>35550</c:v>
                </c:pt>
                <c:pt idx="1260">
                  <c:v>35551</c:v>
                </c:pt>
                <c:pt idx="1261">
                  <c:v>35551</c:v>
                </c:pt>
                <c:pt idx="1262">
                  <c:v>35551</c:v>
                </c:pt>
                <c:pt idx="1263">
                  <c:v>35551</c:v>
                </c:pt>
                <c:pt idx="1264">
                  <c:v>35580</c:v>
                </c:pt>
                <c:pt idx="1265">
                  <c:v>35580</c:v>
                </c:pt>
                <c:pt idx="1266">
                  <c:v>35583</c:v>
                </c:pt>
                <c:pt idx="1267">
                  <c:v>35583</c:v>
                </c:pt>
                <c:pt idx="1268">
                  <c:v>35583</c:v>
                </c:pt>
                <c:pt idx="1269">
                  <c:v>35583</c:v>
                </c:pt>
                <c:pt idx="1270">
                  <c:v>35611</c:v>
                </c:pt>
                <c:pt idx="1271">
                  <c:v>35611</c:v>
                </c:pt>
                <c:pt idx="1272">
                  <c:v>35612</c:v>
                </c:pt>
                <c:pt idx="1273">
                  <c:v>35612</c:v>
                </c:pt>
                <c:pt idx="1274">
                  <c:v>35612</c:v>
                </c:pt>
                <c:pt idx="1275">
                  <c:v>35612</c:v>
                </c:pt>
                <c:pt idx="1276">
                  <c:v>35642</c:v>
                </c:pt>
                <c:pt idx="1277">
                  <c:v>35642</c:v>
                </c:pt>
                <c:pt idx="1278">
                  <c:v>35643</c:v>
                </c:pt>
                <c:pt idx="1279">
                  <c:v>35643</c:v>
                </c:pt>
                <c:pt idx="1280">
                  <c:v>35643</c:v>
                </c:pt>
                <c:pt idx="1281">
                  <c:v>35643</c:v>
                </c:pt>
                <c:pt idx="1282">
                  <c:v>35671</c:v>
                </c:pt>
                <c:pt idx="1283">
                  <c:v>35671</c:v>
                </c:pt>
                <c:pt idx="1284">
                  <c:v>35674</c:v>
                </c:pt>
                <c:pt idx="1285">
                  <c:v>35674</c:v>
                </c:pt>
                <c:pt idx="1286">
                  <c:v>35674</c:v>
                </c:pt>
                <c:pt idx="1287">
                  <c:v>35674</c:v>
                </c:pt>
                <c:pt idx="1288">
                  <c:v>35703</c:v>
                </c:pt>
                <c:pt idx="1289">
                  <c:v>35703</c:v>
                </c:pt>
                <c:pt idx="1290">
                  <c:v>35704</c:v>
                </c:pt>
                <c:pt idx="1291">
                  <c:v>35704</c:v>
                </c:pt>
                <c:pt idx="1292">
                  <c:v>35704</c:v>
                </c:pt>
                <c:pt idx="1293">
                  <c:v>35704</c:v>
                </c:pt>
                <c:pt idx="1294">
                  <c:v>35734</c:v>
                </c:pt>
                <c:pt idx="1295">
                  <c:v>35734</c:v>
                </c:pt>
                <c:pt idx="1296">
                  <c:v>35738</c:v>
                </c:pt>
                <c:pt idx="1297">
                  <c:v>35738</c:v>
                </c:pt>
                <c:pt idx="1298">
                  <c:v>35738</c:v>
                </c:pt>
                <c:pt idx="1299">
                  <c:v>35738</c:v>
                </c:pt>
                <c:pt idx="1300">
                  <c:v>35762</c:v>
                </c:pt>
                <c:pt idx="1301">
                  <c:v>35762</c:v>
                </c:pt>
                <c:pt idx="1302">
                  <c:v>35765</c:v>
                </c:pt>
                <c:pt idx="1303">
                  <c:v>35765</c:v>
                </c:pt>
                <c:pt idx="1304">
                  <c:v>35765</c:v>
                </c:pt>
                <c:pt idx="1305">
                  <c:v>35765</c:v>
                </c:pt>
                <c:pt idx="1306">
                  <c:v>35790</c:v>
                </c:pt>
                <c:pt idx="1307">
                  <c:v>35790</c:v>
                </c:pt>
                <c:pt idx="1308">
                  <c:v>35801</c:v>
                </c:pt>
                <c:pt idx="1309">
                  <c:v>35801</c:v>
                </c:pt>
                <c:pt idx="1310">
                  <c:v>35801</c:v>
                </c:pt>
                <c:pt idx="1311">
                  <c:v>35801</c:v>
                </c:pt>
                <c:pt idx="1312">
                  <c:v>35825</c:v>
                </c:pt>
                <c:pt idx="1313">
                  <c:v>35825</c:v>
                </c:pt>
                <c:pt idx="1314">
                  <c:v>35828</c:v>
                </c:pt>
                <c:pt idx="1315">
                  <c:v>35828</c:v>
                </c:pt>
                <c:pt idx="1316">
                  <c:v>35828</c:v>
                </c:pt>
                <c:pt idx="1317">
                  <c:v>35828</c:v>
                </c:pt>
                <c:pt idx="1318">
                  <c:v>35853</c:v>
                </c:pt>
                <c:pt idx="1319">
                  <c:v>35853</c:v>
                </c:pt>
                <c:pt idx="1320">
                  <c:v>35856</c:v>
                </c:pt>
                <c:pt idx="1321">
                  <c:v>35856</c:v>
                </c:pt>
                <c:pt idx="1322">
                  <c:v>35856</c:v>
                </c:pt>
                <c:pt idx="1323">
                  <c:v>35856</c:v>
                </c:pt>
                <c:pt idx="1324">
                  <c:v>35885</c:v>
                </c:pt>
                <c:pt idx="1325">
                  <c:v>35885</c:v>
                </c:pt>
                <c:pt idx="1326">
                  <c:v>35886</c:v>
                </c:pt>
                <c:pt idx="1327">
                  <c:v>35886</c:v>
                </c:pt>
                <c:pt idx="1328">
                  <c:v>35886</c:v>
                </c:pt>
                <c:pt idx="1329">
                  <c:v>35886</c:v>
                </c:pt>
                <c:pt idx="1330">
                  <c:v>35915</c:v>
                </c:pt>
                <c:pt idx="1331">
                  <c:v>35915</c:v>
                </c:pt>
                <c:pt idx="1332">
                  <c:v>35916</c:v>
                </c:pt>
                <c:pt idx="1333">
                  <c:v>35916</c:v>
                </c:pt>
                <c:pt idx="1334">
                  <c:v>35916</c:v>
                </c:pt>
                <c:pt idx="1335">
                  <c:v>35916</c:v>
                </c:pt>
                <c:pt idx="1336">
                  <c:v>35944</c:v>
                </c:pt>
                <c:pt idx="1337">
                  <c:v>35944</c:v>
                </c:pt>
                <c:pt idx="1338">
                  <c:v>35947</c:v>
                </c:pt>
                <c:pt idx="1339">
                  <c:v>35947</c:v>
                </c:pt>
                <c:pt idx="1340">
                  <c:v>35947</c:v>
                </c:pt>
                <c:pt idx="1341">
                  <c:v>35947</c:v>
                </c:pt>
                <c:pt idx="1342">
                  <c:v>35976</c:v>
                </c:pt>
                <c:pt idx="1343">
                  <c:v>35976</c:v>
                </c:pt>
                <c:pt idx="1344">
                  <c:v>35977</c:v>
                </c:pt>
                <c:pt idx="1345">
                  <c:v>35977</c:v>
                </c:pt>
                <c:pt idx="1346">
                  <c:v>35977</c:v>
                </c:pt>
                <c:pt idx="1347">
                  <c:v>35977</c:v>
                </c:pt>
                <c:pt idx="1348">
                  <c:v>36007</c:v>
                </c:pt>
                <c:pt idx="1349">
                  <c:v>36007</c:v>
                </c:pt>
                <c:pt idx="1350">
                  <c:v>36010</c:v>
                </c:pt>
                <c:pt idx="1351">
                  <c:v>36010</c:v>
                </c:pt>
                <c:pt idx="1352">
                  <c:v>36010</c:v>
                </c:pt>
                <c:pt idx="1353">
                  <c:v>36010</c:v>
                </c:pt>
                <c:pt idx="1354">
                  <c:v>36038</c:v>
                </c:pt>
                <c:pt idx="1355">
                  <c:v>36038</c:v>
                </c:pt>
                <c:pt idx="1356">
                  <c:v>36039</c:v>
                </c:pt>
                <c:pt idx="1357">
                  <c:v>36039</c:v>
                </c:pt>
                <c:pt idx="1358">
                  <c:v>36039</c:v>
                </c:pt>
                <c:pt idx="1359">
                  <c:v>36039</c:v>
                </c:pt>
                <c:pt idx="1360">
                  <c:v>36068</c:v>
                </c:pt>
                <c:pt idx="1361">
                  <c:v>36068</c:v>
                </c:pt>
                <c:pt idx="1362">
                  <c:v>36069</c:v>
                </c:pt>
                <c:pt idx="1363">
                  <c:v>36069</c:v>
                </c:pt>
                <c:pt idx="1364">
                  <c:v>36069</c:v>
                </c:pt>
                <c:pt idx="1365">
                  <c:v>36069</c:v>
                </c:pt>
                <c:pt idx="1366">
                  <c:v>36098</c:v>
                </c:pt>
                <c:pt idx="1367">
                  <c:v>36098</c:v>
                </c:pt>
                <c:pt idx="1368">
                  <c:v>36101</c:v>
                </c:pt>
                <c:pt idx="1369">
                  <c:v>36101</c:v>
                </c:pt>
                <c:pt idx="1370">
                  <c:v>36101</c:v>
                </c:pt>
                <c:pt idx="1371">
                  <c:v>36101</c:v>
                </c:pt>
                <c:pt idx="1372">
                  <c:v>36129</c:v>
                </c:pt>
                <c:pt idx="1373">
                  <c:v>36129</c:v>
                </c:pt>
                <c:pt idx="1374">
                  <c:v>36130</c:v>
                </c:pt>
                <c:pt idx="1375">
                  <c:v>36130</c:v>
                </c:pt>
                <c:pt idx="1376">
                  <c:v>36130</c:v>
                </c:pt>
                <c:pt idx="1377">
                  <c:v>36130</c:v>
                </c:pt>
                <c:pt idx="1378">
                  <c:v>36157</c:v>
                </c:pt>
                <c:pt idx="1379">
                  <c:v>36157</c:v>
                </c:pt>
                <c:pt idx="1380">
                  <c:v>36165</c:v>
                </c:pt>
                <c:pt idx="1381">
                  <c:v>36165</c:v>
                </c:pt>
                <c:pt idx="1382">
                  <c:v>36165</c:v>
                </c:pt>
                <c:pt idx="1383">
                  <c:v>36165</c:v>
                </c:pt>
                <c:pt idx="1384">
                  <c:v>36189</c:v>
                </c:pt>
                <c:pt idx="1385">
                  <c:v>36189</c:v>
                </c:pt>
                <c:pt idx="1386">
                  <c:v>36192</c:v>
                </c:pt>
                <c:pt idx="1387">
                  <c:v>36192</c:v>
                </c:pt>
                <c:pt idx="1388">
                  <c:v>36192</c:v>
                </c:pt>
                <c:pt idx="1389">
                  <c:v>36217</c:v>
                </c:pt>
                <c:pt idx="1390">
                  <c:v>36217</c:v>
                </c:pt>
                <c:pt idx="1391">
                  <c:v>36220</c:v>
                </c:pt>
                <c:pt idx="1392">
                  <c:v>36220</c:v>
                </c:pt>
                <c:pt idx="1393">
                  <c:v>36220</c:v>
                </c:pt>
                <c:pt idx="1394">
                  <c:v>36221</c:v>
                </c:pt>
                <c:pt idx="1395">
                  <c:v>36250</c:v>
                </c:pt>
                <c:pt idx="1396">
                  <c:v>36250</c:v>
                </c:pt>
                <c:pt idx="1397">
                  <c:v>36251</c:v>
                </c:pt>
                <c:pt idx="1398">
                  <c:v>36251</c:v>
                </c:pt>
                <c:pt idx="1399">
                  <c:v>36251</c:v>
                </c:pt>
                <c:pt idx="1400">
                  <c:v>36251</c:v>
                </c:pt>
                <c:pt idx="1401">
                  <c:v>36280</c:v>
                </c:pt>
                <c:pt idx="1402">
                  <c:v>36280</c:v>
                </c:pt>
                <c:pt idx="1403">
                  <c:v>36280</c:v>
                </c:pt>
                <c:pt idx="1404">
                  <c:v>36280</c:v>
                </c:pt>
                <c:pt idx="1405">
                  <c:v>36280</c:v>
                </c:pt>
                <c:pt idx="1406">
                  <c:v>36280</c:v>
                </c:pt>
                <c:pt idx="1407">
                  <c:v>36311</c:v>
                </c:pt>
                <c:pt idx="1408">
                  <c:v>36311</c:v>
                </c:pt>
                <c:pt idx="1409">
                  <c:v>36312</c:v>
                </c:pt>
                <c:pt idx="1410">
                  <c:v>36312</c:v>
                </c:pt>
                <c:pt idx="1411">
                  <c:v>36312</c:v>
                </c:pt>
                <c:pt idx="1412">
                  <c:v>36312</c:v>
                </c:pt>
                <c:pt idx="1413">
                  <c:v>36341</c:v>
                </c:pt>
                <c:pt idx="1414">
                  <c:v>36341</c:v>
                </c:pt>
                <c:pt idx="1415">
                  <c:v>36342</c:v>
                </c:pt>
                <c:pt idx="1416">
                  <c:v>36342</c:v>
                </c:pt>
                <c:pt idx="1417">
                  <c:v>36342</c:v>
                </c:pt>
                <c:pt idx="1418">
                  <c:v>36342</c:v>
                </c:pt>
                <c:pt idx="1419">
                  <c:v>36371</c:v>
                </c:pt>
                <c:pt idx="1420">
                  <c:v>36371</c:v>
                </c:pt>
                <c:pt idx="1421">
                  <c:v>36374</c:v>
                </c:pt>
                <c:pt idx="1422">
                  <c:v>36374</c:v>
                </c:pt>
                <c:pt idx="1423">
                  <c:v>36374</c:v>
                </c:pt>
                <c:pt idx="1424">
                  <c:v>36374</c:v>
                </c:pt>
                <c:pt idx="1425">
                  <c:v>36403</c:v>
                </c:pt>
                <c:pt idx="1426">
                  <c:v>36403</c:v>
                </c:pt>
                <c:pt idx="1427">
                  <c:v>36404</c:v>
                </c:pt>
                <c:pt idx="1428">
                  <c:v>36404</c:v>
                </c:pt>
                <c:pt idx="1429">
                  <c:v>36404</c:v>
                </c:pt>
                <c:pt idx="1430">
                  <c:v>36404</c:v>
                </c:pt>
                <c:pt idx="1431">
                  <c:v>36433</c:v>
                </c:pt>
                <c:pt idx="1432">
                  <c:v>36433</c:v>
                </c:pt>
                <c:pt idx="1433">
                  <c:v>36434</c:v>
                </c:pt>
                <c:pt idx="1434">
                  <c:v>36434</c:v>
                </c:pt>
                <c:pt idx="1435">
                  <c:v>36434</c:v>
                </c:pt>
                <c:pt idx="1436">
                  <c:v>36434</c:v>
                </c:pt>
                <c:pt idx="1437">
                  <c:v>36462</c:v>
                </c:pt>
                <c:pt idx="1438">
                  <c:v>36462</c:v>
                </c:pt>
                <c:pt idx="1439">
                  <c:v>36465</c:v>
                </c:pt>
                <c:pt idx="1440">
                  <c:v>36465</c:v>
                </c:pt>
                <c:pt idx="1441">
                  <c:v>36465</c:v>
                </c:pt>
                <c:pt idx="1442">
                  <c:v>36465</c:v>
                </c:pt>
                <c:pt idx="1443">
                  <c:v>36494</c:v>
                </c:pt>
                <c:pt idx="1444">
                  <c:v>36494</c:v>
                </c:pt>
                <c:pt idx="1445">
                  <c:v>36495</c:v>
                </c:pt>
                <c:pt idx="1446">
                  <c:v>36495</c:v>
                </c:pt>
                <c:pt idx="1447">
                  <c:v>36495</c:v>
                </c:pt>
                <c:pt idx="1448">
                  <c:v>36495</c:v>
                </c:pt>
                <c:pt idx="1449">
                  <c:v>36522</c:v>
                </c:pt>
                <c:pt idx="1450">
                  <c:v>36522</c:v>
                </c:pt>
                <c:pt idx="1451">
                  <c:v>36530</c:v>
                </c:pt>
                <c:pt idx="1452">
                  <c:v>36530</c:v>
                </c:pt>
                <c:pt idx="1453">
                  <c:v>36530</c:v>
                </c:pt>
                <c:pt idx="1454">
                  <c:v>36530</c:v>
                </c:pt>
                <c:pt idx="1455">
                  <c:v>36556</c:v>
                </c:pt>
                <c:pt idx="1456">
                  <c:v>36556</c:v>
                </c:pt>
                <c:pt idx="1457">
                  <c:v>36557</c:v>
                </c:pt>
                <c:pt idx="1458">
                  <c:v>36557</c:v>
                </c:pt>
                <c:pt idx="1459">
                  <c:v>36557</c:v>
                </c:pt>
                <c:pt idx="1460">
                  <c:v>36557</c:v>
                </c:pt>
                <c:pt idx="1461">
                  <c:v>36585</c:v>
                </c:pt>
                <c:pt idx="1462">
                  <c:v>36585</c:v>
                </c:pt>
                <c:pt idx="1463">
                  <c:v>36586</c:v>
                </c:pt>
                <c:pt idx="1464">
                  <c:v>36586</c:v>
                </c:pt>
                <c:pt idx="1465">
                  <c:v>36586</c:v>
                </c:pt>
                <c:pt idx="1466">
                  <c:v>36586</c:v>
                </c:pt>
                <c:pt idx="1467">
                  <c:v>36616</c:v>
                </c:pt>
                <c:pt idx="1468">
                  <c:v>36616</c:v>
                </c:pt>
                <c:pt idx="1469">
                  <c:v>36619</c:v>
                </c:pt>
                <c:pt idx="1470">
                  <c:v>36619</c:v>
                </c:pt>
                <c:pt idx="1471">
                  <c:v>36619</c:v>
                </c:pt>
                <c:pt idx="1472">
                  <c:v>36619</c:v>
                </c:pt>
                <c:pt idx="1473">
                  <c:v>36644</c:v>
                </c:pt>
                <c:pt idx="1474">
                  <c:v>36644</c:v>
                </c:pt>
                <c:pt idx="1475">
                  <c:v>36647</c:v>
                </c:pt>
                <c:pt idx="1476">
                  <c:v>36647</c:v>
                </c:pt>
                <c:pt idx="1477">
                  <c:v>36647</c:v>
                </c:pt>
                <c:pt idx="1478">
                  <c:v>36647</c:v>
                </c:pt>
                <c:pt idx="1479">
                  <c:v>36677</c:v>
                </c:pt>
                <c:pt idx="1480">
                  <c:v>36677</c:v>
                </c:pt>
                <c:pt idx="1481">
                  <c:v>36678</c:v>
                </c:pt>
                <c:pt idx="1482">
                  <c:v>36678</c:v>
                </c:pt>
                <c:pt idx="1483">
                  <c:v>36678</c:v>
                </c:pt>
                <c:pt idx="1484">
                  <c:v>36678</c:v>
                </c:pt>
                <c:pt idx="1485">
                  <c:v>36707</c:v>
                </c:pt>
                <c:pt idx="1486">
                  <c:v>36707</c:v>
                </c:pt>
                <c:pt idx="1487">
                  <c:v>36710</c:v>
                </c:pt>
                <c:pt idx="1488">
                  <c:v>36710</c:v>
                </c:pt>
                <c:pt idx="1489">
                  <c:v>36710</c:v>
                </c:pt>
                <c:pt idx="1490">
                  <c:v>36710</c:v>
                </c:pt>
                <c:pt idx="1491">
                  <c:v>36738</c:v>
                </c:pt>
                <c:pt idx="1492">
                  <c:v>36738</c:v>
                </c:pt>
                <c:pt idx="1493">
                  <c:v>36739</c:v>
                </c:pt>
                <c:pt idx="1494">
                  <c:v>36739</c:v>
                </c:pt>
                <c:pt idx="1495">
                  <c:v>36739</c:v>
                </c:pt>
                <c:pt idx="1496">
                  <c:v>36739</c:v>
                </c:pt>
                <c:pt idx="1497">
                  <c:v>36769</c:v>
                </c:pt>
                <c:pt idx="1498">
                  <c:v>36769</c:v>
                </c:pt>
                <c:pt idx="1499">
                  <c:v>36770</c:v>
                </c:pt>
                <c:pt idx="1500">
                  <c:v>36770</c:v>
                </c:pt>
                <c:pt idx="1501">
                  <c:v>36770</c:v>
                </c:pt>
                <c:pt idx="1502">
                  <c:v>36770</c:v>
                </c:pt>
                <c:pt idx="1503">
                  <c:v>36798</c:v>
                </c:pt>
                <c:pt idx="1504">
                  <c:v>36798</c:v>
                </c:pt>
                <c:pt idx="1505">
                  <c:v>36801</c:v>
                </c:pt>
                <c:pt idx="1506">
                  <c:v>36801</c:v>
                </c:pt>
                <c:pt idx="1507">
                  <c:v>36801</c:v>
                </c:pt>
                <c:pt idx="1508">
                  <c:v>36801</c:v>
                </c:pt>
                <c:pt idx="1509">
                  <c:v>36830</c:v>
                </c:pt>
                <c:pt idx="1510">
                  <c:v>36830</c:v>
                </c:pt>
                <c:pt idx="1511">
                  <c:v>36831</c:v>
                </c:pt>
                <c:pt idx="1512">
                  <c:v>36831</c:v>
                </c:pt>
                <c:pt idx="1513">
                  <c:v>36831</c:v>
                </c:pt>
                <c:pt idx="1514">
                  <c:v>36831</c:v>
                </c:pt>
                <c:pt idx="1515">
                  <c:v>36860</c:v>
                </c:pt>
                <c:pt idx="1516">
                  <c:v>36860</c:v>
                </c:pt>
                <c:pt idx="1517">
                  <c:v>36861</c:v>
                </c:pt>
                <c:pt idx="1518">
                  <c:v>36861</c:v>
                </c:pt>
                <c:pt idx="1519">
                  <c:v>36861</c:v>
                </c:pt>
                <c:pt idx="1520">
                  <c:v>36861</c:v>
                </c:pt>
                <c:pt idx="1521">
                  <c:v>36888</c:v>
                </c:pt>
                <c:pt idx="1522">
                  <c:v>36888</c:v>
                </c:pt>
                <c:pt idx="1523">
                  <c:v>36896</c:v>
                </c:pt>
                <c:pt idx="1524">
                  <c:v>36896</c:v>
                </c:pt>
                <c:pt idx="1525">
                  <c:v>36896</c:v>
                </c:pt>
                <c:pt idx="1526">
                  <c:v>36896</c:v>
                </c:pt>
                <c:pt idx="1527">
                  <c:v>36922</c:v>
                </c:pt>
                <c:pt idx="1528">
                  <c:v>36922</c:v>
                </c:pt>
                <c:pt idx="1529">
                  <c:v>36923</c:v>
                </c:pt>
                <c:pt idx="1530">
                  <c:v>36923</c:v>
                </c:pt>
                <c:pt idx="1531">
                  <c:v>36923</c:v>
                </c:pt>
                <c:pt idx="1532">
                  <c:v>36923</c:v>
                </c:pt>
                <c:pt idx="1533">
                  <c:v>36950</c:v>
                </c:pt>
                <c:pt idx="1534">
                  <c:v>36950</c:v>
                </c:pt>
                <c:pt idx="1535">
                  <c:v>36951</c:v>
                </c:pt>
                <c:pt idx="1536">
                  <c:v>36951</c:v>
                </c:pt>
                <c:pt idx="1537">
                  <c:v>36951</c:v>
                </c:pt>
                <c:pt idx="1538">
                  <c:v>36951</c:v>
                </c:pt>
                <c:pt idx="1539">
                  <c:v>36978</c:v>
                </c:pt>
                <c:pt idx="1540">
                  <c:v>36983</c:v>
                </c:pt>
                <c:pt idx="1541">
                  <c:v>36983</c:v>
                </c:pt>
                <c:pt idx="1542">
                  <c:v>36983</c:v>
                </c:pt>
                <c:pt idx="1543">
                  <c:v>36983</c:v>
                </c:pt>
                <c:pt idx="1544">
                  <c:v>36983</c:v>
                </c:pt>
                <c:pt idx="1545">
                  <c:v>37012</c:v>
                </c:pt>
                <c:pt idx="1546">
                  <c:v>37012</c:v>
                </c:pt>
                <c:pt idx="1547">
                  <c:v>37012</c:v>
                </c:pt>
                <c:pt idx="1548">
                  <c:v>37012</c:v>
                </c:pt>
                <c:pt idx="1549">
                  <c:v>37013</c:v>
                </c:pt>
                <c:pt idx="1550">
                  <c:v>37013</c:v>
                </c:pt>
                <c:pt idx="1551">
                  <c:v>37042</c:v>
                </c:pt>
                <c:pt idx="1552">
                  <c:v>37042</c:v>
                </c:pt>
                <c:pt idx="1553">
                  <c:v>37042</c:v>
                </c:pt>
                <c:pt idx="1554">
                  <c:v>37042</c:v>
                </c:pt>
                <c:pt idx="1555">
                  <c:v>37043</c:v>
                </c:pt>
                <c:pt idx="1556">
                  <c:v>37043</c:v>
                </c:pt>
                <c:pt idx="1557">
                  <c:v>37074</c:v>
                </c:pt>
                <c:pt idx="1558">
                  <c:v>37074</c:v>
                </c:pt>
                <c:pt idx="1559">
                  <c:v>37074</c:v>
                </c:pt>
                <c:pt idx="1560">
                  <c:v>37074</c:v>
                </c:pt>
                <c:pt idx="1561">
                  <c:v>37074</c:v>
                </c:pt>
                <c:pt idx="1562">
                  <c:v>37074</c:v>
                </c:pt>
                <c:pt idx="1563">
                  <c:v>37104</c:v>
                </c:pt>
                <c:pt idx="1564">
                  <c:v>37104</c:v>
                </c:pt>
                <c:pt idx="1565">
                  <c:v>37104</c:v>
                </c:pt>
                <c:pt idx="1566">
                  <c:v>37104</c:v>
                </c:pt>
                <c:pt idx="1567">
                  <c:v>37104</c:v>
                </c:pt>
                <c:pt idx="1568">
                  <c:v>37104</c:v>
                </c:pt>
                <c:pt idx="1569">
                  <c:v>37137</c:v>
                </c:pt>
                <c:pt idx="1570">
                  <c:v>37137</c:v>
                </c:pt>
                <c:pt idx="1571">
                  <c:v>37137</c:v>
                </c:pt>
                <c:pt idx="1572">
                  <c:v>37137</c:v>
                </c:pt>
                <c:pt idx="1573">
                  <c:v>37137</c:v>
                </c:pt>
                <c:pt idx="1574">
                  <c:v>37137</c:v>
                </c:pt>
                <c:pt idx="1575">
                  <c:v>37165</c:v>
                </c:pt>
                <c:pt idx="1576">
                  <c:v>37165</c:v>
                </c:pt>
                <c:pt idx="1577">
                  <c:v>37165</c:v>
                </c:pt>
                <c:pt idx="1578">
                  <c:v>37165</c:v>
                </c:pt>
                <c:pt idx="1579">
                  <c:v>37165</c:v>
                </c:pt>
                <c:pt idx="1580">
                  <c:v>37165</c:v>
                </c:pt>
                <c:pt idx="1581">
                  <c:v>37196</c:v>
                </c:pt>
                <c:pt idx="1582">
                  <c:v>37196</c:v>
                </c:pt>
                <c:pt idx="1583">
                  <c:v>37196</c:v>
                </c:pt>
                <c:pt idx="1584">
                  <c:v>37196</c:v>
                </c:pt>
                <c:pt idx="1585">
                  <c:v>37196</c:v>
                </c:pt>
                <c:pt idx="1586">
                  <c:v>37196</c:v>
                </c:pt>
                <c:pt idx="1587">
                  <c:v>37228</c:v>
                </c:pt>
                <c:pt idx="1588">
                  <c:v>37228</c:v>
                </c:pt>
                <c:pt idx="1589">
                  <c:v>37228</c:v>
                </c:pt>
                <c:pt idx="1590">
                  <c:v>37228</c:v>
                </c:pt>
                <c:pt idx="1591">
                  <c:v>37228</c:v>
                </c:pt>
                <c:pt idx="1592">
                  <c:v>37228</c:v>
                </c:pt>
                <c:pt idx="1593">
                  <c:v>37260</c:v>
                </c:pt>
                <c:pt idx="1594">
                  <c:v>37260</c:v>
                </c:pt>
                <c:pt idx="1595">
                  <c:v>37260</c:v>
                </c:pt>
                <c:pt idx="1596">
                  <c:v>37260</c:v>
                </c:pt>
                <c:pt idx="1597">
                  <c:v>37260</c:v>
                </c:pt>
                <c:pt idx="1598">
                  <c:v>37260</c:v>
                </c:pt>
                <c:pt idx="1599">
                  <c:v>37288</c:v>
                </c:pt>
                <c:pt idx="1600">
                  <c:v>37288</c:v>
                </c:pt>
                <c:pt idx="1601">
                  <c:v>37288</c:v>
                </c:pt>
                <c:pt idx="1602">
                  <c:v>37288</c:v>
                </c:pt>
                <c:pt idx="1603">
                  <c:v>37288</c:v>
                </c:pt>
                <c:pt idx="1604">
                  <c:v>37288</c:v>
                </c:pt>
                <c:pt idx="1605">
                  <c:v>37316</c:v>
                </c:pt>
                <c:pt idx="1606">
                  <c:v>37316</c:v>
                </c:pt>
                <c:pt idx="1607">
                  <c:v>37316</c:v>
                </c:pt>
                <c:pt idx="1608">
                  <c:v>37316</c:v>
                </c:pt>
                <c:pt idx="1609">
                  <c:v>37316</c:v>
                </c:pt>
                <c:pt idx="1610">
                  <c:v>37316</c:v>
                </c:pt>
                <c:pt idx="1611">
                  <c:v>37347</c:v>
                </c:pt>
                <c:pt idx="1612">
                  <c:v>37347</c:v>
                </c:pt>
                <c:pt idx="1613">
                  <c:v>37347</c:v>
                </c:pt>
                <c:pt idx="1614">
                  <c:v>37347</c:v>
                </c:pt>
                <c:pt idx="1615">
                  <c:v>37347</c:v>
                </c:pt>
                <c:pt idx="1616">
                  <c:v>37347</c:v>
                </c:pt>
                <c:pt idx="1617">
                  <c:v>37377</c:v>
                </c:pt>
                <c:pt idx="1618">
                  <c:v>37377</c:v>
                </c:pt>
                <c:pt idx="1619">
                  <c:v>37377</c:v>
                </c:pt>
                <c:pt idx="1620">
                  <c:v>37377</c:v>
                </c:pt>
                <c:pt idx="1621">
                  <c:v>37378</c:v>
                </c:pt>
                <c:pt idx="1622">
                  <c:v>37378</c:v>
                </c:pt>
                <c:pt idx="1623">
                  <c:v>37410</c:v>
                </c:pt>
                <c:pt idx="1624">
                  <c:v>37410</c:v>
                </c:pt>
                <c:pt idx="1625">
                  <c:v>37410</c:v>
                </c:pt>
                <c:pt idx="1626">
                  <c:v>37410</c:v>
                </c:pt>
                <c:pt idx="1627">
                  <c:v>37410</c:v>
                </c:pt>
                <c:pt idx="1628">
                  <c:v>37410</c:v>
                </c:pt>
                <c:pt idx="1629">
                  <c:v>37438</c:v>
                </c:pt>
                <c:pt idx="1630">
                  <c:v>37438</c:v>
                </c:pt>
                <c:pt idx="1631">
                  <c:v>37438</c:v>
                </c:pt>
                <c:pt idx="1632">
                  <c:v>37438</c:v>
                </c:pt>
                <c:pt idx="1633">
                  <c:v>37438</c:v>
                </c:pt>
                <c:pt idx="1634">
                  <c:v>37438</c:v>
                </c:pt>
                <c:pt idx="1635">
                  <c:v>37469</c:v>
                </c:pt>
                <c:pt idx="1636">
                  <c:v>37469</c:v>
                </c:pt>
                <c:pt idx="1637">
                  <c:v>37470</c:v>
                </c:pt>
                <c:pt idx="1638">
                  <c:v>37470</c:v>
                </c:pt>
                <c:pt idx="1639">
                  <c:v>37470</c:v>
                </c:pt>
                <c:pt idx="1640">
                  <c:v>37470</c:v>
                </c:pt>
                <c:pt idx="1641">
                  <c:v>37501</c:v>
                </c:pt>
                <c:pt idx="1642">
                  <c:v>37501</c:v>
                </c:pt>
                <c:pt idx="1643">
                  <c:v>37503</c:v>
                </c:pt>
                <c:pt idx="1644">
                  <c:v>37503</c:v>
                </c:pt>
                <c:pt idx="1645">
                  <c:v>37503</c:v>
                </c:pt>
                <c:pt idx="1646">
                  <c:v>37503</c:v>
                </c:pt>
                <c:pt idx="1647">
                  <c:v>37530</c:v>
                </c:pt>
                <c:pt idx="1648">
                  <c:v>37530</c:v>
                </c:pt>
                <c:pt idx="1649">
                  <c:v>37530</c:v>
                </c:pt>
                <c:pt idx="1650">
                  <c:v>37530</c:v>
                </c:pt>
                <c:pt idx="1651">
                  <c:v>37530</c:v>
                </c:pt>
                <c:pt idx="1652">
                  <c:v>37530</c:v>
                </c:pt>
                <c:pt idx="1653">
                  <c:v>37561</c:v>
                </c:pt>
                <c:pt idx="1654">
                  <c:v>37561</c:v>
                </c:pt>
                <c:pt idx="1655">
                  <c:v>37561</c:v>
                </c:pt>
                <c:pt idx="1656">
                  <c:v>37561</c:v>
                </c:pt>
                <c:pt idx="1657">
                  <c:v>37561</c:v>
                </c:pt>
                <c:pt idx="1658">
                  <c:v>37561</c:v>
                </c:pt>
                <c:pt idx="1659">
                  <c:v>37592</c:v>
                </c:pt>
                <c:pt idx="1660">
                  <c:v>37592</c:v>
                </c:pt>
                <c:pt idx="1661">
                  <c:v>37592</c:v>
                </c:pt>
                <c:pt idx="1662">
                  <c:v>37592</c:v>
                </c:pt>
                <c:pt idx="1663">
                  <c:v>37592</c:v>
                </c:pt>
                <c:pt idx="1664">
                  <c:v>37592</c:v>
                </c:pt>
                <c:pt idx="1665">
                  <c:v>37617</c:v>
                </c:pt>
                <c:pt idx="1666">
                  <c:v>37617</c:v>
                </c:pt>
                <c:pt idx="1667">
                  <c:v>37617</c:v>
                </c:pt>
                <c:pt idx="1668">
                  <c:v>37617</c:v>
                </c:pt>
                <c:pt idx="1669">
                  <c:v>37627</c:v>
                </c:pt>
                <c:pt idx="1670">
                  <c:v>37627</c:v>
                </c:pt>
                <c:pt idx="1671">
                  <c:v>37652</c:v>
                </c:pt>
                <c:pt idx="1672">
                  <c:v>37652</c:v>
                </c:pt>
                <c:pt idx="1673">
                  <c:v>37652</c:v>
                </c:pt>
                <c:pt idx="1674">
                  <c:v>37652</c:v>
                </c:pt>
                <c:pt idx="1675">
                  <c:v>37655</c:v>
                </c:pt>
                <c:pt idx="1676">
                  <c:v>37655</c:v>
                </c:pt>
                <c:pt idx="1677">
                  <c:v>37683</c:v>
                </c:pt>
                <c:pt idx="1678">
                  <c:v>37683</c:v>
                </c:pt>
                <c:pt idx="1679">
                  <c:v>37683</c:v>
                </c:pt>
                <c:pt idx="1680">
                  <c:v>37683</c:v>
                </c:pt>
                <c:pt idx="1681">
                  <c:v>37683</c:v>
                </c:pt>
                <c:pt idx="1682">
                  <c:v>37683</c:v>
                </c:pt>
                <c:pt idx="1683">
                  <c:v>37711</c:v>
                </c:pt>
                <c:pt idx="1684">
                  <c:v>37711</c:v>
                </c:pt>
                <c:pt idx="1685">
                  <c:v>37711</c:v>
                </c:pt>
                <c:pt idx="1686">
                  <c:v>37711</c:v>
                </c:pt>
                <c:pt idx="1687">
                  <c:v>37712</c:v>
                </c:pt>
                <c:pt idx="1688">
                  <c:v>37712</c:v>
                </c:pt>
                <c:pt idx="1689">
                  <c:v>37742</c:v>
                </c:pt>
                <c:pt idx="1690">
                  <c:v>37742</c:v>
                </c:pt>
                <c:pt idx="1691">
                  <c:v>37742</c:v>
                </c:pt>
                <c:pt idx="1692">
                  <c:v>37742</c:v>
                </c:pt>
                <c:pt idx="1693">
                  <c:v>37743</c:v>
                </c:pt>
                <c:pt idx="1694">
                  <c:v>37743</c:v>
                </c:pt>
                <c:pt idx="1695">
                  <c:v>37774</c:v>
                </c:pt>
                <c:pt idx="1696">
                  <c:v>37774</c:v>
                </c:pt>
                <c:pt idx="1697">
                  <c:v>37774</c:v>
                </c:pt>
                <c:pt idx="1698">
                  <c:v>37774</c:v>
                </c:pt>
                <c:pt idx="1699">
                  <c:v>37774</c:v>
                </c:pt>
                <c:pt idx="1700">
                  <c:v>37774</c:v>
                </c:pt>
                <c:pt idx="1701">
                  <c:v>37803</c:v>
                </c:pt>
                <c:pt idx="1702">
                  <c:v>37803</c:v>
                </c:pt>
                <c:pt idx="1703">
                  <c:v>37803</c:v>
                </c:pt>
                <c:pt idx="1704">
                  <c:v>37803</c:v>
                </c:pt>
                <c:pt idx="1705">
                  <c:v>37803</c:v>
                </c:pt>
                <c:pt idx="1706">
                  <c:v>37803</c:v>
                </c:pt>
                <c:pt idx="1707">
                  <c:v>37834</c:v>
                </c:pt>
                <c:pt idx="1708">
                  <c:v>37834</c:v>
                </c:pt>
                <c:pt idx="1709">
                  <c:v>37834</c:v>
                </c:pt>
                <c:pt idx="1710">
                  <c:v>37834</c:v>
                </c:pt>
                <c:pt idx="1711">
                  <c:v>37834</c:v>
                </c:pt>
                <c:pt idx="1712">
                  <c:v>37834</c:v>
                </c:pt>
                <c:pt idx="1713">
                  <c:v>37865</c:v>
                </c:pt>
                <c:pt idx="1714">
                  <c:v>37865</c:v>
                </c:pt>
                <c:pt idx="1715">
                  <c:v>37865</c:v>
                </c:pt>
                <c:pt idx="1716">
                  <c:v>37865</c:v>
                </c:pt>
                <c:pt idx="1717">
                  <c:v>37865</c:v>
                </c:pt>
                <c:pt idx="1718">
                  <c:v>37865</c:v>
                </c:pt>
                <c:pt idx="1719">
                  <c:v>37895</c:v>
                </c:pt>
                <c:pt idx="1720">
                  <c:v>37895</c:v>
                </c:pt>
                <c:pt idx="1721">
                  <c:v>37895</c:v>
                </c:pt>
                <c:pt idx="1722">
                  <c:v>37895</c:v>
                </c:pt>
                <c:pt idx="1723">
                  <c:v>37895</c:v>
                </c:pt>
                <c:pt idx="1724">
                  <c:v>37895</c:v>
                </c:pt>
                <c:pt idx="1725">
                  <c:v>37929</c:v>
                </c:pt>
                <c:pt idx="1726">
                  <c:v>37929</c:v>
                </c:pt>
                <c:pt idx="1727">
                  <c:v>37930</c:v>
                </c:pt>
                <c:pt idx="1728">
                  <c:v>37930</c:v>
                </c:pt>
                <c:pt idx="1729">
                  <c:v>37930</c:v>
                </c:pt>
                <c:pt idx="1730">
                  <c:v>37930</c:v>
                </c:pt>
                <c:pt idx="1731">
                  <c:v>37956</c:v>
                </c:pt>
                <c:pt idx="1732">
                  <c:v>37956</c:v>
                </c:pt>
                <c:pt idx="1733">
                  <c:v>37957</c:v>
                </c:pt>
                <c:pt idx="1734">
                  <c:v>37957</c:v>
                </c:pt>
                <c:pt idx="1735">
                  <c:v>37957</c:v>
                </c:pt>
                <c:pt idx="1736">
                  <c:v>37957</c:v>
                </c:pt>
                <c:pt idx="1737">
                  <c:v>37981</c:v>
                </c:pt>
                <c:pt idx="1738">
                  <c:v>37981</c:v>
                </c:pt>
                <c:pt idx="1739">
                  <c:v>37981</c:v>
                </c:pt>
                <c:pt idx="1740">
                  <c:v>37981</c:v>
                </c:pt>
                <c:pt idx="1741">
                  <c:v>37991</c:v>
                </c:pt>
                <c:pt idx="1742">
                  <c:v>37991</c:v>
                </c:pt>
                <c:pt idx="1743">
                  <c:v>38019</c:v>
                </c:pt>
                <c:pt idx="1744">
                  <c:v>38019</c:v>
                </c:pt>
                <c:pt idx="1745">
                  <c:v>38019</c:v>
                </c:pt>
                <c:pt idx="1746">
                  <c:v>38019</c:v>
                </c:pt>
                <c:pt idx="1747">
                  <c:v>38019</c:v>
                </c:pt>
                <c:pt idx="1748">
                  <c:v>38019</c:v>
                </c:pt>
                <c:pt idx="1749">
                  <c:v>38047</c:v>
                </c:pt>
                <c:pt idx="1750">
                  <c:v>38047</c:v>
                </c:pt>
                <c:pt idx="1751">
                  <c:v>38047</c:v>
                </c:pt>
                <c:pt idx="1752">
                  <c:v>38047</c:v>
                </c:pt>
                <c:pt idx="1753">
                  <c:v>38047</c:v>
                </c:pt>
                <c:pt idx="1754">
                  <c:v>38047</c:v>
                </c:pt>
                <c:pt idx="1755">
                  <c:v>38078</c:v>
                </c:pt>
                <c:pt idx="1756">
                  <c:v>38078</c:v>
                </c:pt>
                <c:pt idx="1757">
                  <c:v>38078</c:v>
                </c:pt>
                <c:pt idx="1758">
                  <c:v>38078</c:v>
                </c:pt>
                <c:pt idx="1759">
                  <c:v>38078</c:v>
                </c:pt>
                <c:pt idx="1760">
                  <c:v>38078</c:v>
                </c:pt>
                <c:pt idx="1761">
                  <c:v>38105</c:v>
                </c:pt>
                <c:pt idx="1762">
                  <c:v>38105</c:v>
                </c:pt>
                <c:pt idx="1763">
                  <c:v>38105</c:v>
                </c:pt>
                <c:pt idx="1764">
                  <c:v>38105</c:v>
                </c:pt>
                <c:pt idx="1765">
                  <c:v>38113</c:v>
                </c:pt>
                <c:pt idx="1766">
                  <c:v>38113</c:v>
                </c:pt>
                <c:pt idx="1767">
                  <c:v>38139</c:v>
                </c:pt>
                <c:pt idx="1768">
                  <c:v>38139</c:v>
                </c:pt>
                <c:pt idx="1769">
                  <c:v>38139</c:v>
                </c:pt>
                <c:pt idx="1770">
                  <c:v>38139</c:v>
                </c:pt>
                <c:pt idx="1771">
                  <c:v>38139</c:v>
                </c:pt>
                <c:pt idx="1772">
                  <c:v>38139</c:v>
                </c:pt>
                <c:pt idx="1773">
                  <c:v>38169</c:v>
                </c:pt>
                <c:pt idx="1774">
                  <c:v>38169</c:v>
                </c:pt>
                <c:pt idx="1775">
                  <c:v>38169</c:v>
                </c:pt>
                <c:pt idx="1776">
                  <c:v>38169</c:v>
                </c:pt>
                <c:pt idx="1777">
                  <c:v>38169</c:v>
                </c:pt>
                <c:pt idx="1778">
                  <c:v>38169</c:v>
                </c:pt>
                <c:pt idx="1779">
                  <c:v>38198</c:v>
                </c:pt>
                <c:pt idx="1780">
                  <c:v>38198</c:v>
                </c:pt>
                <c:pt idx="1781">
                  <c:v>38198</c:v>
                </c:pt>
                <c:pt idx="1782">
                  <c:v>38198</c:v>
                </c:pt>
                <c:pt idx="1783">
                  <c:v>38201</c:v>
                </c:pt>
                <c:pt idx="1784">
                  <c:v>38201</c:v>
                </c:pt>
                <c:pt idx="1785">
                  <c:v>38231</c:v>
                </c:pt>
                <c:pt idx="1786">
                  <c:v>38231</c:v>
                </c:pt>
                <c:pt idx="1787">
                  <c:v>38231</c:v>
                </c:pt>
                <c:pt idx="1788">
                  <c:v>38231</c:v>
                </c:pt>
                <c:pt idx="1789">
                  <c:v>38231</c:v>
                </c:pt>
                <c:pt idx="1790">
                  <c:v>38231</c:v>
                </c:pt>
                <c:pt idx="1791">
                  <c:v>38261</c:v>
                </c:pt>
                <c:pt idx="1792">
                  <c:v>38261</c:v>
                </c:pt>
                <c:pt idx="1793">
                  <c:v>38261</c:v>
                </c:pt>
                <c:pt idx="1794">
                  <c:v>38261</c:v>
                </c:pt>
                <c:pt idx="1795">
                  <c:v>38261</c:v>
                </c:pt>
                <c:pt idx="1796">
                  <c:v>38261</c:v>
                </c:pt>
                <c:pt idx="1797">
                  <c:v>38292</c:v>
                </c:pt>
                <c:pt idx="1798">
                  <c:v>38292</c:v>
                </c:pt>
                <c:pt idx="1799">
                  <c:v>38292</c:v>
                </c:pt>
                <c:pt idx="1800">
                  <c:v>38292</c:v>
                </c:pt>
                <c:pt idx="1801">
                  <c:v>38292</c:v>
                </c:pt>
                <c:pt idx="1802">
                  <c:v>38292</c:v>
                </c:pt>
                <c:pt idx="1803">
                  <c:v>38322</c:v>
                </c:pt>
                <c:pt idx="1804">
                  <c:v>38322</c:v>
                </c:pt>
                <c:pt idx="1805">
                  <c:v>38322</c:v>
                </c:pt>
                <c:pt idx="1806">
                  <c:v>38322</c:v>
                </c:pt>
                <c:pt idx="1807">
                  <c:v>38322</c:v>
                </c:pt>
                <c:pt idx="1808">
                  <c:v>38322</c:v>
                </c:pt>
                <c:pt idx="1809">
                  <c:v>38356</c:v>
                </c:pt>
                <c:pt idx="1810">
                  <c:v>38356</c:v>
                </c:pt>
                <c:pt idx="1811">
                  <c:v>38357</c:v>
                </c:pt>
                <c:pt idx="1812">
                  <c:v>38357</c:v>
                </c:pt>
                <c:pt idx="1813">
                  <c:v>38357</c:v>
                </c:pt>
                <c:pt idx="1814">
                  <c:v>38357</c:v>
                </c:pt>
                <c:pt idx="1815">
                  <c:v>38384</c:v>
                </c:pt>
                <c:pt idx="1816">
                  <c:v>38384</c:v>
                </c:pt>
                <c:pt idx="1817">
                  <c:v>38384</c:v>
                </c:pt>
                <c:pt idx="1818">
                  <c:v>38384</c:v>
                </c:pt>
                <c:pt idx="1819">
                  <c:v>38384</c:v>
                </c:pt>
                <c:pt idx="1820">
                  <c:v>38384</c:v>
                </c:pt>
                <c:pt idx="1821">
                  <c:v>38412</c:v>
                </c:pt>
                <c:pt idx="1822">
                  <c:v>38412</c:v>
                </c:pt>
                <c:pt idx="1823">
                  <c:v>38412</c:v>
                </c:pt>
                <c:pt idx="1824">
                  <c:v>38412</c:v>
                </c:pt>
                <c:pt idx="1825">
                  <c:v>38412</c:v>
                </c:pt>
                <c:pt idx="1826">
                  <c:v>38412</c:v>
                </c:pt>
                <c:pt idx="1827">
                  <c:v>38443</c:v>
                </c:pt>
                <c:pt idx="1828">
                  <c:v>38443</c:v>
                </c:pt>
                <c:pt idx="1829">
                  <c:v>38443</c:v>
                </c:pt>
                <c:pt idx="1830">
                  <c:v>38443</c:v>
                </c:pt>
                <c:pt idx="1831">
                  <c:v>38443</c:v>
                </c:pt>
                <c:pt idx="1832">
                  <c:v>38443</c:v>
                </c:pt>
                <c:pt idx="1833">
                  <c:v>38470</c:v>
                </c:pt>
                <c:pt idx="1834">
                  <c:v>38470</c:v>
                </c:pt>
                <c:pt idx="1835">
                  <c:v>38470</c:v>
                </c:pt>
                <c:pt idx="1836">
                  <c:v>38470</c:v>
                </c:pt>
                <c:pt idx="1837">
                  <c:v>38474</c:v>
                </c:pt>
                <c:pt idx="1838">
                  <c:v>38474</c:v>
                </c:pt>
                <c:pt idx="1839">
                  <c:v>38504</c:v>
                </c:pt>
                <c:pt idx="1840">
                  <c:v>38504</c:v>
                </c:pt>
                <c:pt idx="1841">
                  <c:v>38504</c:v>
                </c:pt>
                <c:pt idx="1842">
                  <c:v>38504</c:v>
                </c:pt>
                <c:pt idx="1843">
                  <c:v>38504</c:v>
                </c:pt>
                <c:pt idx="1844">
                  <c:v>38504</c:v>
                </c:pt>
                <c:pt idx="1845">
                  <c:v>38534</c:v>
                </c:pt>
                <c:pt idx="1846">
                  <c:v>38534</c:v>
                </c:pt>
                <c:pt idx="1847">
                  <c:v>38537</c:v>
                </c:pt>
                <c:pt idx="1848">
                  <c:v>38537</c:v>
                </c:pt>
                <c:pt idx="1849">
                  <c:v>38537</c:v>
                </c:pt>
                <c:pt idx="1850">
                  <c:v>38537</c:v>
                </c:pt>
                <c:pt idx="1851">
                  <c:v>38565</c:v>
                </c:pt>
                <c:pt idx="1852">
                  <c:v>38565</c:v>
                </c:pt>
                <c:pt idx="1853">
                  <c:v>38565</c:v>
                </c:pt>
                <c:pt idx="1854">
                  <c:v>38565</c:v>
                </c:pt>
                <c:pt idx="1855">
                  <c:v>38565</c:v>
                </c:pt>
                <c:pt idx="1856">
                  <c:v>38565</c:v>
                </c:pt>
                <c:pt idx="1857">
                  <c:v>38596</c:v>
                </c:pt>
                <c:pt idx="1858">
                  <c:v>38596</c:v>
                </c:pt>
                <c:pt idx="1859">
                  <c:v>38596</c:v>
                </c:pt>
                <c:pt idx="1860">
                  <c:v>38596</c:v>
                </c:pt>
                <c:pt idx="1861">
                  <c:v>38596</c:v>
                </c:pt>
                <c:pt idx="1862">
                  <c:v>38596</c:v>
                </c:pt>
                <c:pt idx="1863">
                  <c:v>38628</c:v>
                </c:pt>
                <c:pt idx="1864">
                  <c:v>38628</c:v>
                </c:pt>
                <c:pt idx="1865">
                  <c:v>38628</c:v>
                </c:pt>
                <c:pt idx="1866">
                  <c:v>38628</c:v>
                </c:pt>
                <c:pt idx="1867">
                  <c:v>38628</c:v>
                </c:pt>
                <c:pt idx="1868">
                  <c:v>38628</c:v>
                </c:pt>
                <c:pt idx="1869">
                  <c:v>38657</c:v>
                </c:pt>
                <c:pt idx="1870">
                  <c:v>38657</c:v>
                </c:pt>
                <c:pt idx="1871">
                  <c:v>38657</c:v>
                </c:pt>
                <c:pt idx="1872">
                  <c:v>38657</c:v>
                </c:pt>
                <c:pt idx="1873">
                  <c:v>38657</c:v>
                </c:pt>
                <c:pt idx="1874">
                  <c:v>38657</c:v>
                </c:pt>
                <c:pt idx="1875">
                  <c:v>38687</c:v>
                </c:pt>
                <c:pt idx="1876">
                  <c:v>38687</c:v>
                </c:pt>
                <c:pt idx="1877">
                  <c:v>38687</c:v>
                </c:pt>
                <c:pt idx="1878">
                  <c:v>38687</c:v>
                </c:pt>
                <c:pt idx="1879">
                  <c:v>38687</c:v>
                </c:pt>
                <c:pt idx="1880">
                  <c:v>38687</c:v>
                </c:pt>
                <c:pt idx="1881">
                  <c:v>38721</c:v>
                </c:pt>
                <c:pt idx="1882">
                  <c:v>38721</c:v>
                </c:pt>
                <c:pt idx="1883">
                  <c:v>38722</c:v>
                </c:pt>
                <c:pt idx="1884">
                  <c:v>38722</c:v>
                </c:pt>
                <c:pt idx="1885">
                  <c:v>38722</c:v>
                </c:pt>
                <c:pt idx="1886">
                  <c:v>38722</c:v>
                </c:pt>
                <c:pt idx="1887">
                  <c:v>38749</c:v>
                </c:pt>
                <c:pt idx="1888">
                  <c:v>38749</c:v>
                </c:pt>
                <c:pt idx="1889">
                  <c:v>38749</c:v>
                </c:pt>
                <c:pt idx="1890">
                  <c:v>38749</c:v>
                </c:pt>
                <c:pt idx="1891">
                  <c:v>38749</c:v>
                </c:pt>
                <c:pt idx="1892">
                  <c:v>38749</c:v>
                </c:pt>
                <c:pt idx="1893">
                  <c:v>38777</c:v>
                </c:pt>
                <c:pt idx="1894">
                  <c:v>38777</c:v>
                </c:pt>
                <c:pt idx="1895">
                  <c:v>38778</c:v>
                </c:pt>
                <c:pt idx="1896">
                  <c:v>38778</c:v>
                </c:pt>
                <c:pt idx="1897">
                  <c:v>38778</c:v>
                </c:pt>
                <c:pt idx="1898">
                  <c:v>38778</c:v>
                </c:pt>
                <c:pt idx="1899">
                  <c:v>38810</c:v>
                </c:pt>
                <c:pt idx="1900">
                  <c:v>38810</c:v>
                </c:pt>
                <c:pt idx="1901">
                  <c:v>38810</c:v>
                </c:pt>
                <c:pt idx="1902">
                  <c:v>38810</c:v>
                </c:pt>
                <c:pt idx="1903">
                  <c:v>38810</c:v>
                </c:pt>
                <c:pt idx="1904">
                  <c:v>38810</c:v>
                </c:pt>
                <c:pt idx="1905">
                  <c:v>38835</c:v>
                </c:pt>
                <c:pt idx="1906">
                  <c:v>38835</c:v>
                </c:pt>
                <c:pt idx="1907">
                  <c:v>38835</c:v>
                </c:pt>
                <c:pt idx="1908">
                  <c:v>38835</c:v>
                </c:pt>
                <c:pt idx="1909">
                  <c:v>38839</c:v>
                </c:pt>
                <c:pt idx="1910">
                  <c:v>38839</c:v>
                </c:pt>
                <c:pt idx="1911">
                  <c:v>38869</c:v>
                </c:pt>
                <c:pt idx="1912">
                  <c:v>38869</c:v>
                </c:pt>
                <c:pt idx="1913">
                  <c:v>38869</c:v>
                </c:pt>
                <c:pt idx="1914">
                  <c:v>38869</c:v>
                </c:pt>
                <c:pt idx="1915">
                  <c:v>38869</c:v>
                </c:pt>
                <c:pt idx="1916">
                  <c:v>38869</c:v>
                </c:pt>
                <c:pt idx="1917">
                  <c:v>38901</c:v>
                </c:pt>
                <c:pt idx="1918">
                  <c:v>38901</c:v>
                </c:pt>
                <c:pt idx="1919">
                  <c:v>38901</c:v>
                </c:pt>
                <c:pt idx="1920">
                  <c:v>38901</c:v>
                </c:pt>
                <c:pt idx="1921">
                  <c:v>38901</c:v>
                </c:pt>
                <c:pt idx="1922">
                  <c:v>38901</c:v>
                </c:pt>
                <c:pt idx="1923">
                  <c:v>38930</c:v>
                </c:pt>
                <c:pt idx="1924">
                  <c:v>38930</c:v>
                </c:pt>
                <c:pt idx="1925">
                  <c:v>38930</c:v>
                </c:pt>
                <c:pt idx="1926">
                  <c:v>38930</c:v>
                </c:pt>
                <c:pt idx="1927">
                  <c:v>38930</c:v>
                </c:pt>
                <c:pt idx="1928">
                  <c:v>38930</c:v>
                </c:pt>
                <c:pt idx="1929">
                  <c:v>38961</c:v>
                </c:pt>
                <c:pt idx="1930">
                  <c:v>38961</c:v>
                </c:pt>
                <c:pt idx="1931">
                  <c:v>38961</c:v>
                </c:pt>
                <c:pt idx="1932">
                  <c:v>38961</c:v>
                </c:pt>
                <c:pt idx="1933">
                  <c:v>38961</c:v>
                </c:pt>
                <c:pt idx="1934">
                  <c:v>38961</c:v>
                </c:pt>
                <c:pt idx="1935">
                  <c:v>38992</c:v>
                </c:pt>
                <c:pt idx="1936">
                  <c:v>38992</c:v>
                </c:pt>
                <c:pt idx="1937">
                  <c:v>38992</c:v>
                </c:pt>
                <c:pt idx="1938">
                  <c:v>38992</c:v>
                </c:pt>
                <c:pt idx="1939">
                  <c:v>38992</c:v>
                </c:pt>
                <c:pt idx="1940">
                  <c:v>38992</c:v>
                </c:pt>
                <c:pt idx="1941">
                  <c:v>39022</c:v>
                </c:pt>
                <c:pt idx="1942">
                  <c:v>39022</c:v>
                </c:pt>
                <c:pt idx="1943">
                  <c:v>39022</c:v>
                </c:pt>
                <c:pt idx="1944">
                  <c:v>39022</c:v>
                </c:pt>
                <c:pt idx="1945">
                  <c:v>39022</c:v>
                </c:pt>
                <c:pt idx="1946">
                  <c:v>39022</c:v>
                </c:pt>
                <c:pt idx="1947">
                  <c:v>39052</c:v>
                </c:pt>
                <c:pt idx="1948">
                  <c:v>39052</c:v>
                </c:pt>
                <c:pt idx="1949">
                  <c:v>39052</c:v>
                </c:pt>
                <c:pt idx="1950">
                  <c:v>39052</c:v>
                </c:pt>
                <c:pt idx="1951">
                  <c:v>39052</c:v>
                </c:pt>
                <c:pt idx="1952">
                  <c:v>39052</c:v>
                </c:pt>
                <c:pt idx="1953">
                  <c:v>39086</c:v>
                </c:pt>
                <c:pt idx="1954">
                  <c:v>39086</c:v>
                </c:pt>
                <c:pt idx="1955">
                  <c:v>39086</c:v>
                </c:pt>
                <c:pt idx="1956">
                  <c:v>39086</c:v>
                </c:pt>
                <c:pt idx="1957">
                  <c:v>39086</c:v>
                </c:pt>
                <c:pt idx="1958">
                  <c:v>39086</c:v>
                </c:pt>
                <c:pt idx="1959">
                  <c:v>39114</c:v>
                </c:pt>
                <c:pt idx="1960">
                  <c:v>39114</c:v>
                </c:pt>
                <c:pt idx="1961">
                  <c:v>39114</c:v>
                </c:pt>
                <c:pt idx="1962">
                  <c:v>39114</c:v>
                </c:pt>
                <c:pt idx="1963">
                  <c:v>39114</c:v>
                </c:pt>
                <c:pt idx="1964">
                  <c:v>39114</c:v>
                </c:pt>
                <c:pt idx="1965">
                  <c:v>39142</c:v>
                </c:pt>
                <c:pt idx="1966">
                  <c:v>39142</c:v>
                </c:pt>
                <c:pt idx="1967">
                  <c:v>39142</c:v>
                </c:pt>
                <c:pt idx="1968">
                  <c:v>39142</c:v>
                </c:pt>
                <c:pt idx="1969">
                  <c:v>39142</c:v>
                </c:pt>
                <c:pt idx="1970">
                  <c:v>39142</c:v>
                </c:pt>
                <c:pt idx="1971">
                  <c:v>39174</c:v>
                </c:pt>
                <c:pt idx="1972">
                  <c:v>39174</c:v>
                </c:pt>
                <c:pt idx="1973">
                  <c:v>39174</c:v>
                </c:pt>
                <c:pt idx="1974">
                  <c:v>39174</c:v>
                </c:pt>
                <c:pt idx="1975">
                  <c:v>39174</c:v>
                </c:pt>
                <c:pt idx="1976">
                  <c:v>39174</c:v>
                </c:pt>
                <c:pt idx="1977">
                  <c:v>39203</c:v>
                </c:pt>
                <c:pt idx="1978">
                  <c:v>39203</c:v>
                </c:pt>
                <c:pt idx="1979">
                  <c:v>39203</c:v>
                </c:pt>
                <c:pt idx="1980">
                  <c:v>39203</c:v>
                </c:pt>
                <c:pt idx="1981">
                  <c:v>39204</c:v>
                </c:pt>
                <c:pt idx="1982">
                  <c:v>39204</c:v>
                </c:pt>
                <c:pt idx="1983">
                  <c:v>39234</c:v>
                </c:pt>
                <c:pt idx="1984">
                  <c:v>39234</c:v>
                </c:pt>
                <c:pt idx="1985">
                  <c:v>39234</c:v>
                </c:pt>
                <c:pt idx="1986">
                  <c:v>39234</c:v>
                </c:pt>
                <c:pt idx="1987">
                  <c:v>39234</c:v>
                </c:pt>
                <c:pt idx="1988">
                  <c:v>39234</c:v>
                </c:pt>
                <c:pt idx="1989">
                  <c:v>39265</c:v>
                </c:pt>
                <c:pt idx="1990">
                  <c:v>39265</c:v>
                </c:pt>
                <c:pt idx="1991">
                  <c:v>39266</c:v>
                </c:pt>
                <c:pt idx="1992">
                  <c:v>39266</c:v>
                </c:pt>
                <c:pt idx="1993">
                  <c:v>39266</c:v>
                </c:pt>
                <c:pt idx="1994">
                  <c:v>39266</c:v>
                </c:pt>
                <c:pt idx="1995">
                  <c:v>39295</c:v>
                </c:pt>
                <c:pt idx="1996">
                  <c:v>39295</c:v>
                </c:pt>
                <c:pt idx="1997">
                  <c:v>39295</c:v>
                </c:pt>
                <c:pt idx="1998">
                  <c:v>39295</c:v>
                </c:pt>
                <c:pt idx="1999">
                  <c:v>39295</c:v>
                </c:pt>
                <c:pt idx="2000">
                  <c:v>39295</c:v>
                </c:pt>
                <c:pt idx="2001">
                  <c:v>39328</c:v>
                </c:pt>
                <c:pt idx="2002">
                  <c:v>39328</c:v>
                </c:pt>
                <c:pt idx="2003">
                  <c:v>39328</c:v>
                </c:pt>
                <c:pt idx="2004">
                  <c:v>39328</c:v>
                </c:pt>
                <c:pt idx="2005">
                  <c:v>39328</c:v>
                </c:pt>
                <c:pt idx="2006">
                  <c:v>39328</c:v>
                </c:pt>
                <c:pt idx="2007">
                  <c:v>39356</c:v>
                </c:pt>
                <c:pt idx="2008">
                  <c:v>39356</c:v>
                </c:pt>
                <c:pt idx="2009">
                  <c:v>39357</c:v>
                </c:pt>
                <c:pt idx="2010">
                  <c:v>39357</c:v>
                </c:pt>
                <c:pt idx="2011">
                  <c:v>39357</c:v>
                </c:pt>
                <c:pt idx="2012">
                  <c:v>39357</c:v>
                </c:pt>
                <c:pt idx="2013">
                  <c:v>39387</c:v>
                </c:pt>
                <c:pt idx="2014">
                  <c:v>39387</c:v>
                </c:pt>
                <c:pt idx="2015">
                  <c:v>39387</c:v>
                </c:pt>
                <c:pt idx="2016">
                  <c:v>39387</c:v>
                </c:pt>
                <c:pt idx="2017">
                  <c:v>39387</c:v>
                </c:pt>
                <c:pt idx="2018">
                  <c:v>39387</c:v>
                </c:pt>
                <c:pt idx="2019">
                  <c:v>39419</c:v>
                </c:pt>
                <c:pt idx="2020">
                  <c:v>39419</c:v>
                </c:pt>
                <c:pt idx="2021">
                  <c:v>39419</c:v>
                </c:pt>
                <c:pt idx="2022">
                  <c:v>39419</c:v>
                </c:pt>
                <c:pt idx="2023">
                  <c:v>39419</c:v>
                </c:pt>
                <c:pt idx="2024">
                  <c:v>39419</c:v>
                </c:pt>
                <c:pt idx="2025">
                  <c:v>39451</c:v>
                </c:pt>
                <c:pt idx="2026">
                  <c:v>39451</c:v>
                </c:pt>
                <c:pt idx="2027">
                  <c:v>39451</c:v>
                </c:pt>
                <c:pt idx="2028">
                  <c:v>39451</c:v>
                </c:pt>
                <c:pt idx="2029">
                  <c:v>39451</c:v>
                </c:pt>
                <c:pt idx="2030">
                  <c:v>39451</c:v>
                </c:pt>
                <c:pt idx="2031">
                  <c:v>39478</c:v>
                </c:pt>
                <c:pt idx="2032">
                  <c:v>39478</c:v>
                </c:pt>
                <c:pt idx="2033">
                  <c:v>39478</c:v>
                </c:pt>
                <c:pt idx="2034">
                  <c:v>39478</c:v>
                </c:pt>
                <c:pt idx="2035">
                  <c:v>39479</c:v>
                </c:pt>
                <c:pt idx="2036">
                  <c:v>39479</c:v>
                </c:pt>
                <c:pt idx="2037">
                  <c:v>39510</c:v>
                </c:pt>
                <c:pt idx="2038">
                  <c:v>39510</c:v>
                </c:pt>
                <c:pt idx="2039">
                  <c:v>39510</c:v>
                </c:pt>
                <c:pt idx="2040">
                  <c:v>39510</c:v>
                </c:pt>
                <c:pt idx="2041">
                  <c:v>39510</c:v>
                </c:pt>
                <c:pt idx="2042">
                  <c:v>39510</c:v>
                </c:pt>
                <c:pt idx="2043">
                  <c:v>39539</c:v>
                </c:pt>
                <c:pt idx="2044">
                  <c:v>39539</c:v>
                </c:pt>
                <c:pt idx="2045">
                  <c:v>39540</c:v>
                </c:pt>
                <c:pt idx="2046">
                  <c:v>39540</c:v>
                </c:pt>
                <c:pt idx="2047">
                  <c:v>39540</c:v>
                </c:pt>
                <c:pt idx="2048">
                  <c:v>39540</c:v>
                </c:pt>
                <c:pt idx="2049">
                  <c:v>39569</c:v>
                </c:pt>
                <c:pt idx="2050">
                  <c:v>39569</c:v>
                </c:pt>
                <c:pt idx="2051">
                  <c:v>39569</c:v>
                </c:pt>
                <c:pt idx="2052">
                  <c:v>39569</c:v>
                </c:pt>
                <c:pt idx="2053">
                  <c:v>39570</c:v>
                </c:pt>
                <c:pt idx="2054">
                  <c:v>39570</c:v>
                </c:pt>
                <c:pt idx="2055">
                  <c:v>39601</c:v>
                </c:pt>
                <c:pt idx="2056">
                  <c:v>39601</c:v>
                </c:pt>
                <c:pt idx="2057">
                  <c:v>39601</c:v>
                </c:pt>
                <c:pt idx="2058">
                  <c:v>39601</c:v>
                </c:pt>
                <c:pt idx="2059">
                  <c:v>39601</c:v>
                </c:pt>
                <c:pt idx="2060">
                  <c:v>39601</c:v>
                </c:pt>
                <c:pt idx="2061">
                  <c:v>39630</c:v>
                </c:pt>
                <c:pt idx="2062">
                  <c:v>39630</c:v>
                </c:pt>
                <c:pt idx="2063">
                  <c:v>39630</c:v>
                </c:pt>
                <c:pt idx="2064">
                  <c:v>39630</c:v>
                </c:pt>
                <c:pt idx="2065">
                  <c:v>39630</c:v>
                </c:pt>
                <c:pt idx="2066">
                  <c:v>39661</c:v>
                </c:pt>
                <c:pt idx="2067">
                  <c:v>39661</c:v>
                </c:pt>
                <c:pt idx="2068">
                  <c:v>39661</c:v>
                </c:pt>
                <c:pt idx="2069">
                  <c:v>39661</c:v>
                </c:pt>
                <c:pt idx="2070">
                  <c:v>39661</c:v>
                </c:pt>
                <c:pt idx="2071">
                  <c:v>39661</c:v>
                </c:pt>
                <c:pt idx="2072">
                  <c:v>39692</c:v>
                </c:pt>
                <c:pt idx="2073">
                  <c:v>39692</c:v>
                </c:pt>
                <c:pt idx="2074">
                  <c:v>39692</c:v>
                </c:pt>
                <c:pt idx="2075">
                  <c:v>39692</c:v>
                </c:pt>
                <c:pt idx="2076">
                  <c:v>39692</c:v>
                </c:pt>
                <c:pt idx="2077">
                  <c:v>39692</c:v>
                </c:pt>
                <c:pt idx="2078">
                  <c:v>39722</c:v>
                </c:pt>
                <c:pt idx="2079">
                  <c:v>39722</c:v>
                </c:pt>
                <c:pt idx="2080">
                  <c:v>39722</c:v>
                </c:pt>
                <c:pt idx="2081">
                  <c:v>39722</c:v>
                </c:pt>
                <c:pt idx="2082">
                  <c:v>39722</c:v>
                </c:pt>
                <c:pt idx="2083">
                  <c:v>39722</c:v>
                </c:pt>
                <c:pt idx="2084">
                  <c:v>39756</c:v>
                </c:pt>
                <c:pt idx="2085">
                  <c:v>39756</c:v>
                </c:pt>
                <c:pt idx="2086">
                  <c:v>39756</c:v>
                </c:pt>
                <c:pt idx="2087">
                  <c:v>39756</c:v>
                </c:pt>
                <c:pt idx="2088">
                  <c:v>39756</c:v>
                </c:pt>
                <c:pt idx="2089">
                  <c:v>39756</c:v>
                </c:pt>
                <c:pt idx="2090">
                  <c:v>39783</c:v>
                </c:pt>
                <c:pt idx="2091">
                  <c:v>39783</c:v>
                </c:pt>
                <c:pt idx="2092">
                  <c:v>39783</c:v>
                </c:pt>
                <c:pt idx="2093">
                  <c:v>39783</c:v>
                </c:pt>
                <c:pt idx="2094">
                  <c:v>39783</c:v>
                </c:pt>
                <c:pt idx="2095">
                  <c:v>39783</c:v>
                </c:pt>
                <c:pt idx="2096">
                  <c:v>39818</c:v>
                </c:pt>
                <c:pt idx="2097">
                  <c:v>39818</c:v>
                </c:pt>
                <c:pt idx="2098">
                  <c:v>39818</c:v>
                </c:pt>
                <c:pt idx="2099">
                  <c:v>39818</c:v>
                </c:pt>
                <c:pt idx="2100">
                  <c:v>39818</c:v>
                </c:pt>
                <c:pt idx="2101">
                  <c:v>39818</c:v>
                </c:pt>
                <c:pt idx="2102">
                  <c:v>39846</c:v>
                </c:pt>
                <c:pt idx="2103">
                  <c:v>39846</c:v>
                </c:pt>
                <c:pt idx="2104">
                  <c:v>39846</c:v>
                </c:pt>
                <c:pt idx="2105">
                  <c:v>39846</c:v>
                </c:pt>
                <c:pt idx="2106">
                  <c:v>39846</c:v>
                </c:pt>
                <c:pt idx="2107">
                  <c:v>39846</c:v>
                </c:pt>
                <c:pt idx="2108">
                  <c:v>39874</c:v>
                </c:pt>
                <c:pt idx="2109">
                  <c:v>39874</c:v>
                </c:pt>
                <c:pt idx="2110">
                  <c:v>39874</c:v>
                </c:pt>
                <c:pt idx="2111">
                  <c:v>39874</c:v>
                </c:pt>
                <c:pt idx="2112">
                  <c:v>39874</c:v>
                </c:pt>
                <c:pt idx="2113">
                  <c:v>39874</c:v>
                </c:pt>
                <c:pt idx="2114">
                  <c:v>40298</c:v>
                </c:pt>
                <c:pt idx="2115">
                  <c:v>40298</c:v>
                </c:pt>
                <c:pt idx="2116">
                  <c:v>40304</c:v>
                </c:pt>
                <c:pt idx="2117">
                  <c:v>40304</c:v>
                </c:pt>
                <c:pt idx="2118">
                  <c:v>40330</c:v>
                </c:pt>
                <c:pt idx="2119">
                  <c:v>40330</c:v>
                </c:pt>
                <c:pt idx="2120">
                  <c:v>40330</c:v>
                </c:pt>
                <c:pt idx="2121">
                  <c:v>40330</c:v>
                </c:pt>
                <c:pt idx="2122">
                  <c:v>40360</c:v>
                </c:pt>
                <c:pt idx="2123">
                  <c:v>40360</c:v>
                </c:pt>
                <c:pt idx="2124">
                  <c:v>40360</c:v>
                </c:pt>
                <c:pt idx="2125">
                  <c:v>40360</c:v>
                </c:pt>
                <c:pt idx="2126">
                  <c:v>40392</c:v>
                </c:pt>
                <c:pt idx="2127">
                  <c:v>40392</c:v>
                </c:pt>
                <c:pt idx="2128">
                  <c:v>40392</c:v>
                </c:pt>
                <c:pt idx="2129">
                  <c:v>40392</c:v>
                </c:pt>
                <c:pt idx="2130">
                  <c:v>40422</c:v>
                </c:pt>
                <c:pt idx="2131">
                  <c:v>40422</c:v>
                </c:pt>
                <c:pt idx="2132">
                  <c:v>40422</c:v>
                </c:pt>
                <c:pt idx="2133">
                  <c:v>40422</c:v>
                </c:pt>
                <c:pt idx="2134">
                  <c:v>40452</c:v>
                </c:pt>
                <c:pt idx="2135">
                  <c:v>40452</c:v>
                </c:pt>
                <c:pt idx="2136">
                  <c:v>40452</c:v>
                </c:pt>
                <c:pt idx="2137">
                  <c:v>40452</c:v>
                </c:pt>
                <c:pt idx="2138">
                  <c:v>40483</c:v>
                </c:pt>
                <c:pt idx="2139">
                  <c:v>40483</c:v>
                </c:pt>
                <c:pt idx="2140">
                  <c:v>40483</c:v>
                </c:pt>
                <c:pt idx="2141">
                  <c:v>40483</c:v>
                </c:pt>
                <c:pt idx="2142">
                  <c:v>40513</c:v>
                </c:pt>
                <c:pt idx="2143">
                  <c:v>40513</c:v>
                </c:pt>
                <c:pt idx="2144">
                  <c:v>40513</c:v>
                </c:pt>
                <c:pt idx="2145">
                  <c:v>40513</c:v>
                </c:pt>
                <c:pt idx="2146">
                  <c:v>40547</c:v>
                </c:pt>
                <c:pt idx="2147">
                  <c:v>40547</c:v>
                </c:pt>
                <c:pt idx="2148">
                  <c:v>40547</c:v>
                </c:pt>
                <c:pt idx="2149">
                  <c:v>40547</c:v>
                </c:pt>
                <c:pt idx="2150">
                  <c:v>40575</c:v>
                </c:pt>
                <c:pt idx="2151">
                  <c:v>40575</c:v>
                </c:pt>
                <c:pt idx="2152">
                  <c:v>40603</c:v>
                </c:pt>
                <c:pt idx="2153">
                  <c:v>40603</c:v>
                </c:pt>
                <c:pt idx="2154">
                  <c:v>40634</c:v>
                </c:pt>
                <c:pt idx="2155">
                  <c:v>40634</c:v>
                </c:pt>
                <c:pt idx="2156">
                  <c:v>40665</c:v>
                </c:pt>
                <c:pt idx="2157">
                  <c:v>40665</c:v>
                </c:pt>
                <c:pt idx="2158">
                  <c:v>40695</c:v>
                </c:pt>
                <c:pt idx="2159">
                  <c:v>40695</c:v>
                </c:pt>
                <c:pt idx="2160">
                  <c:v>40725</c:v>
                </c:pt>
                <c:pt idx="2161">
                  <c:v>40725</c:v>
                </c:pt>
                <c:pt idx="2162">
                  <c:v>40756</c:v>
                </c:pt>
                <c:pt idx="2163">
                  <c:v>40756</c:v>
                </c:pt>
                <c:pt idx="2164">
                  <c:v>40763</c:v>
                </c:pt>
                <c:pt idx="2165">
                  <c:v>40765</c:v>
                </c:pt>
                <c:pt idx="2166">
                  <c:v>40787</c:v>
                </c:pt>
                <c:pt idx="2167">
                  <c:v>40787</c:v>
                </c:pt>
                <c:pt idx="2168">
                  <c:v>40819</c:v>
                </c:pt>
                <c:pt idx="2169">
                  <c:v>40819</c:v>
                </c:pt>
                <c:pt idx="2170">
                  <c:v>40833</c:v>
                </c:pt>
                <c:pt idx="2171">
                  <c:v>40848</c:v>
                </c:pt>
                <c:pt idx="2172">
                  <c:v>40848</c:v>
                </c:pt>
                <c:pt idx="2173">
                  <c:v>40862</c:v>
                </c:pt>
                <c:pt idx="2174">
                  <c:v>40864</c:v>
                </c:pt>
                <c:pt idx="2175">
                  <c:v>40878</c:v>
                </c:pt>
                <c:pt idx="2176">
                  <c:v>40878</c:v>
                </c:pt>
                <c:pt idx="2177">
                  <c:v>40892</c:v>
                </c:pt>
                <c:pt idx="2178">
                  <c:v>40912</c:v>
                </c:pt>
                <c:pt idx="2179">
                  <c:v>40912</c:v>
                </c:pt>
                <c:pt idx="2180">
                  <c:v>40926</c:v>
                </c:pt>
                <c:pt idx="2181">
                  <c:v>40940</c:v>
                </c:pt>
                <c:pt idx="2182">
                  <c:v>40940</c:v>
                </c:pt>
                <c:pt idx="2183">
                  <c:v>40954</c:v>
                </c:pt>
                <c:pt idx="2184">
                  <c:v>40961</c:v>
                </c:pt>
                <c:pt idx="2185">
                  <c:v>40969</c:v>
                </c:pt>
                <c:pt idx="2186">
                  <c:v>40969</c:v>
                </c:pt>
                <c:pt idx="2187">
                  <c:v>40983</c:v>
                </c:pt>
                <c:pt idx="2188">
                  <c:v>40990</c:v>
                </c:pt>
                <c:pt idx="2189">
                  <c:v>41001</c:v>
                </c:pt>
                <c:pt idx="2190">
                  <c:v>41001</c:v>
                </c:pt>
                <c:pt idx="2191">
                  <c:v>41031</c:v>
                </c:pt>
                <c:pt idx="2192">
                  <c:v>41031</c:v>
                </c:pt>
                <c:pt idx="2193">
                  <c:v>41061</c:v>
                </c:pt>
                <c:pt idx="2194">
                  <c:v>41061</c:v>
                </c:pt>
                <c:pt idx="2195">
                  <c:v>41089</c:v>
                </c:pt>
                <c:pt idx="2196">
                  <c:v>41092</c:v>
                </c:pt>
                <c:pt idx="2197">
                  <c:v>41121</c:v>
                </c:pt>
                <c:pt idx="2198">
                  <c:v>41122</c:v>
                </c:pt>
                <c:pt idx="2199">
                  <c:v>41151</c:v>
                </c:pt>
                <c:pt idx="2200">
                  <c:v>41155</c:v>
                </c:pt>
                <c:pt idx="2201">
                  <c:v>41180</c:v>
                </c:pt>
                <c:pt idx="2202">
                  <c:v>41183</c:v>
                </c:pt>
                <c:pt idx="2203">
                  <c:v>41213</c:v>
                </c:pt>
                <c:pt idx="2204">
                  <c:v>41214</c:v>
                </c:pt>
                <c:pt idx="2205">
                  <c:v>41243</c:v>
                </c:pt>
                <c:pt idx="2206">
                  <c:v>41246</c:v>
                </c:pt>
                <c:pt idx="2207">
                  <c:v>41271</c:v>
                </c:pt>
                <c:pt idx="2208">
                  <c:v>41278</c:v>
                </c:pt>
                <c:pt idx="2209">
                  <c:v>41305</c:v>
                </c:pt>
                <c:pt idx="2210">
                  <c:v>41306</c:v>
                </c:pt>
                <c:pt idx="2211">
                  <c:v>41333</c:v>
                </c:pt>
                <c:pt idx="2212">
                  <c:v>41334</c:v>
                </c:pt>
                <c:pt idx="2213">
                  <c:v>41362</c:v>
                </c:pt>
                <c:pt idx="2214">
                  <c:v>41365</c:v>
                </c:pt>
                <c:pt idx="2215">
                  <c:v>41394</c:v>
                </c:pt>
                <c:pt idx="2216">
                  <c:v>41394</c:v>
                </c:pt>
                <c:pt idx="2217">
                  <c:v>41394</c:v>
                </c:pt>
                <c:pt idx="2218">
                  <c:v>41396</c:v>
                </c:pt>
                <c:pt idx="2219">
                  <c:v>41425</c:v>
                </c:pt>
                <c:pt idx="2220">
                  <c:v>41425</c:v>
                </c:pt>
                <c:pt idx="2221">
                  <c:v>41425</c:v>
                </c:pt>
                <c:pt idx="2222">
                  <c:v>41428</c:v>
                </c:pt>
                <c:pt idx="2223">
                  <c:v>41456</c:v>
                </c:pt>
                <c:pt idx="2224">
                  <c:v>41456</c:v>
                </c:pt>
                <c:pt idx="2225">
                  <c:v>41456</c:v>
                </c:pt>
                <c:pt idx="2226">
                  <c:v>41456</c:v>
                </c:pt>
                <c:pt idx="2227">
                  <c:v>41486</c:v>
                </c:pt>
                <c:pt idx="2228">
                  <c:v>41486</c:v>
                </c:pt>
                <c:pt idx="2229">
                  <c:v>41487</c:v>
                </c:pt>
                <c:pt idx="2230">
                  <c:v>41487</c:v>
                </c:pt>
                <c:pt idx="2231">
                  <c:v>41519</c:v>
                </c:pt>
                <c:pt idx="2232">
                  <c:v>41519</c:v>
                </c:pt>
                <c:pt idx="2233">
                  <c:v>41519</c:v>
                </c:pt>
                <c:pt idx="2234">
                  <c:v>41519</c:v>
                </c:pt>
                <c:pt idx="2235">
                  <c:v>41548</c:v>
                </c:pt>
                <c:pt idx="2236">
                  <c:v>41548</c:v>
                </c:pt>
                <c:pt idx="2237">
                  <c:v>41548</c:v>
                </c:pt>
                <c:pt idx="2238">
                  <c:v>41548</c:v>
                </c:pt>
                <c:pt idx="2239">
                  <c:v>41578</c:v>
                </c:pt>
                <c:pt idx="2240">
                  <c:v>41578</c:v>
                </c:pt>
                <c:pt idx="2241">
                  <c:v>41579</c:v>
                </c:pt>
                <c:pt idx="2242">
                  <c:v>41579</c:v>
                </c:pt>
                <c:pt idx="2243">
                  <c:v>41607</c:v>
                </c:pt>
                <c:pt idx="2244">
                  <c:v>41607</c:v>
                </c:pt>
                <c:pt idx="2245">
                  <c:v>41610</c:v>
                </c:pt>
                <c:pt idx="2246">
                  <c:v>41610</c:v>
                </c:pt>
                <c:pt idx="2247">
                  <c:v>41634</c:v>
                </c:pt>
                <c:pt idx="2248">
                  <c:v>41634</c:v>
                </c:pt>
                <c:pt idx="2249">
                  <c:v>41634</c:v>
                </c:pt>
                <c:pt idx="2250">
                  <c:v>41645</c:v>
                </c:pt>
                <c:pt idx="2251">
                  <c:v>41673</c:v>
                </c:pt>
                <c:pt idx="2252">
                  <c:v>41673</c:v>
                </c:pt>
                <c:pt idx="2253">
                  <c:v>41673</c:v>
                </c:pt>
                <c:pt idx="2254">
                  <c:v>41673</c:v>
                </c:pt>
                <c:pt idx="2255">
                  <c:v>41698</c:v>
                </c:pt>
                <c:pt idx="2256">
                  <c:v>41698</c:v>
                </c:pt>
                <c:pt idx="2257">
                  <c:v>41701</c:v>
                </c:pt>
                <c:pt idx="2258">
                  <c:v>41701</c:v>
                </c:pt>
                <c:pt idx="2259">
                  <c:v>41729</c:v>
                </c:pt>
                <c:pt idx="2260">
                  <c:v>41729</c:v>
                </c:pt>
                <c:pt idx="2261">
                  <c:v>41729</c:v>
                </c:pt>
                <c:pt idx="2262">
                  <c:v>41730</c:v>
                </c:pt>
                <c:pt idx="2263">
                  <c:v>41730</c:v>
                </c:pt>
                <c:pt idx="2264">
                  <c:v>41730</c:v>
                </c:pt>
                <c:pt idx="2265">
                  <c:v>41759</c:v>
                </c:pt>
                <c:pt idx="2266">
                  <c:v>41759</c:v>
                </c:pt>
                <c:pt idx="2267">
                  <c:v>41759</c:v>
                </c:pt>
                <c:pt idx="2268">
                  <c:v>41760</c:v>
                </c:pt>
                <c:pt idx="2269">
                  <c:v>41760</c:v>
                </c:pt>
                <c:pt idx="2270">
                  <c:v>41760</c:v>
                </c:pt>
                <c:pt idx="2271">
                  <c:v>41789</c:v>
                </c:pt>
                <c:pt idx="2272">
                  <c:v>41789</c:v>
                </c:pt>
                <c:pt idx="2273">
                  <c:v>41789</c:v>
                </c:pt>
                <c:pt idx="2274">
                  <c:v>41792</c:v>
                </c:pt>
                <c:pt idx="2275">
                  <c:v>41792</c:v>
                </c:pt>
                <c:pt idx="2276">
                  <c:v>41792</c:v>
                </c:pt>
                <c:pt idx="2277">
                  <c:v>41820</c:v>
                </c:pt>
                <c:pt idx="2278">
                  <c:v>41820</c:v>
                </c:pt>
                <c:pt idx="2279">
                  <c:v>41820</c:v>
                </c:pt>
                <c:pt idx="2280">
                  <c:v>41821</c:v>
                </c:pt>
                <c:pt idx="2281">
                  <c:v>41821</c:v>
                </c:pt>
                <c:pt idx="2282">
                  <c:v>41821</c:v>
                </c:pt>
                <c:pt idx="2283">
                  <c:v>41851</c:v>
                </c:pt>
                <c:pt idx="2284">
                  <c:v>41851</c:v>
                </c:pt>
                <c:pt idx="2285">
                  <c:v>41851</c:v>
                </c:pt>
                <c:pt idx="2286">
                  <c:v>41852</c:v>
                </c:pt>
                <c:pt idx="2287">
                  <c:v>41852</c:v>
                </c:pt>
                <c:pt idx="2288">
                  <c:v>41852</c:v>
                </c:pt>
                <c:pt idx="2289">
                  <c:v>41880</c:v>
                </c:pt>
                <c:pt idx="2290">
                  <c:v>41880</c:v>
                </c:pt>
                <c:pt idx="2291">
                  <c:v>41880</c:v>
                </c:pt>
                <c:pt idx="2292">
                  <c:v>41883</c:v>
                </c:pt>
                <c:pt idx="2293">
                  <c:v>41883</c:v>
                </c:pt>
                <c:pt idx="2294">
                  <c:v>41883</c:v>
                </c:pt>
                <c:pt idx="2295">
                  <c:v>41912</c:v>
                </c:pt>
                <c:pt idx="2296">
                  <c:v>41912</c:v>
                </c:pt>
                <c:pt idx="2297">
                  <c:v>41913</c:v>
                </c:pt>
                <c:pt idx="2298">
                  <c:v>41947</c:v>
                </c:pt>
                <c:pt idx="2299">
                  <c:v>41947</c:v>
                </c:pt>
                <c:pt idx="2300">
                  <c:v>41947</c:v>
                </c:pt>
                <c:pt idx="2301">
                  <c:v>41974</c:v>
                </c:pt>
                <c:pt idx="2302">
                  <c:v>41974</c:v>
                </c:pt>
                <c:pt idx="2303">
                  <c:v>41974</c:v>
                </c:pt>
                <c:pt idx="2304">
                  <c:v>41998</c:v>
                </c:pt>
                <c:pt idx="2305">
                  <c:v>41998</c:v>
                </c:pt>
                <c:pt idx="2306">
                  <c:v>42009</c:v>
                </c:pt>
                <c:pt idx="2307">
                  <c:v>42037</c:v>
                </c:pt>
                <c:pt idx="2308">
                  <c:v>42037</c:v>
                </c:pt>
                <c:pt idx="2309">
                  <c:v>42037</c:v>
                </c:pt>
                <c:pt idx="2310">
                  <c:v>42065</c:v>
                </c:pt>
                <c:pt idx="2311">
                  <c:v>42065</c:v>
                </c:pt>
                <c:pt idx="2312">
                  <c:v>42065</c:v>
                </c:pt>
                <c:pt idx="2313">
                  <c:v>42093</c:v>
                </c:pt>
                <c:pt idx="2314">
                  <c:v>42095</c:v>
                </c:pt>
                <c:pt idx="2315">
                  <c:v>42095</c:v>
                </c:pt>
                <c:pt idx="2316">
                  <c:v>42125</c:v>
                </c:pt>
                <c:pt idx="2317">
                  <c:v>42125</c:v>
                </c:pt>
                <c:pt idx="2318">
                  <c:v>42125</c:v>
                </c:pt>
                <c:pt idx="2319">
                  <c:v>42156</c:v>
                </c:pt>
                <c:pt idx="2320">
                  <c:v>42156</c:v>
                </c:pt>
                <c:pt idx="2321">
                  <c:v>42156</c:v>
                </c:pt>
                <c:pt idx="2322">
                  <c:v>42186</c:v>
                </c:pt>
                <c:pt idx="2323">
                  <c:v>42187</c:v>
                </c:pt>
                <c:pt idx="2324">
                  <c:v>42187</c:v>
                </c:pt>
                <c:pt idx="2325">
                  <c:v>42219</c:v>
                </c:pt>
                <c:pt idx="2326">
                  <c:v>42219</c:v>
                </c:pt>
                <c:pt idx="2327">
                  <c:v>42219</c:v>
                </c:pt>
                <c:pt idx="2328">
                  <c:v>42248</c:v>
                </c:pt>
                <c:pt idx="2329">
                  <c:v>42248</c:v>
                </c:pt>
                <c:pt idx="2330">
                  <c:v>42248</c:v>
                </c:pt>
                <c:pt idx="2331">
                  <c:v>42278</c:v>
                </c:pt>
                <c:pt idx="2332">
                  <c:v>42278</c:v>
                </c:pt>
                <c:pt idx="2333">
                  <c:v>42278</c:v>
                </c:pt>
                <c:pt idx="2334">
                  <c:v>42310</c:v>
                </c:pt>
                <c:pt idx="2335">
                  <c:v>42312</c:v>
                </c:pt>
                <c:pt idx="2336">
                  <c:v>42312</c:v>
                </c:pt>
                <c:pt idx="2337">
                  <c:v>42339</c:v>
                </c:pt>
                <c:pt idx="2338">
                  <c:v>42339</c:v>
                </c:pt>
                <c:pt idx="2339">
                  <c:v>42339</c:v>
                </c:pt>
                <c:pt idx="2340">
                  <c:v>42373</c:v>
                </c:pt>
                <c:pt idx="2341">
                  <c:v>42373</c:v>
                </c:pt>
                <c:pt idx="2342">
                  <c:v>42373</c:v>
                </c:pt>
                <c:pt idx="2343">
                  <c:v>42401</c:v>
                </c:pt>
                <c:pt idx="2344">
                  <c:v>42401</c:v>
                </c:pt>
                <c:pt idx="2345">
                  <c:v>42401</c:v>
                </c:pt>
                <c:pt idx="2346">
                  <c:v>42430</c:v>
                </c:pt>
                <c:pt idx="2347">
                  <c:v>42430</c:v>
                </c:pt>
                <c:pt idx="2348">
                  <c:v>42430</c:v>
                </c:pt>
                <c:pt idx="2349">
                  <c:v>42461</c:v>
                </c:pt>
                <c:pt idx="2350">
                  <c:v>42461</c:v>
                </c:pt>
                <c:pt idx="2351">
                  <c:v>42461</c:v>
                </c:pt>
                <c:pt idx="2352">
                  <c:v>42488</c:v>
                </c:pt>
                <c:pt idx="2353">
                  <c:v>42488</c:v>
                </c:pt>
                <c:pt idx="2354">
                  <c:v>42492</c:v>
                </c:pt>
                <c:pt idx="2355">
                  <c:v>42522</c:v>
                </c:pt>
                <c:pt idx="2356">
                  <c:v>42522</c:v>
                </c:pt>
                <c:pt idx="2357">
                  <c:v>42522</c:v>
                </c:pt>
                <c:pt idx="2358">
                  <c:v>42552</c:v>
                </c:pt>
                <c:pt idx="2359">
                  <c:v>42552</c:v>
                </c:pt>
                <c:pt idx="2360">
                  <c:v>42552</c:v>
                </c:pt>
                <c:pt idx="2361">
                  <c:v>42583</c:v>
                </c:pt>
                <c:pt idx="2362">
                  <c:v>42583</c:v>
                </c:pt>
                <c:pt idx="2363">
                  <c:v>42583</c:v>
                </c:pt>
                <c:pt idx="2364">
                  <c:v>42614</c:v>
                </c:pt>
                <c:pt idx="2365">
                  <c:v>42614</c:v>
                </c:pt>
                <c:pt idx="2366">
                  <c:v>42614</c:v>
                </c:pt>
                <c:pt idx="2367">
                  <c:v>42646</c:v>
                </c:pt>
                <c:pt idx="2368">
                  <c:v>42646</c:v>
                </c:pt>
                <c:pt idx="2369">
                  <c:v>42646</c:v>
                </c:pt>
                <c:pt idx="2370">
                  <c:v>42675</c:v>
                </c:pt>
                <c:pt idx="2371">
                  <c:v>42675</c:v>
                </c:pt>
                <c:pt idx="2372">
                  <c:v>42675</c:v>
                </c:pt>
                <c:pt idx="2373">
                  <c:v>42705</c:v>
                </c:pt>
                <c:pt idx="2374">
                  <c:v>42706</c:v>
                </c:pt>
                <c:pt idx="2375">
                  <c:v>42706</c:v>
                </c:pt>
                <c:pt idx="2376">
                  <c:v>42739</c:v>
                </c:pt>
                <c:pt idx="2377">
                  <c:v>42739</c:v>
                </c:pt>
                <c:pt idx="2378">
                  <c:v>42739</c:v>
                </c:pt>
                <c:pt idx="2379">
                  <c:v>42767</c:v>
                </c:pt>
                <c:pt idx="2380">
                  <c:v>42767</c:v>
                </c:pt>
                <c:pt idx="2381">
                  <c:v>42767</c:v>
                </c:pt>
                <c:pt idx="2382">
                  <c:v>42795</c:v>
                </c:pt>
                <c:pt idx="2383">
                  <c:v>42795</c:v>
                </c:pt>
                <c:pt idx="2384">
                  <c:v>42796</c:v>
                </c:pt>
                <c:pt idx="2385">
                  <c:v>42828</c:v>
                </c:pt>
                <c:pt idx="2386">
                  <c:v>42829</c:v>
                </c:pt>
                <c:pt idx="2387">
                  <c:v>42829</c:v>
                </c:pt>
                <c:pt idx="2388">
                  <c:v>42853</c:v>
                </c:pt>
                <c:pt idx="2389">
                  <c:v>42853</c:v>
                </c:pt>
                <c:pt idx="2390">
                  <c:v>42856</c:v>
                </c:pt>
                <c:pt idx="2391">
                  <c:v>42887</c:v>
                </c:pt>
                <c:pt idx="2392">
                  <c:v>42887</c:v>
                </c:pt>
                <c:pt idx="2393">
                  <c:v>42887</c:v>
                </c:pt>
                <c:pt idx="2394">
                  <c:v>42919</c:v>
                </c:pt>
                <c:pt idx="2395">
                  <c:v>42919</c:v>
                </c:pt>
                <c:pt idx="2396">
                  <c:v>42919</c:v>
                </c:pt>
                <c:pt idx="2397">
                  <c:v>42948</c:v>
                </c:pt>
                <c:pt idx="2398">
                  <c:v>42948</c:v>
                </c:pt>
                <c:pt idx="2399">
                  <c:v>42948</c:v>
                </c:pt>
                <c:pt idx="2400">
                  <c:v>42979</c:v>
                </c:pt>
                <c:pt idx="2401">
                  <c:v>42979</c:v>
                </c:pt>
                <c:pt idx="2402">
                  <c:v>42979</c:v>
                </c:pt>
                <c:pt idx="2403">
                  <c:v>43010</c:v>
                </c:pt>
                <c:pt idx="2404">
                  <c:v>43010</c:v>
                </c:pt>
                <c:pt idx="2405">
                  <c:v>43010</c:v>
                </c:pt>
                <c:pt idx="2406">
                  <c:v>43040</c:v>
                </c:pt>
                <c:pt idx="2407">
                  <c:v>43040</c:v>
                </c:pt>
                <c:pt idx="2408">
                  <c:v>43040</c:v>
                </c:pt>
                <c:pt idx="2409">
                  <c:v>43070</c:v>
                </c:pt>
                <c:pt idx="2410">
                  <c:v>43070</c:v>
                </c:pt>
                <c:pt idx="2411">
                  <c:v>43070</c:v>
                </c:pt>
                <c:pt idx="2412">
                  <c:v>43104</c:v>
                </c:pt>
                <c:pt idx="2413">
                  <c:v>43104</c:v>
                </c:pt>
                <c:pt idx="2414">
                  <c:v>43104</c:v>
                </c:pt>
                <c:pt idx="2415">
                  <c:v>43221</c:v>
                </c:pt>
                <c:pt idx="2416">
                  <c:v>43221</c:v>
                </c:pt>
                <c:pt idx="2417">
                  <c:v>43221</c:v>
                </c:pt>
                <c:pt idx="2418">
                  <c:v>43252</c:v>
                </c:pt>
                <c:pt idx="2419">
                  <c:v>43252</c:v>
                </c:pt>
                <c:pt idx="2420">
                  <c:v>43252</c:v>
                </c:pt>
                <c:pt idx="2421">
                  <c:v>43283</c:v>
                </c:pt>
                <c:pt idx="2422">
                  <c:v>43283</c:v>
                </c:pt>
                <c:pt idx="2423">
                  <c:v>43283</c:v>
                </c:pt>
                <c:pt idx="2424">
                  <c:v>43313</c:v>
                </c:pt>
                <c:pt idx="2425">
                  <c:v>43313</c:v>
                </c:pt>
                <c:pt idx="2426">
                  <c:v>43313</c:v>
                </c:pt>
                <c:pt idx="2427">
                  <c:v>43342</c:v>
                </c:pt>
                <c:pt idx="2428">
                  <c:v>43342</c:v>
                </c:pt>
                <c:pt idx="2429">
                  <c:v>43346</c:v>
                </c:pt>
                <c:pt idx="2430">
                  <c:v>43374</c:v>
                </c:pt>
                <c:pt idx="2431">
                  <c:v>43374</c:v>
                </c:pt>
                <c:pt idx="2432">
                  <c:v>43374</c:v>
                </c:pt>
              </c:numCache>
            </c:numRef>
          </c:cat>
          <c:val>
            <c:numRef>
              <c:f>Sheet1!$AI$5:$AI$2501</c:f>
              <c:numCache>
                <c:formatCode>General</c:formatCode>
                <c:ptCount val="2497"/>
                <c:pt idx="258">
                  <c:v>0.36259999999999998</c:v>
                </c:pt>
                <c:pt idx="262">
                  <c:v>0.70299999999999996</c:v>
                </c:pt>
                <c:pt idx="265">
                  <c:v>0.21829999999999999</c:v>
                </c:pt>
                <c:pt idx="269">
                  <c:v>0.44400000000000001</c:v>
                </c:pt>
                <c:pt idx="273">
                  <c:v>0.27379999999999999</c:v>
                </c:pt>
                <c:pt idx="277">
                  <c:v>0.66600000000000004</c:v>
                </c:pt>
                <c:pt idx="281">
                  <c:v>3.2930000000000001</c:v>
                </c:pt>
                <c:pt idx="285">
                  <c:v>0.96199999999999997</c:v>
                </c:pt>
                <c:pt idx="291">
                  <c:v>0.51800000000000002</c:v>
                </c:pt>
                <c:pt idx="295">
                  <c:v>0.36259999999999998</c:v>
                </c:pt>
                <c:pt idx="297">
                  <c:v>0.222</c:v>
                </c:pt>
                <c:pt idx="303">
                  <c:v>0.2072</c:v>
                </c:pt>
                <c:pt idx="305">
                  <c:v>0.25900000000000001</c:v>
                </c:pt>
                <c:pt idx="309">
                  <c:v>1.6E-2</c:v>
                </c:pt>
                <c:pt idx="313">
                  <c:v>1.6E-2</c:v>
                </c:pt>
                <c:pt idx="317">
                  <c:v>0.13320000000000001</c:v>
                </c:pt>
                <c:pt idx="321">
                  <c:v>0.16650000000000001</c:v>
                </c:pt>
                <c:pt idx="325">
                  <c:v>0.2331</c:v>
                </c:pt>
                <c:pt idx="329">
                  <c:v>0.27379999999999999</c:v>
                </c:pt>
                <c:pt idx="333">
                  <c:v>0.28860000000000002</c:v>
                </c:pt>
                <c:pt idx="337">
                  <c:v>0.28120000000000001</c:v>
                </c:pt>
                <c:pt idx="341">
                  <c:v>0.21460000000000001</c:v>
                </c:pt>
                <c:pt idx="345">
                  <c:v>1.6E-2</c:v>
                </c:pt>
                <c:pt idx="349">
                  <c:v>0.1628</c:v>
                </c:pt>
                <c:pt idx="353">
                  <c:v>1.6E-2</c:v>
                </c:pt>
                <c:pt idx="358">
                  <c:v>1.6E-2</c:v>
                </c:pt>
                <c:pt idx="363">
                  <c:v>1.6E-2</c:v>
                </c:pt>
                <c:pt idx="370">
                  <c:v>1.6E-2</c:v>
                </c:pt>
                <c:pt idx="373">
                  <c:v>1.6E-2</c:v>
                </c:pt>
                <c:pt idx="378">
                  <c:v>1.6E-2</c:v>
                </c:pt>
                <c:pt idx="383">
                  <c:v>0.14430000000000001</c:v>
                </c:pt>
                <c:pt idx="388">
                  <c:v>1.6E-2</c:v>
                </c:pt>
                <c:pt idx="393">
                  <c:v>0.11840000000000001</c:v>
                </c:pt>
                <c:pt idx="398">
                  <c:v>1.6E-2</c:v>
                </c:pt>
                <c:pt idx="403">
                  <c:v>1.6E-2</c:v>
                </c:pt>
                <c:pt idx="408">
                  <c:v>1.6E-2</c:v>
                </c:pt>
                <c:pt idx="413">
                  <c:v>1.6E-2</c:v>
                </c:pt>
                <c:pt idx="418">
                  <c:v>1.6E-2</c:v>
                </c:pt>
                <c:pt idx="423">
                  <c:v>1.6E-2</c:v>
                </c:pt>
                <c:pt idx="431">
                  <c:v>1.6E-2</c:v>
                </c:pt>
                <c:pt idx="433">
                  <c:v>1.6E-2</c:v>
                </c:pt>
                <c:pt idx="438">
                  <c:v>0.1147</c:v>
                </c:pt>
                <c:pt idx="443">
                  <c:v>0.11840000000000001</c:v>
                </c:pt>
                <c:pt idx="448">
                  <c:v>1.6E-2</c:v>
                </c:pt>
                <c:pt idx="453">
                  <c:v>1.6E-2</c:v>
                </c:pt>
                <c:pt idx="458">
                  <c:v>1.6E-2</c:v>
                </c:pt>
                <c:pt idx="463">
                  <c:v>1.6E-2</c:v>
                </c:pt>
                <c:pt idx="468">
                  <c:v>1.6E-2</c:v>
                </c:pt>
                <c:pt idx="473">
                  <c:v>1.6E-2</c:v>
                </c:pt>
                <c:pt idx="478">
                  <c:v>1.6E-2</c:v>
                </c:pt>
                <c:pt idx="483">
                  <c:v>1.6E-2</c:v>
                </c:pt>
                <c:pt idx="488">
                  <c:v>1.6E-2</c:v>
                </c:pt>
                <c:pt idx="493">
                  <c:v>1.6E-2</c:v>
                </c:pt>
                <c:pt idx="498">
                  <c:v>1.6E-2</c:v>
                </c:pt>
                <c:pt idx="504">
                  <c:v>102.12</c:v>
                </c:pt>
                <c:pt idx="509">
                  <c:v>5.2910000000000004</c:v>
                </c:pt>
                <c:pt idx="513">
                  <c:v>0.88800000000000001</c:v>
                </c:pt>
                <c:pt idx="518">
                  <c:v>0.28489999999999999</c:v>
                </c:pt>
                <c:pt idx="523">
                  <c:v>0.24049999999999999</c:v>
                </c:pt>
                <c:pt idx="528">
                  <c:v>0.3367</c:v>
                </c:pt>
                <c:pt idx="533">
                  <c:v>1.6E-2</c:v>
                </c:pt>
                <c:pt idx="538">
                  <c:v>0.1221</c:v>
                </c:pt>
                <c:pt idx="543">
                  <c:v>0.25530000000000003</c:v>
                </c:pt>
                <c:pt idx="548">
                  <c:v>0.66600000000000004</c:v>
                </c:pt>
                <c:pt idx="553">
                  <c:v>0.59940000000000004</c:v>
                </c:pt>
                <c:pt idx="558">
                  <c:v>0.1961</c:v>
                </c:pt>
                <c:pt idx="563">
                  <c:v>0.13320000000000001</c:v>
                </c:pt>
                <c:pt idx="568">
                  <c:v>8.14E-2</c:v>
                </c:pt>
                <c:pt idx="573">
                  <c:v>1.6E-2</c:v>
                </c:pt>
                <c:pt idx="578">
                  <c:v>1.6E-2</c:v>
                </c:pt>
                <c:pt idx="583">
                  <c:v>0.1258</c:v>
                </c:pt>
                <c:pt idx="588">
                  <c:v>1.6E-2</c:v>
                </c:pt>
                <c:pt idx="593">
                  <c:v>0.1406</c:v>
                </c:pt>
                <c:pt idx="598">
                  <c:v>9.6199999999999994E-2</c:v>
                </c:pt>
                <c:pt idx="603">
                  <c:v>0.1406</c:v>
                </c:pt>
                <c:pt idx="608">
                  <c:v>9.9900000000000003E-2</c:v>
                </c:pt>
                <c:pt idx="617">
                  <c:v>0.14000000000000001</c:v>
                </c:pt>
                <c:pt idx="625">
                  <c:v>1.6E-2</c:v>
                </c:pt>
                <c:pt idx="627">
                  <c:v>1.6E-2</c:v>
                </c:pt>
                <c:pt idx="632">
                  <c:v>1.6E-2</c:v>
                </c:pt>
                <c:pt idx="637">
                  <c:v>1.6E-2</c:v>
                </c:pt>
                <c:pt idx="642">
                  <c:v>0.14000000000000001</c:v>
                </c:pt>
                <c:pt idx="647">
                  <c:v>1.6E-2</c:v>
                </c:pt>
                <c:pt idx="652">
                  <c:v>7.0999999999999994E-2</c:v>
                </c:pt>
                <c:pt idx="657">
                  <c:v>1.6E-2</c:v>
                </c:pt>
                <c:pt idx="662">
                  <c:v>6.7000000000000004E-2</c:v>
                </c:pt>
                <c:pt idx="667">
                  <c:v>1.6E-2</c:v>
                </c:pt>
                <c:pt idx="672">
                  <c:v>0.12</c:v>
                </c:pt>
                <c:pt idx="677">
                  <c:v>7.9000000000000001E-2</c:v>
                </c:pt>
                <c:pt idx="683">
                  <c:v>8.3000000000000004E-2</c:v>
                </c:pt>
                <c:pt idx="689">
                  <c:v>1.6E-2</c:v>
                </c:pt>
                <c:pt idx="695">
                  <c:v>1.6E-2</c:v>
                </c:pt>
                <c:pt idx="701">
                  <c:v>1.6E-2</c:v>
                </c:pt>
                <c:pt idx="707">
                  <c:v>1.6E-2</c:v>
                </c:pt>
                <c:pt idx="713">
                  <c:v>1.6E-2</c:v>
                </c:pt>
                <c:pt idx="719">
                  <c:v>1.6E-2</c:v>
                </c:pt>
                <c:pt idx="725">
                  <c:v>9.2999999999999999E-2</c:v>
                </c:pt>
                <c:pt idx="731">
                  <c:v>8.8999999999999996E-2</c:v>
                </c:pt>
                <c:pt idx="737">
                  <c:v>1.6E-2</c:v>
                </c:pt>
                <c:pt idx="743">
                  <c:v>0.17</c:v>
                </c:pt>
                <c:pt idx="749">
                  <c:v>0.11</c:v>
                </c:pt>
                <c:pt idx="755">
                  <c:v>0.14000000000000001</c:v>
                </c:pt>
                <c:pt idx="761">
                  <c:v>1.6E-2</c:v>
                </c:pt>
                <c:pt idx="767">
                  <c:v>1.6E-2</c:v>
                </c:pt>
                <c:pt idx="773">
                  <c:v>1.6E-2</c:v>
                </c:pt>
                <c:pt idx="779">
                  <c:v>1.6E-2</c:v>
                </c:pt>
                <c:pt idx="785">
                  <c:v>1.6E-2</c:v>
                </c:pt>
                <c:pt idx="791">
                  <c:v>1.6E-2</c:v>
                </c:pt>
                <c:pt idx="797">
                  <c:v>1.6E-2</c:v>
                </c:pt>
                <c:pt idx="803">
                  <c:v>1.6E-2</c:v>
                </c:pt>
                <c:pt idx="809">
                  <c:v>1.6E-2</c:v>
                </c:pt>
                <c:pt idx="815">
                  <c:v>8.3000000000000004E-2</c:v>
                </c:pt>
                <c:pt idx="821">
                  <c:v>9.6000000000000002E-2</c:v>
                </c:pt>
                <c:pt idx="827">
                  <c:v>1.6E-2</c:v>
                </c:pt>
                <c:pt idx="833">
                  <c:v>1.6E-2</c:v>
                </c:pt>
                <c:pt idx="839">
                  <c:v>1.6E-2</c:v>
                </c:pt>
                <c:pt idx="845">
                  <c:v>1.6E-2</c:v>
                </c:pt>
                <c:pt idx="851">
                  <c:v>1.6E-2</c:v>
                </c:pt>
                <c:pt idx="857">
                  <c:v>1.6E-2</c:v>
                </c:pt>
                <c:pt idx="863">
                  <c:v>1.6E-2</c:v>
                </c:pt>
                <c:pt idx="869">
                  <c:v>1.6E-2</c:v>
                </c:pt>
                <c:pt idx="875">
                  <c:v>7.5999999999999998E-2</c:v>
                </c:pt>
                <c:pt idx="881">
                  <c:v>1.6E-2</c:v>
                </c:pt>
                <c:pt idx="887">
                  <c:v>1.6E-2</c:v>
                </c:pt>
                <c:pt idx="893">
                  <c:v>1.6E-2</c:v>
                </c:pt>
                <c:pt idx="899">
                  <c:v>1.6E-2</c:v>
                </c:pt>
                <c:pt idx="905">
                  <c:v>1.6E-2</c:v>
                </c:pt>
                <c:pt idx="911">
                  <c:v>1.6E-2</c:v>
                </c:pt>
                <c:pt idx="916">
                  <c:v>1.6E-2</c:v>
                </c:pt>
                <c:pt idx="922">
                  <c:v>1.6E-2</c:v>
                </c:pt>
                <c:pt idx="928">
                  <c:v>1.6E-2</c:v>
                </c:pt>
                <c:pt idx="934">
                  <c:v>1.6E-2</c:v>
                </c:pt>
                <c:pt idx="940">
                  <c:v>1.6E-2</c:v>
                </c:pt>
                <c:pt idx="946">
                  <c:v>1.6E-2</c:v>
                </c:pt>
                <c:pt idx="952">
                  <c:v>1.6E-2</c:v>
                </c:pt>
                <c:pt idx="958">
                  <c:v>1.6E-2</c:v>
                </c:pt>
                <c:pt idx="964">
                  <c:v>8.5000000000000006E-2</c:v>
                </c:pt>
                <c:pt idx="970">
                  <c:v>1.6E-2</c:v>
                </c:pt>
                <c:pt idx="976">
                  <c:v>1.6E-2</c:v>
                </c:pt>
                <c:pt idx="982">
                  <c:v>1.6E-2</c:v>
                </c:pt>
                <c:pt idx="988">
                  <c:v>1.6E-2</c:v>
                </c:pt>
                <c:pt idx="994">
                  <c:v>1.6E-2</c:v>
                </c:pt>
                <c:pt idx="1000">
                  <c:v>1.6E-2</c:v>
                </c:pt>
                <c:pt idx="1006">
                  <c:v>1.6E-2</c:v>
                </c:pt>
                <c:pt idx="1012">
                  <c:v>1.6E-2</c:v>
                </c:pt>
                <c:pt idx="1018">
                  <c:v>1.6E-2</c:v>
                </c:pt>
                <c:pt idx="1024">
                  <c:v>3.2000000000000001E-2</c:v>
                </c:pt>
                <c:pt idx="1030">
                  <c:v>1.6E-2</c:v>
                </c:pt>
                <c:pt idx="1036">
                  <c:v>1.6E-2</c:v>
                </c:pt>
                <c:pt idx="1042">
                  <c:v>3.7999999999999999E-2</c:v>
                </c:pt>
                <c:pt idx="1048">
                  <c:v>1.6E-2</c:v>
                </c:pt>
                <c:pt idx="1054">
                  <c:v>1.6E-2</c:v>
                </c:pt>
                <c:pt idx="1060">
                  <c:v>1.6E-2</c:v>
                </c:pt>
                <c:pt idx="1066">
                  <c:v>1.6E-2</c:v>
                </c:pt>
                <c:pt idx="1072">
                  <c:v>1.6E-2</c:v>
                </c:pt>
                <c:pt idx="1078">
                  <c:v>1.6E-2</c:v>
                </c:pt>
                <c:pt idx="1084">
                  <c:v>1.6E-2</c:v>
                </c:pt>
                <c:pt idx="1090">
                  <c:v>1.6E-2</c:v>
                </c:pt>
                <c:pt idx="1096">
                  <c:v>0.04</c:v>
                </c:pt>
                <c:pt idx="1102">
                  <c:v>5.3999999999999999E-2</c:v>
                </c:pt>
                <c:pt idx="1108">
                  <c:v>1.6E-2</c:v>
                </c:pt>
                <c:pt idx="1114">
                  <c:v>1.6E-2</c:v>
                </c:pt>
                <c:pt idx="1120">
                  <c:v>1.6E-2</c:v>
                </c:pt>
                <c:pt idx="1126">
                  <c:v>1.6E-2</c:v>
                </c:pt>
                <c:pt idx="1132">
                  <c:v>1.6E-2</c:v>
                </c:pt>
                <c:pt idx="1138">
                  <c:v>1.6E-2</c:v>
                </c:pt>
                <c:pt idx="1144">
                  <c:v>1.6E-2</c:v>
                </c:pt>
                <c:pt idx="1150">
                  <c:v>1.6E-2</c:v>
                </c:pt>
                <c:pt idx="1156">
                  <c:v>1.6E-2</c:v>
                </c:pt>
                <c:pt idx="1162">
                  <c:v>0.11</c:v>
                </c:pt>
                <c:pt idx="1168">
                  <c:v>1.6E-2</c:v>
                </c:pt>
                <c:pt idx="1174">
                  <c:v>1.6E-2</c:v>
                </c:pt>
                <c:pt idx="1180">
                  <c:v>1.6E-2</c:v>
                </c:pt>
                <c:pt idx="1186">
                  <c:v>1.6E-2</c:v>
                </c:pt>
                <c:pt idx="1192">
                  <c:v>1.6E-2</c:v>
                </c:pt>
                <c:pt idx="1198">
                  <c:v>1.6E-2</c:v>
                </c:pt>
                <c:pt idx="1204">
                  <c:v>1.6E-2</c:v>
                </c:pt>
                <c:pt idx="1210">
                  <c:v>1.6E-2</c:v>
                </c:pt>
                <c:pt idx="1216">
                  <c:v>1.6E-2</c:v>
                </c:pt>
                <c:pt idx="1222">
                  <c:v>1.6E-2</c:v>
                </c:pt>
                <c:pt idx="1228">
                  <c:v>1.6E-2</c:v>
                </c:pt>
                <c:pt idx="1234">
                  <c:v>1.6E-2</c:v>
                </c:pt>
                <c:pt idx="1240">
                  <c:v>1.6E-2</c:v>
                </c:pt>
                <c:pt idx="1246">
                  <c:v>1.6E-2</c:v>
                </c:pt>
                <c:pt idx="1252">
                  <c:v>1.6E-2</c:v>
                </c:pt>
                <c:pt idx="1258">
                  <c:v>4.9000000000000002E-2</c:v>
                </c:pt>
                <c:pt idx="1264">
                  <c:v>1.6E-2</c:v>
                </c:pt>
                <c:pt idx="1270">
                  <c:v>1.6E-2</c:v>
                </c:pt>
                <c:pt idx="1276">
                  <c:v>1.6E-2</c:v>
                </c:pt>
                <c:pt idx="1282">
                  <c:v>1.6E-2</c:v>
                </c:pt>
                <c:pt idx="1288">
                  <c:v>1.6E-2</c:v>
                </c:pt>
                <c:pt idx="1294">
                  <c:v>1.6E-2</c:v>
                </c:pt>
                <c:pt idx="1300">
                  <c:v>1.6E-2</c:v>
                </c:pt>
                <c:pt idx="1306">
                  <c:v>1.6E-2</c:v>
                </c:pt>
                <c:pt idx="1312">
                  <c:v>1.6E-2</c:v>
                </c:pt>
                <c:pt idx="1318">
                  <c:v>1.6E-2</c:v>
                </c:pt>
                <c:pt idx="1324">
                  <c:v>1.6E-2</c:v>
                </c:pt>
                <c:pt idx="1330">
                  <c:v>1.6E-2</c:v>
                </c:pt>
                <c:pt idx="1336">
                  <c:v>1.6E-2</c:v>
                </c:pt>
                <c:pt idx="1342">
                  <c:v>1.6E-2</c:v>
                </c:pt>
                <c:pt idx="1348">
                  <c:v>1.6E-2</c:v>
                </c:pt>
                <c:pt idx="1354">
                  <c:v>1.6E-2</c:v>
                </c:pt>
                <c:pt idx="1360">
                  <c:v>1.6E-2</c:v>
                </c:pt>
                <c:pt idx="1366">
                  <c:v>1.6E-2</c:v>
                </c:pt>
                <c:pt idx="1372">
                  <c:v>1.6E-2</c:v>
                </c:pt>
                <c:pt idx="1378">
                  <c:v>1.6E-2</c:v>
                </c:pt>
                <c:pt idx="1384">
                  <c:v>1.6E-2</c:v>
                </c:pt>
                <c:pt idx="1389">
                  <c:v>1.6E-2</c:v>
                </c:pt>
                <c:pt idx="1395">
                  <c:v>1.6E-2</c:v>
                </c:pt>
                <c:pt idx="1401">
                  <c:v>1.6E-2</c:v>
                </c:pt>
                <c:pt idx="1407">
                  <c:v>1.6E-2</c:v>
                </c:pt>
                <c:pt idx="1413">
                  <c:v>1.6E-2</c:v>
                </c:pt>
                <c:pt idx="1419">
                  <c:v>1.6E-2</c:v>
                </c:pt>
                <c:pt idx="1425">
                  <c:v>1.6E-2</c:v>
                </c:pt>
                <c:pt idx="1431">
                  <c:v>1.6E-2</c:v>
                </c:pt>
                <c:pt idx="1437">
                  <c:v>1.6E-2</c:v>
                </c:pt>
                <c:pt idx="1443">
                  <c:v>1.6E-2</c:v>
                </c:pt>
                <c:pt idx="1449">
                  <c:v>1.6E-2</c:v>
                </c:pt>
                <c:pt idx="1455">
                  <c:v>1.6E-2</c:v>
                </c:pt>
                <c:pt idx="1461">
                  <c:v>1.6E-2</c:v>
                </c:pt>
                <c:pt idx="1467">
                  <c:v>7.5999999999999998E-2</c:v>
                </c:pt>
                <c:pt idx="1473">
                  <c:v>1.6E-2</c:v>
                </c:pt>
                <c:pt idx="1479">
                  <c:v>1.6E-2</c:v>
                </c:pt>
                <c:pt idx="1485">
                  <c:v>1.6E-2</c:v>
                </c:pt>
                <c:pt idx="1491">
                  <c:v>1.6E-2</c:v>
                </c:pt>
                <c:pt idx="1497">
                  <c:v>1.6E-2</c:v>
                </c:pt>
                <c:pt idx="1503">
                  <c:v>1.6E-2</c:v>
                </c:pt>
                <c:pt idx="1509">
                  <c:v>1.6E-2</c:v>
                </c:pt>
                <c:pt idx="1515">
                  <c:v>1.6E-2</c:v>
                </c:pt>
                <c:pt idx="1521">
                  <c:v>1.6E-2</c:v>
                </c:pt>
                <c:pt idx="1527">
                  <c:v>1.6E-2</c:v>
                </c:pt>
                <c:pt idx="1533">
                  <c:v>1.6E-2</c:v>
                </c:pt>
                <c:pt idx="1540">
                  <c:v>1.6E-2</c:v>
                </c:pt>
                <c:pt idx="1549">
                  <c:v>1.6E-2</c:v>
                </c:pt>
                <c:pt idx="1555">
                  <c:v>1.6E-2</c:v>
                </c:pt>
                <c:pt idx="1557">
                  <c:v>1.6E-2</c:v>
                </c:pt>
                <c:pt idx="1563">
                  <c:v>1.6E-2</c:v>
                </c:pt>
                <c:pt idx="1569">
                  <c:v>1.6E-2</c:v>
                </c:pt>
                <c:pt idx="1575">
                  <c:v>1.6E-2</c:v>
                </c:pt>
                <c:pt idx="1581">
                  <c:v>1.6E-2</c:v>
                </c:pt>
                <c:pt idx="1587">
                  <c:v>1.6E-2</c:v>
                </c:pt>
                <c:pt idx="1593">
                  <c:v>1.6E-2</c:v>
                </c:pt>
                <c:pt idx="1599">
                  <c:v>1.6E-2</c:v>
                </c:pt>
                <c:pt idx="1605">
                  <c:v>8.5999999999999993E-2</c:v>
                </c:pt>
                <c:pt idx="1611">
                  <c:v>1.6E-2</c:v>
                </c:pt>
                <c:pt idx="1621">
                  <c:v>1.6E-2</c:v>
                </c:pt>
                <c:pt idx="1623">
                  <c:v>1.6E-2</c:v>
                </c:pt>
                <c:pt idx="1629">
                  <c:v>1.6E-2</c:v>
                </c:pt>
                <c:pt idx="1635">
                  <c:v>1.6E-2</c:v>
                </c:pt>
                <c:pt idx="1641">
                  <c:v>1.6E-2</c:v>
                </c:pt>
                <c:pt idx="1647">
                  <c:v>1.6E-2</c:v>
                </c:pt>
                <c:pt idx="1653">
                  <c:v>1.6E-2</c:v>
                </c:pt>
                <c:pt idx="1659">
                  <c:v>1.6E-2</c:v>
                </c:pt>
                <c:pt idx="1669">
                  <c:v>1.6E-2</c:v>
                </c:pt>
                <c:pt idx="1675">
                  <c:v>1.6E-2</c:v>
                </c:pt>
                <c:pt idx="1677">
                  <c:v>1.6E-2</c:v>
                </c:pt>
                <c:pt idx="1687">
                  <c:v>1.6E-2</c:v>
                </c:pt>
                <c:pt idx="1693">
                  <c:v>1.6E-2</c:v>
                </c:pt>
                <c:pt idx="1695">
                  <c:v>1.6E-2</c:v>
                </c:pt>
                <c:pt idx="1701">
                  <c:v>1.6E-2</c:v>
                </c:pt>
                <c:pt idx="1707">
                  <c:v>1.6E-2</c:v>
                </c:pt>
                <c:pt idx="1713">
                  <c:v>1.6E-2</c:v>
                </c:pt>
                <c:pt idx="1719">
                  <c:v>1.6E-2</c:v>
                </c:pt>
                <c:pt idx="1725">
                  <c:v>1.6E-2</c:v>
                </c:pt>
                <c:pt idx="1731">
                  <c:v>1.6E-2</c:v>
                </c:pt>
                <c:pt idx="1741">
                  <c:v>1.6E-2</c:v>
                </c:pt>
                <c:pt idx="1743">
                  <c:v>1.6E-2</c:v>
                </c:pt>
                <c:pt idx="1749">
                  <c:v>1.6E-2</c:v>
                </c:pt>
                <c:pt idx="1755">
                  <c:v>1.6E-2</c:v>
                </c:pt>
                <c:pt idx="1765">
                  <c:v>1.6E-2</c:v>
                </c:pt>
                <c:pt idx="1767">
                  <c:v>1.6E-2</c:v>
                </c:pt>
                <c:pt idx="1773">
                  <c:v>1.6E-2</c:v>
                </c:pt>
                <c:pt idx="1783">
                  <c:v>1.6E-2</c:v>
                </c:pt>
                <c:pt idx="1785">
                  <c:v>1.6E-2</c:v>
                </c:pt>
                <c:pt idx="1791">
                  <c:v>1.6E-2</c:v>
                </c:pt>
                <c:pt idx="1797">
                  <c:v>1.6E-2</c:v>
                </c:pt>
                <c:pt idx="1803">
                  <c:v>1.6E-2</c:v>
                </c:pt>
                <c:pt idx="1809">
                  <c:v>1.6E-2</c:v>
                </c:pt>
                <c:pt idx="1815">
                  <c:v>1.6E-2</c:v>
                </c:pt>
                <c:pt idx="1821">
                  <c:v>1.6E-2</c:v>
                </c:pt>
                <c:pt idx="2115">
                  <c:v>0.02</c:v>
                </c:pt>
                <c:pt idx="2121">
                  <c:v>0.02</c:v>
                </c:pt>
                <c:pt idx="2125">
                  <c:v>0.02</c:v>
                </c:pt>
                <c:pt idx="2129">
                  <c:v>0.02</c:v>
                </c:pt>
                <c:pt idx="2133">
                  <c:v>0.02</c:v>
                </c:pt>
                <c:pt idx="2137">
                  <c:v>0.02</c:v>
                </c:pt>
                <c:pt idx="2141">
                  <c:v>0.02</c:v>
                </c:pt>
                <c:pt idx="2145">
                  <c:v>0.02</c:v>
                </c:pt>
                <c:pt idx="2149">
                  <c:v>0.02</c:v>
                </c:pt>
                <c:pt idx="2151">
                  <c:v>0.02</c:v>
                </c:pt>
                <c:pt idx="2153">
                  <c:v>0.02</c:v>
                </c:pt>
                <c:pt idx="2155">
                  <c:v>9248</c:v>
                </c:pt>
                <c:pt idx="2157">
                  <c:v>887.7</c:v>
                </c:pt>
                <c:pt idx="2159">
                  <c:v>155.6</c:v>
                </c:pt>
                <c:pt idx="2161">
                  <c:v>43.1</c:v>
                </c:pt>
                <c:pt idx="2163">
                  <c:v>29</c:v>
                </c:pt>
                <c:pt idx="2167">
                  <c:v>9.6999999999999993</c:v>
                </c:pt>
                <c:pt idx="2169">
                  <c:v>57.7</c:v>
                </c:pt>
                <c:pt idx="2172">
                  <c:v>8.57</c:v>
                </c:pt>
                <c:pt idx="2176">
                  <c:v>5.22</c:v>
                </c:pt>
                <c:pt idx="2179">
                  <c:v>16.8</c:v>
                </c:pt>
                <c:pt idx="2182">
                  <c:v>5.99</c:v>
                </c:pt>
                <c:pt idx="2186">
                  <c:v>7.66</c:v>
                </c:pt>
                <c:pt idx="2190">
                  <c:v>20.399999999999999</c:v>
                </c:pt>
                <c:pt idx="2191">
                  <c:v>20.5</c:v>
                </c:pt>
                <c:pt idx="2193">
                  <c:v>6.47</c:v>
                </c:pt>
                <c:pt idx="2196">
                  <c:v>4.32</c:v>
                </c:pt>
                <c:pt idx="2198">
                  <c:v>8.32</c:v>
                </c:pt>
                <c:pt idx="2200">
                  <c:v>6.34</c:v>
                </c:pt>
                <c:pt idx="2202">
                  <c:v>13.6</c:v>
                </c:pt>
                <c:pt idx="2204">
                  <c:v>4.3600000000000003</c:v>
                </c:pt>
                <c:pt idx="2206">
                  <c:v>3.75</c:v>
                </c:pt>
                <c:pt idx="2208">
                  <c:v>3.76</c:v>
                </c:pt>
                <c:pt idx="2210">
                  <c:v>4.3</c:v>
                </c:pt>
                <c:pt idx="2212">
                  <c:v>3.46</c:v>
                </c:pt>
                <c:pt idx="2214">
                  <c:v>13.9</c:v>
                </c:pt>
                <c:pt idx="2216">
                  <c:v>11</c:v>
                </c:pt>
                <c:pt idx="2218">
                  <c:v>8.77</c:v>
                </c:pt>
                <c:pt idx="2220">
                  <c:v>4.4000000000000004</c:v>
                </c:pt>
                <c:pt idx="2222">
                  <c:v>3.71</c:v>
                </c:pt>
                <c:pt idx="2224">
                  <c:v>1.45</c:v>
                </c:pt>
                <c:pt idx="2229">
                  <c:v>2.88</c:v>
                </c:pt>
                <c:pt idx="2232">
                  <c:v>4.37</c:v>
                </c:pt>
                <c:pt idx="2236">
                  <c:v>2.54</c:v>
                </c:pt>
                <c:pt idx="2241">
                  <c:v>18.2</c:v>
                </c:pt>
                <c:pt idx="2245">
                  <c:v>2.8</c:v>
                </c:pt>
                <c:pt idx="2250">
                  <c:v>1.74</c:v>
                </c:pt>
                <c:pt idx="2252">
                  <c:v>2.17</c:v>
                </c:pt>
                <c:pt idx="2257">
                  <c:v>4.57</c:v>
                </c:pt>
                <c:pt idx="2262">
                  <c:v>2.65</c:v>
                </c:pt>
                <c:pt idx="2270">
                  <c:v>2.57</c:v>
                </c:pt>
                <c:pt idx="2276">
                  <c:v>2.1800000000000002</c:v>
                </c:pt>
                <c:pt idx="2282">
                  <c:v>1.39</c:v>
                </c:pt>
                <c:pt idx="2288">
                  <c:v>4.3499999999999996</c:v>
                </c:pt>
                <c:pt idx="2294">
                  <c:v>1.2</c:v>
                </c:pt>
                <c:pt idx="2297">
                  <c:v>0.83</c:v>
                </c:pt>
                <c:pt idx="2300">
                  <c:v>1.87</c:v>
                </c:pt>
                <c:pt idx="2303">
                  <c:v>0.63</c:v>
                </c:pt>
                <c:pt idx="2306">
                  <c:v>1.75</c:v>
                </c:pt>
                <c:pt idx="2309">
                  <c:v>1.1599999999999999</c:v>
                </c:pt>
                <c:pt idx="2312">
                  <c:v>1.75</c:v>
                </c:pt>
                <c:pt idx="2315">
                  <c:v>1.35</c:v>
                </c:pt>
                <c:pt idx="2318">
                  <c:v>0.95</c:v>
                </c:pt>
                <c:pt idx="2321">
                  <c:v>1.21</c:v>
                </c:pt>
                <c:pt idx="2322">
                  <c:v>2.44</c:v>
                </c:pt>
                <c:pt idx="2327">
                  <c:v>0.62</c:v>
                </c:pt>
                <c:pt idx="2330">
                  <c:v>0.61</c:v>
                </c:pt>
                <c:pt idx="2333">
                  <c:v>0.65</c:v>
                </c:pt>
                <c:pt idx="2334">
                  <c:v>1.08</c:v>
                </c:pt>
                <c:pt idx="2339">
                  <c:v>0.41</c:v>
                </c:pt>
                <c:pt idx="2342">
                  <c:v>0.38</c:v>
                </c:pt>
                <c:pt idx="2345">
                  <c:v>1.44</c:v>
                </c:pt>
                <c:pt idx="2348">
                  <c:v>1.05</c:v>
                </c:pt>
                <c:pt idx="2351">
                  <c:v>1.23</c:v>
                </c:pt>
                <c:pt idx="2354">
                  <c:v>2.2000000000000002</c:v>
                </c:pt>
                <c:pt idx="2357">
                  <c:v>1.2</c:v>
                </c:pt>
                <c:pt idx="2360">
                  <c:v>0.47</c:v>
                </c:pt>
                <c:pt idx="2363">
                  <c:v>0.35</c:v>
                </c:pt>
                <c:pt idx="2366">
                  <c:v>0.82</c:v>
                </c:pt>
                <c:pt idx="2369">
                  <c:v>0.28999999999999998</c:v>
                </c:pt>
                <c:pt idx="2372">
                  <c:v>0.42</c:v>
                </c:pt>
                <c:pt idx="2373">
                  <c:v>0.33</c:v>
                </c:pt>
                <c:pt idx="2378">
                  <c:v>1.38</c:v>
                </c:pt>
                <c:pt idx="2381">
                  <c:v>0.41</c:v>
                </c:pt>
                <c:pt idx="2383">
                  <c:v>1.1399999999999999</c:v>
                </c:pt>
                <c:pt idx="2385">
                  <c:v>0.89</c:v>
                </c:pt>
                <c:pt idx="2390">
                  <c:v>0.68</c:v>
                </c:pt>
                <c:pt idx="2393">
                  <c:v>0.71</c:v>
                </c:pt>
                <c:pt idx="2396">
                  <c:v>0.27</c:v>
                </c:pt>
                <c:pt idx="2399">
                  <c:v>0.28999999999999998</c:v>
                </c:pt>
                <c:pt idx="2402">
                  <c:v>0.32</c:v>
                </c:pt>
                <c:pt idx="2405">
                  <c:v>0.49</c:v>
                </c:pt>
                <c:pt idx="2408">
                  <c:v>1.96</c:v>
                </c:pt>
                <c:pt idx="2411">
                  <c:v>0.23</c:v>
                </c:pt>
                <c:pt idx="2414">
                  <c:v>0.59</c:v>
                </c:pt>
                <c:pt idx="2417">
                  <c:v>0.67</c:v>
                </c:pt>
                <c:pt idx="2420">
                  <c:v>0.5</c:v>
                </c:pt>
                <c:pt idx="2423">
                  <c:v>0.74</c:v>
                </c:pt>
                <c:pt idx="2426">
                  <c:v>0.35</c:v>
                </c:pt>
                <c:pt idx="2429">
                  <c:v>0.36</c:v>
                </c:pt>
                <c:pt idx="2432">
                  <c:v>0.34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Sheet1!$AJ$4</c:f>
              <c:strCache>
                <c:ptCount val="1"/>
                <c:pt idx="0">
                  <c:v>牡鹿郡女川町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Sheet1!$AG$5:$AG$2501</c:f>
              <c:numCache>
                <c:formatCode>[$-411]ge\.m\.d;@</c:formatCode>
                <c:ptCount val="2497"/>
                <c:pt idx="0">
                  <c:v>21794</c:v>
                </c:pt>
                <c:pt idx="1">
                  <c:v>21885</c:v>
                </c:pt>
                <c:pt idx="2">
                  <c:v>21947</c:v>
                </c:pt>
                <c:pt idx="3">
                  <c:v>21976</c:v>
                </c:pt>
                <c:pt idx="4">
                  <c:v>22068</c:v>
                </c:pt>
                <c:pt idx="5">
                  <c:v>22160</c:v>
                </c:pt>
                <c:pt idx="6">
                  <c:v>22251</c:v>
                </c:pt>
                <c:pt idx="7">
                  <c:v>22341</c:v>
                </c:pt>
                <c:pt idx="8">
                  <c:v>22433</c:v>
                </c:pt>
                <c:pt idx="9">
                  <c:v>22494</c:v>
                </c:pt>
                <c:pt idx="10">
                  <c:v>22525</c:v>
                </c:pt>
                <c:pt idx="11">
                  <c:v>22555</c:v>
                </c:pt>
                <c:pt idx="12">
                  <c:v>22586</c:v>
                </c:pt>
                <c:pt idx="13">
                  <c:v>22616</c:v>
                </c:pt>
                <c:pt idx="14">
                  <c:v>22647</c:v>
                </c:pt>
                <c:pt idx="15">
                  <c:v>22678</c:v>
                </c:pt>
                <c:pt idx="16">
                  <c:v>22706</c:v>
                </c:pt>
                <c:pt idx="17">
                  <c:v>22737</c:v>
                </c:pt>
                <c:pt idx="18">
                  <c:v>22767</c:v>
                </c:pt>
                <c:pt idx="19">
                  <c:v>22798</c:v>
                </c:pt>
                <c:pt idx="20">
                  <c:v>22828</c:v>
                </c:pt>
                <c:pt idx="21">
                  <c:v>22859</c:v>
                </c:pt>
                <c:pt idx="22">
                  <c:v>22890</c:v>
                </c:pt>
                <c:pt idx="23">
                  <c:v>22920</c:v>
                </c:pt>
                <c:pt idx="24">
                  <c:v>22951</c:v>
                </c:pt>
                <c:pt idx="25">
                  <c:v>22981</c:v>
                </c:pt>
                <c:pt idx="26">
                  <c:v>23012</c:v>
                </c:pt>
                <c:pt idx="27">
                  <c:v>23043</c:v>
                </c:pt>
                <c:pt idx="28">
                  <c:v>23071</c:v>
                </c:pt>
                <c:pt idx="29">
                  <c:v>23102</c:v>
                </c:pt>
                <c:pt idx="30">
                  <c:v>23132</c:v>
                </c:pt>
                <c:pt idx="31">
                  <c:v>23163</c:v>
                </c:pt>
                <c:pt idx="32">
                  <c:v>23163</c:v>
                </c:pt>
                <c:pt idx="33">
                  <c:v>23193</c:v>
                </c:pt>
                <c:pt idx="34">
                  <c:v>23193</c:v>
                </c:pt>
                <c:pt idx="35">
                  <c:v>23224</c:v>
                </c:pt>
                <c:pt idx="36">
                  <c:v>23224</c:v>
                </c:pt>
                <c:pt idx="37">
                  <c:v>23255</c:v>
                </c:pt>
                <c:pt idx="38">
                  <c:v>23256</c:v>
                </c:pt>
                <c:pt idx="39">
                  <c:v>23285</c:v>
                </c:pt>
                <c:pt idx="40">
                  <c:v>23285</c:v>
                </c:pt>
                <c:pt idx="41">
                  <c:v>23316</c:v>
                </c:pt>
                <c:pt idx="42">
                  <c:v>23316</c:v>
                </c:pt>
                <c:pt idx="43">
                  <c:v>23346</c:v>
                </c:pt>
                <c:pt idx="44">
                  <c:v>23347</c:v>
                </c:pt>
                <c:pt idx="45">
                  <c:v>23383</c:v>
                </c:pt>
                <c:pt idx="46">
                  <c:v>23409</c:v>
                </c:pt>
                <c:pt idx="47">
                  <c:v>23439</c:v>
                </c:pt>
                <c:pt idx="48">
                  <c:v>23469</c:v>
                </c:pt>
                <c:pt idx="49">
                  <c:v>23499</c:v>
                </c:pt>
                <c:pt idx="50">
                  <c:v>23529</c:v>
                </c:pt>
                <c:pt idx="51">
                  <c:v>23559</c:v>
                </c:pt>
                <c:pt idx="52">
                  <c:v>23590</c:v>
                </c:pt>
                <c:pt idx="53">
                  <c:v>23621</c:v>
                </c:pt>
                <c:pt idx="54">
                  <c:v>23651</c:v>
                </c:pt>
                <c:pt idx="55">
                  <c:v>23686</c:v>
                </c:pt>
                <c:pt idx="56">
                  <c:v>23712</c:v>
                </c:pt>
                <c:pt idx="57">
                  <c:v>23752</c:v>
                </c:pt>
                <c:pt idx="58">
                  <c:v>23774</c:v>
                </c:pt>
                <c:pt idx="59">
                  <c:v>23802</c:v>
                </c:pt>
                <c:pt idx="60">
                  <c:v>23833</c:v>
                </c:pt>
                <c:pt idx="61">
                  <c:v>23863</c:v>
                </c:pt>
                <c:pt idx="62">
                  <c:v>23894</c:v>
                </c:pt>
                <c:pt idx="63">
                  <c:v>23924</c:v>
                </c:pt>
                <c:pt idx="64">
                  <c:v>23955</c:v>
                </c:pt>
                <c:pt idx="65">
                  <c:v>23986</c:v>
                </c:pt>
                <c:pt idx="66">
                  <c:v>24016</c:v>
                </c:pt>
                <c:pt idx="67">
                  <c:v>24047</c:v>
                </c:pt>
                <c:pt idx="68">
                  <c:v>24077</c:v>
                </c:pt>
                <c:pt idx="69">
                  <c:v>24108</c:v>
                </c:pt>
                <c:pt idx="70">
                  <c:v>24139</c:v>
                </c:pt>
                <c:pt idx="71">
                  <c:v>24167</c:v>
                </c:pt>
                <c:pt idx="72">
                  <c:v>24198</c:v>
                </c:pt>
                <c:pt idx="73">
                  <c:v>24228</c:v>
                </c:pt>
                <c:pt idx="74">
                  <c:v>24259</c:v>
                </c:pt>
                <c:pt idx="75">
                  <c:v>24289</c:v>
                </c:pt>
                <c:pt idx="76">
                  <c:v>24320</c:v>
                </c:pt>
                <c:pt idx="77">
                  <c:v>24351</c:v>
                </c:pt>
                <c:pt idx="78">
                  <c:v>24381</c:v>
                </c:pt>
                <c:pt idx="79">
                  <c:v>24412</c:v>
                </c:pt>
                <c:pt idx="80">
                  <c:v>24442</c:v>
                </c:pt>
                <c:pt idx="81">
                  <c:v>24474</c:v>
                </c:pt>
                <c:pt idx="82">
                  <c:v>24505</c:v>
                </c:pt>
                <c:pt idx="83">
                  <c:v>24532</c:v>
                </c:pt>
                <c:pt idx="84">
                  <c:v>24563</c:v>
                </c:pt>
                <c:pt idx="85">
                  <c:v>24593</c:v>
                </c:pt>
                <c:pt idx="86">
                  <c:v>24624</c:v>
                </c:pt>
                <c:pt idx="87">
                  <c:v>24654</c:v>
                </c:pt>
                <c:pt idx="88">
                  <c:v>24685</c:v>
                </c:pt>
                <c:pt idx="89">
                  <c:v>24716</c:v>
                </c:pt>
                <c:pt idx="90">
                  <c:v>24746</c:v>
                </c:pt>
                <c:pt idx="91">
                  <c:v>24777</c:v>
                </c:pt>
                <c:pt idx="92">
                  <c:v>24807</c:v>
                </c:pt>
                <c:pt idx="93">
                  <c:v>24838</c:v>
                </c:pt>
                <c:pt idx="94">
                  <c:v>24869</c:v>
                </c:pt>
                <c:pt idx="95">
                  <c:v>24898</c:v>
                </c:pt>
                <c:pt idx="96">
                  <c:v>24929</c:v>
                </c:pt>
                <c:pt idx="97">
                  <c:v>24959</c:v>
                </c:pt>
                <c:pt idx="98">
                  <c:v>24990</c:v>
                </c:pt>
                <c:pt idx="99">
                  <c:v>25020</c:v>
                </c:pt>
                <c:pt idx="100">
                  <c:v>25051</c:v>
                </c:pt>
                <c:pt idx="101">
                  <c:v>25082</c:v>
                </c:pt>
                <c:pt idx="102">
                  <c:v>25112</c:v>
                </c:pt>
                <c:pt idx="103">
                  <c:v>25143</c:v>
                </c:pt>
                <c:pt idx="104">
                  <c:v>25173</c:v>
                </c:pt>
                <c:pt idx="105">
                  <c:v>25204</c:v>
                </c:pt>
                <c:pt idx="106">
                  <c:v>25235</c:v>
                </c:pt>
                <c:pt idx="107">
                  <c:v>25263</c:v>
                </c:pt>
                <c:pt idx="108">
                  <c:v>25294</c:v>
                </c:pt>
                <c:pt idx="109">
                  <c:v>25324</c:v>
                </c:pt>
                <c:pt idx="110">
                  <c:v>25356</c:v>
                </c:pt>
                <c:pt idx="111">
                  <c:v>25385</c:v>
                </c:pt>
                <c:pt idx="112">
                  <c:v>25416</c:v>
                </c:pt>
                <c:pt idx="113">
                  <c:v>25447</c:v>
                </c:pt>
                <c:pt idx="114">
                  <c:v>25477</c:v>
                </c:pt>
                <c:pt idx="115">
                  <c:v>25508</c:v>
                </c:pt>
                <c:pt idx="116">
                  <c:v>25538</c:v>
                </c:pt>
                <c:pt idx="117">
                  <c:v>25569</c:v>
                </c:pt>
                <c:pt idx="118">
                  <c:v>25600</c:v>
                </c:pt>
                <c:pt idx="119">
                  <c:v>25628</c:v>
                </c:pt>
                <c:pt idx="120">
                  <c:v>25659</c:v>
                </c:pt>
                <c:pt idx="121">
                  <c:v>25689</c:v>
                </c:pt>
                <c:pt idx="122">
                  <c:v>25720</c:v>
                </c:pt>
                <c:pt idx="123">
                  <c:v>25750</c:v>
                </c:pt>
                <c:pt idx="124">
                  <c:v>25781</c:v>
                </c:pt>
                <c:pt idx="125">
                  <c:v>25812</c:v>
                </c:pt>
                <c:pt idx="126">
                  <c:v>25842</c:v>
                </c:pt>
                <c:pt idx="127">
                  <c:v>25873</c:v>
                </c:pt>
                <c:pt idx="128">
                  <c:v>25903</c:v>
                </c:pt>
                <c:pt idx="129">
                  <c:v>25934</c:v>
                </c:pt>
                <c:pt idx="130">
                  <c:v>25965</c:v>
                </c:pt>
                <c:pt idx="131">
                  <c:v>25993</c:v>
                </c:pt>
                <c:pt idx="132">
                  <c:v>26024</c:v>
                </c:pt>
                <c:pt idx="133">
                  <c:v>26054</c:v>
                </c:pt>
                <c:pt idx="134">
                  <c:v>26085</c:v>
                </c:pt>
                <c:pt idx="135">
                  <c:v>26115</c:v>
                </c:pt>
                <c:pt idx="136">
                  <c:v>26146</c:v>
                </c:pt>
                <c:pt idx="137">
                  <c:v>26177</c:v>
                </c:pt>
                <c:pt idx="138">
                  <c:v>26207</c:v>
                </c:pt>
                <c:pt idx="139">
                  <c:v>26238</c:v>
                </c:pt>
                <c:pt idx="140">
                  <c:v>26268</c:v>
                </c:pt>
                <c:pt idx="141">
                  <c:v>26299</c:v>
                </c:pt>
                <c:pt idx="142">
                  <c:v>26330</c:v>
                </c:pt>
                <c:pt idx="143">
                  <c:v>26359</c:v>
                </c:pt>
                <c:pt idx="144">
                  <c:v>26390</c:v>
                </c:pt>
                <c:pt idx="145">
                  <c:v>26420</c:v>
                </c:pt>
                <c:pt idx="146">
                  <c:v>26451</c:v>
                </c:pt>
                <c:pt idx="147">
                  <c:v>26481</c:v>
                </c:pt>
                <c:pt idx="148">
                  <c:v>26512</c:v>
                </c:pt>
                <c:pt idx="149">
                  <c:v>26543</c:v>
                </c:pt>
                <c:pt idx="150">
                  <c:v>26573</c:v>
                </c:pt>
                <c:pt idx="151">
                  <c:v>26604</c:v>
                </c:pt>
                <c:pt idx="152">
                  <c:v>26634</c:v>
                </c:pt>
                <c:pt idx="153">
                  <c:v>26665</c:v>
                </c:pt>
                <c:pt idx="154">
                  <c:v>26696</c:v>
                </c:pt>
                <c:pt idx="155">
                  <c:v>26724</c:v>
                </c:pt>
                <c:pt idx="156">
                  <c:v>27119</c:v>
                </c:pt>
                <c:pt idx="157">
                  <c:v>27149</c:v>
                </c:pt>
                <c:pt idx="158">
                  <c:v>27180</c:v>
                </c:pt>
                <c:pt idx="159">
                  <c:v>27211</c:v>
                </c:pt>
                <c:pt idx="160">
                  <c:v>27241</c:v>
                </c:pt>
                <c:pt idx="161">
                  <c:v>27272</c:v>
                </c:pt>
                <c:pt idx="162">
                  <c:v>27302</c:v>
                </c:pt>
                <c:pt idx="163">
                  <c:v>27333</c:v>
                </c:pt>
                <c:pt idx="164">
                  <c:v>27363</c:v>
                </c:pt>
                <c:pt idx="165">
                  <c:v>27390</c:v>
                </c:pt>
                <c:pt idx="166">
                  <c:v>27425</c:v>
                </c:pt>
                <c:pt idx="167">
                  <c:v>27453</c:v>
                </c:pt>
                <c:pt idx="168">
                  <c:v>27484</c:v>
                </c:pt>
                <c:pt idx="169">
                  <c:v>27514</c:v>
                </c:pt>
                <c:pt idx="170">
                  <c:v>27545</c:v>
                </c:pt>
                <c:pt idx="171">
                  <c:v>27575</c:v>
                </c:pt>
                <c:pt idx="172">
                  <c:v>27606</c:v>
                </c:pt>
                <c:pt idx="173">
                  <c:v>27637</c:v>
                </c:pt>
                <c:pt idx="174">
                  <c:v>27667</c:v>
                </c:pt>
                <c:pt idx="175">
                  <c:v>27699</c:v>
                </c:pt>
                <c:pt idx="176">
                  <c:v>27728</c:v>
                </c:pt>
                <c:pt idx="177">
                  <c:v>27760</c:v>
                </c:pt>
                <c:pt idx="178">
                  <c:v>27790</c:v>
                </c:pt>
                <c:pt idx="179">
                  <c:v>27819</c:v>
                </c:pt>
                <c:pt idx="180">
                  <c:v>27850</c:v>
                </c:pt>
                <c:pt idx="181">
                  <c:v>27880</c:v>
                </c:pt>
                <c:pt idx="182">
                  <c:v>27911</c:v>
                </c:pt>
                <c:pt idx="183">
                  <c:v>27941</c:v>
                </c:pt>
                <c:pt idx="184">
                  <c:v>27972</c:v>
                </c:pt>
                <c:pt idx="185">
                  <c:v>28003</c:v>
                </c:pt>
                <c:pt idx="186">
                  <c:v>28033</c:v>
                </c:pt>
                <c:pt idx="187">
                  <c:v>28065</c:v>
                </c:pt>
                <c:pt idx="188">
                  <c:v>28095</c:v>
                </c:pt>
                <c:pt idx="189">
                  <c:v>28126</c:v>
                </c:pt>
                <c:pt idx="190">
                  <c:v>28130</c:v>
                </c:pt>
                <c:pt idx="191">
                  <c:v>28157</c:v>
                </c:pt>
                <c:pt idx="192">
                  <c:v>28158</c:v>
                </c:pt>
                <c:pt idx="193">
                  <c:v>28185</c:v>
                </c:pt>
                <c:pt idx="194">
                  <c:v>28185</c:v>
                </c:pt>
                <c:pt idx="195">
                  <c:v>28215</c:v>
                </c:pt>
                <c:pt idx="196">
                  <c:v>28216</c:v>
                </c:pt>
                <c:pt idx="197">
                  <c:v>28246</c:v>
                </c:pt>
                <c:pt idx="198">
                  <c:v>28247</c:v>
                </c:pt>
                <c:pt idx="199">
                  <c:v>28277</c:v>
                </c:pt>
                <c:pt idx="200">
                  <c:v>28277</c:v>
                </c:pt>
                <c:pt idx="201">
                  <c:v>28307</c:v>
                </c:pt>
                <c:pt idx="202">
                  <c:v>28307</c:v>
                </c:pt>
                <c:pt idx="203">
                  <c:v>28338</c:v>
                </c:pt>
                <c:pt idx="204">
                  <c:v>28338</c:v>
                </c:pt>
                <c:pt idx="205">
                  <c:v>28369</c:v>
                </c:pt>
                <c:pt idx="206">
                  <c:v>28369</c:v>
                </c:pt>
                <c:pt idx="207">
                  <c:v>28399</c:v>
                </c:pt>
                <c:pt idx="208">
                  <c:v>28399</c:v>
                </c:pt>
                <c:pt idx="209">
                  <c:v>28430</c:v>
                </c:pt>
                <c:pt idx="210">
                  <c:v>28430</c:v>
                </c:pt>
                <c:pt idx="211">
                  <c:v>28460</c:v>
                </c:pt>
                <c:pt idx="212">
                  <c:v>28460</c:v>
                </c:pt>
                <c:pt idx="213">
                  <c:v>28495</c:v>
                </c:pt>
                <c:pt idx="214">
                  <c:v>28522</c:v>
                </c:pt>
                <c:pt idx="215">
                  <c:v>28552</c:v>
                </c:pt>
                <c:pt idx="216">
                  <c:v>28581</c:v>
                </c:pt>
                <c:pt idx="217">
                  <c:v>28611</c:v>
                </c:pt>
                <c:pt idx="218">
                  <c:v>28642</c:v>
                </c:pt>
                <c:pt idx="219">
                  <c:v>28672</c:v>
                </c:pt>
                <c:pt idx="220">
                  <c:v>28703</c:v>
                </c:pt>
                <c:pt idx="221">
                  <c:v>28734</c:v>
                </c:pt>
                <c:pt idx="222">
                  <c:v>28765</c:v>
                </c:pt>
                <c:pt idx="223">
                  <c:v>28796</c:v>
                </c:pt>
                <c:pt idx="224">
                  <c:v>28825</c:v>
                </c:pt>
                <c:pt idx="225">
                  <c:v>28863</c:v>
                </c:pt>
                <c:pt idx="226">
                  <c:v>28887</c:v>
                </c:pt>
                <c:pt idx="227">
                  <c:v>28915</c:v>
                </c:pt>
                <c:pt idx="228">
                  <c:v>28947</c:v>
                </c:pt>
                <c:pt idx="229">
                  <c:v>28976</c:v>
                </c:pt>
                <c:pt idx="230">
                  <c:v>29007</c:v>
                </c:pt>
                <c:pt idx="231">
                  <c:v>29038</c:v>
                </c:pt>
                <c:pt idx="232">
                  <c:v>29068</c:v>
                </c:pt>
                <c:pt idx="233">
                  <c:v>29099</c:v>
                </c:pt>
                <c:pt idx="234">
                  <c:v>29129</c:v>
                </c:pt>
                <c:pt idx="235">
                  <c:v>29160</c:v>
                </c:pt>
                <c:pt idx="236">
                  <c:v>29192</c:v>
                </c:pt>
                <c:pt idx="237">
                  <c:v>29225</c:v>
                </c:pt>
                <c:pt idx="238">
                  <c:v>29255</c:v>
                </c:pt>
                <c:pt idx="239">
                  <c:v>29281</c:v>
                </c:pt>
                <c:pt idx="240">
                  <c:v>29312</c:v>
                </c:pt>
                <c:pt idx="241">
                  <c:v>29342</c:v>
                </c:pt>
                <c:pt idx="242">
                  <c:v>29377</c:v>
                </c:pt>
                <c:pt idx="243">
                  <c:v>29403</c:v>
                </c:pt>
                <c:pt idx="244">
                  <c:v>29434</c:v>
                </c:pt>
                <c:pt idx="245">
                  <c:v>29465</c:v>
                </c:pt>
                <c:pt idx="246">
                  <c:v>29494</c:v>
                </c:pt>
                <c:pt idx="247">
                  <c:v>29526</c:v>
                </c:pt>
                <c:pt idx="248">
                  <c:v>29559</c:v>
                </c:pt>
                <c:pt idx="249">
                  <c:v>29592</c:v>
                </c:pt>
                <c:pt idx="250">
                  <c:v>29619</c:v>
                </c:pt>
                <c:pt idx="251">
                  <c:v>29649</c:v>
                </c:pt>
                <c:pt idx="252">
                  <c:v>29678</c:v>
                </c:pt>
                <c:pt idx="253">
                  <c:v>29707</c:v>
                </c:pt>
                <c:pt idx="254">
                  <c:v>29738</c:v>
                </c:pt>
                <c:pt idx="255">
                  <c:v>29768</c:v>
                </c:pt>
                <c:pt idx="256">
                  <c:v>29801</c:v>
                </c:pt>
                <c:pt idx="257">
                  <c:v>29831</c:v>
                </c:pt>
                <c:pt idx="258">
                  <c:v>29860</c:v>
                </c:pt>
                <c:pt idx="259">
                  <c:v>29860</c:v>
                </c:pt>
                <c:pt idx="260">
                  <c:v>29860</c:v>
                </c:pt>
                <c:pt idx="261">
                  <c:v>29860</c:v>
                </c:pt>
                <c:pt idx="262">
                  <c:v>29890</c:v>
                </c:pt>
                <c:pt idx="263">
                  <c:v>29890</c:v>
                </c:pt>
                <c:pt idx="264">
                  <c:v>29890</c:v>
                </c:pt>
                <c:pt idx="265">
                  <c:v>29921</c:v>
                </c:pt>
                <c:pt idx="266">
                  <c:v>29921</c:v>
                </c:pt>
                <c:pt idx="267">
                  <c:v>29921</c:v>
                </c:pt>
                <c:pt idx="268">
                  <c:v>29921</c:v>
                </c:pt>
                <c:pt idx="269">
                  <c:v>29946</c:v>
                </c:pt>
                <c:pt idx="270">
                  <c:v>29946</c:v>
                </c:pt>
                <c:pt idx="271">
                  <c:v>29948</c:v>
                </c:pt>
                <c:pt idx="272">
                  <c:v>29948</c:v>
                </c:pt>
                <c:pt idx="273">
                  <c:v>29983</c:v>
                </c:pt>
                <c:pt idx="274">
                  <c:v>29983</c:v>
                </c:pt>
                <c:pt idx="275">
                  <c:v>29983</c:v>
                </c:pt>
                <c:pt idx="276">
                  <c:v>29983</c:v>
                </c:pt>
                <c:pt idx="277">
                  <c:v>30011</c:v>
                </c:pt>
                <c:pt idx="278">
                  <c:v>30011</c:v>
                </c:pt>
                <c:pt idx="279">
                  <c:v>30011</c:v>
                </c:pt>
                <c:pt idx="280">
                  <c:v>30011</c:v>
                </c:pt>
                <c:pt idx="281">
                  <c:v>30040</c:v>
                </c:pt>
                <c:pt idx="282">
                  <c:v>30040</c:v>
                </c:pt>
                <c:pt idx="283">
                  <c:v>30041</c:v>
                </c:pt>
                <c:pt idx="284">
                  <c:v>30041</c:v>
                </c:pt>
                <c:pt idx="285">
                  <c:v>30071</c:v>
                </c:pt>
                <c:pt idx="286">
                  <c:v>30071</c:v>
                </c:pt>
                <c:pt idx="287">
                  <c:v>30071</c:v>
                </c:pt>
                <c:pt idx="288">
                  <c:v>30071</c:v>
                </c:pt>
                <c:pt idx="289">
                  <c:v>30102</c:v>
                </c:pt>
                <c:pt idx="290">
                  <c:v>30102</c:v>
                </c:pt>
                <c:pt idx="291">
                  <c:v>30103</c:v>
                </c:pt>
                <c:pt idx="292">
                  <c:v>30103</c:v>
                </c:pt>
                <c:pt idx="293">
                  <c:v>30132</c:v>
                </c:pt>
                <c:pt idx="294">
                  <c:v>30132</c:v>
                </c:pt>
                <c:pt idx="295">
                  <c:v>30133</c:v>
                </c:pt>
                <c:pt idx="296">
                  <c:v>30133</c:v>
                </c:pt>
                <c:pt idx="297">
                  <c:v>30162</c:v>
                </c:pt>
                <c:pt idx="298">
                  <c:v>30162</c:v>
                </c:pt>
                <c:pt idx="299">
                  <c:v>30162</c:v>
                </c:pt>
                <c:pt idx="300">
                  <c:v>30162</c:v>
                </c:pt>
                <c:pt idx="301">
                  <c:v>30194</c:v>
                </c:pt>
                <c:pt idx="302">
                  <c:v>30194</c:v>
                </c:pt>
                <c:pt idx="303">
                  <c:v>30195</c:v>
                </c:pt>
                <c:pt idx="304">
                  <c:v>30195</c:v>
                </c:pt>
                <c:pt idx="305">
                  <c:v>30224</c:v>
                </c:pt>
                <c:pt idx="306">
                  <c:v>30224</c:v>
                </c:pt>
                <c:pt idx="307">
                  <c:v>30224</c:v>
                </c:pt>
                <c:pt idx="308">
                  <c:v>30224</c:v>
                </c:pt>
                <c:pt idx="309">
                  <c:v>30256</c:v>
                </c:pt>
                <c:pt idx="310">
                  <c:v>30256</c:v>
                </c:pt>
                <c:pt idx="311">
                  <c:v>30257</c:v>
                </c:pt>
                <c:pt idx="312">
                  <c:v>30257</c:v>
                </c:pt>
                <c:pt idx="313">
                  <c:v>30285</c:v>
                </c:pt>
                <c:pt idx="314">
                  <c:v>30285</c:v>
                </c:pt>
                <c:pt idx="315">
                  <c:v>30285</c:v>
                </c:pt>
                <c:pt idx="316">
                  <c:v>30285</c:v>
                </c:pt>
                <c:pt idx="317">
                  <c:v>30313</c:v>
                </c:pt>
                <c:pt idx="318">
                  <c:v>30313</c:v>
                </c:pt>
                <c:pt idx="319">
                  <c:v>30313</c:v>
                </c:pt>
                <c:pt idx="320">
                  <c:v>30313</c:v>
                </c:pt>
                <c:pt idx="321">
                  <c:v>30347</c:v>
                </c:pt>
                <c:pt idx="322">
                  <c:v>30347</c:v>
                </c:pt>
                <c:pt idx="323">
                  <c:v>30347</c:v>
                </c:pt>
                <c:pt idx="324">
                  <c:v>30347</c:v>
                </c:pt>
                <c:pt idx="325">
                  <c:v>30375</c:v>
                </c:pt>
                <c:pt idx="326">
                  <c:v>30375</c:v>
                </c:pt>
                <c:pt idx="327">
                  <c:v>30375</c:v>
                </c:pt>
                <c:pt idx="328">
                  <c:v>30375</c:v>
                </c:pt>
                <c:pt idx="329">
                  <c:v>30406</c:v>
                </c:pt>
                <c:pt idx="330">
                  <c:v>30406</c:v>
                </c:pt>
                <c:pt idx="331">
                  <c:v>30406</c:v>
                </c:pt>
                <c:pt idx="332">
                  <c:v>30406</c:v>
                </c:pt>
                <c:pt idx="333">
                  <c:v>30436</c:v>
                </c:pt>
                <c:pt idx="334">
                  <c:v>30436</c:v>
                </c:pt>
                <c:pt idx="335">
                  <c:v>30436</c:v>
                </c:pt>
                <c:pt idx="336">
                  <c:v>30436</c:v>
                </c:pt>
                <c:pt idx="337">
                  <c:v>30467</c:v>
                </c:pt>
                <c:pt idx="338">
                  <c:v>30467</c:v>
                </c:pt>
                <c:pt idx="339">
                  <c:v>30467</c:v>
                </c:pt>
                <c:pt idx="340">
                  <c:v>30467</c:v>
                </c:pt>
                <c:pt idx="341">
                  <c:v>30497</c:v>
                </c:pt>
                <c:pt idx="342">
                  <c:v>30497</c:v>
                </c:pt>
                <c:pt idx="343">
                  <c:v>30497</c:v>
                </c:pt>
                <c:pt idx="344">
                  <c:v>30497</c:v>
                </c:pt>
                <c:pt idx="345">
                  <c:v>30526</c:v>
                </c:pt>
                <c:pt idx="346">
                  <c:v>30526</c:v>
                </c:pt>
                <c:pt idx="347">
                  <c:v>30527</c:v>
                </c:pt>
                <c:pt idx="348">
                  <c:v>30527</c:v>
                </c:pt>
                <c:pt idx="349">
                  <c:v>30559</c:v>
                </c:pt>
                <c:pt idx="350">
                  <c:v>30559</c:v>
                </c:pt>
                <c:pt idx="351">
                  <c:v>30559</c:v>
                </c:pt>
                <c:pt idx="352">
                  <c:v>30559</c:v>
                </c:pt>
                <c:pt idx="353">
                  <c:v>30589</c:v>
                </c:pt>
                <c:pt idx="354">
                  <c:v>30589</c:v>
                </c:pt>
                <c:pt idx="355">
                  <c:v>30589</c:v>
                </c:pt>
                <c:pt idx="356">
                  <c:v>30589</c:v>
                </c:pt>
                <c:pt idx="357">
                  <c:v>30592</c:v>
                </c:pt>
                <c:pt idx="358">
                  <c:v>30620</c:v>
                </c:pt>
                <c:pt idx="359">
                  <c:v>30620</c:v>
                </c:pt>
                <c:pt idx="360">
                  <c:v>30620</c:v>
                </c:pt>
                <c:pt idx="361">
                  <c:v>30620</c:v>
                </c:pt>
                <c:pt idx="362">
                  <c:v>30621</c:v>
                </c:pt>
                <c:pt idx="363">
                  <c:v>30650</c:v>
                </c:pt>
                <c:pt idx="364">
                  <c:v>30650</c:v>
                </c:pt>
                <c:pt idx="365">
                  <c:v>30650</c:v>
                </c:pt>
                <c:pt idx="366">
                  <c:v>30650</c:v>
                </c:pt>
                <c:pt idx="367">
                  <c:v>30651</c:v>
                </c:pt>
                <c:pt idx="368">
                  <c:v>30677</c:v>
                </c:pt>
                <c:pt idx="369">
                  <c:v>30677</c:v>
                </c:pt>
                <c:pt idx="370">
                  <c:v>30678</c:v>
                </c:pt>
                <c:pt idx="371">
                  <c:v>30678</c:v>
                </c:pt>
                <c:pt idx="372">
                  <c:v>30686</c:v>
                </c:pt>
                <c:pt idx="373">
                  <c:v>30712</c:v>
                </c:pt>
                <c:pt idx="374">
                  <c:v>30712</c:v>
                </c:pt>
                <c:pt idx="375">
                  <c:v>30712</c:v>
                </c:pt>
                <c:pt idx="376">
                  <c:v>30712</c:v>
                </c:pt>
                <c:pt idx="377">
                  <c:v>30713</c:v>
                </c:pt>
                <c:pt idx="378">
                  <c:v>30741</c:v>
                </c:pt>
                <c:pt idx="379">
                  <c:v>30741</c:v>
                </c:pt>
                <c:pt idx="380">
                  <c:v>30741</c:v>
                </c:pt>
                <c:pt idx="381">
                  <c:v>30741</c:v>
                </c:pt>
                <c:pt idx="382">
                  <c:v>30742</c:v>
                </c:pt>
                <c:pt idx="383">
                  <c:v>30771</c:v>
                </c:pt>
                <c:pt idx="384">
                  <c:v>30771</c:v>
                </c:pt>
                <c:pt idx="385">
                  <c:v>30771</c:v>
                </c:pt>
                <c:pt idx="386">
                  <c:v>30771</c:v>
                </c:pt>
                <c:pt idx="387">
                  <c:v>30774</c:v>
                </c:pt>
                <c:pt idx="388">
                  <c:v>30799</c:v>
                </c:pt>
                <c:pt idx="389">
                  <c:v>30799</c:v>
                </c:pt>
                <c:pt idx="390">
                  <c:v>30800</c:v>
                </c:pt>
                <c:pt idx="391">
                  <c:v>30800</c:v>
                </c:pt>
                <c:pt idx="392">
                  <c:v>30803</c:v>
                </c:pt>
                <c:pt idx="393">
                  <c:v>30833</c:v>
                </c:pt>
                <c:pt idx="394">
                  <c:v>30833</c:v>
                </c:pt>
                <c:pt idx="395">
                  <c:v>30833</c:v>
                </c:pt>
                <c:pt idx="396">
                  <c:v>30833</c:v>
                </c:pt>
                <c:pt idx="397">
                  <c:v>30834</c:v>
                </c:pt>
                <c:pt idx="398">
                  <c:v>30862</c:v>
                </c:pt>
                <c:pt idx="399">
                  <c:v>30862</c:v>
                </c:pt>
                <c:pt idx="400">
                  <c:v>30863</c:v>
                </c:pt>
                <c:pt idx="401">
                  <c:v>30863</c:v>
                </c:pt>
                <c:pt idx="402">
                  <c:v>30865</c:v>
                </c:pt>
                <c:pt idx="403">
                  <c:v>30894</c:v>
                </c:pt>
                <c:pt idx="404">
                  <c:v>30894</c:v>
                </c:pt>
                <c:pt idx="405">
                  <c:v>30894</c:v>
                </c:pt>
                <c:pt idx="406">
                  <c:v>30894</c:v>
                </c:pt>
                <c:pt idx="407">
                  <c:v>30895</c:v>
                </c:pt>
                <c:pt idx="408">
                  <c:v>30925</c:v>
                </c:pt>
                <c:pt idx="409">
                  <c:v>30925</c:v>
                </c:pt>
                <c:pt idx="410">
                  <c:v>30925</c:v>
                </c:pt>
                <c:pt idx="411">
                  <c:v>30925</c:v>
                </c:pt>
                <c:pt idx="412">
                  <c:v>30928</c:v>
                </c:pt>
                <c:pt idx="413">
                  <c:v>30954</c:v>
                </c:pt>
                <c:pt idx="414">
                  <c:v>30954</c:v>
                </c:pt>
                <c:pt idx="415">
                  <c:v>30954</c:v>
                </c:pt>
                <c:pt idx="416">
                  <c:v>30954</c:v>
                </c:pt>
                <c:pt idx="417">
                  <c:v>30956</c:v>
                </c:pt>
                <c:pt idx="418">
                  <c:v>30986</c:v>
                </c:pt>
                <c:pt idx="419">
                  <c:v>30986</c:v>
                </c:pt>
                <c:pt idx="420">
                  <c:v>30986</c:v>
                </c:pt>
                <c:pt idx="421">
                  <c:v>30986</c:v>
                </c:pt>
                <c:pt idx="422">
                  <c:v>30987</c:v>
                </c:pt>
                <c:pt idx="423">
                  <c:v>31016</c:v>
                </c:pt>
                <c:pt idx="424">
                  <c:v>31016</c:v>
                </c:pt>
                <c:pt idx="425">
                  <c:v>31016</c:v>
                </c:pt>
                <c:pt idx="426">
                  <c:v>31016</c:v>
                </c:pt>
                <c:pt idx="427">
                  <c:v>31019</c:v>
                </c:pt>
                <c:pt idx="428">
                  <c:v>31042</c:v>
                </c:pt>
                <c:pt idx="429">
                  <c:v>31043</c:v>
                </c:pt>
                <c:pt idx="430">
                  <c:v>31043</c:v>
                </c:pt>
                <c:pt idx="431">
                  <c:v>31044</c:v>
                </c:pt>
                <c:pt idx="432">
                  <c:v>31044</c:v>
                </c:pt>
                <c:pt idx="433">
                  <c:v>31078</c:v>
                </c:pt>
                <c:pt idx="434">
                  <c:v>31078</c:v>
                </c:pt>
                <c:pt idx="435">
                  <c:v>31079</c:v>
                </c:pt>
                <c:pt idx="436">
                  <c:v>31079</c:v>
                </c:pt>
                <c:pt idx="437">
                  <c:v>31079</c:v>
                </c:pt>
                <c:pt idx="438">
                  <c:v>31106</c:v>
                </c:pt>
                <c:pt idx="439">
                  <c:v>31106</c:v>
                </c:pt>
                <c:pt idx="440">
                  <c:v>31106</c:v>
                </c:pt>
                <c:pt idx="441">
                  <c:v>31106</c:v>
                </c:pt>
                <c:pt idx="442">
                  <c:v>31107</c:v>
                </c:pt>
                <c:pt idx="443">
                  <c:v>31135</c:v>
                </c:pt>
                <c:pt idx="444">
                  <c:v>31135</c:v>
                </c:pt>
                <c:pt idx="445">
                  <c:v>31135</c:v>
                </c:pt>
                <c:pt idx="446">
                  <c:v>31135</c:v>
                </c:pt>
                <c:pt idx="447">
                  <c:v>31138</c:v>
                </c:pt>
                <c:pt idx="448">
                  <c:v>31167</c:v>
                </c:pt>
                <c:pt idx="449">
                  <c:v>31167</c:v>
                </c:pt>
                <c:pt idx="450">
                  <c:v>31167</c:v>
                </c:pt>
                <c:pt idx="451">
                  <c:v>31167</c:v>
                </c:pt>
                <c:pt idx="452">
                  <c:v>31168</c:v>
                </c:pt>
                <c:pt idx="453">
                  <c:v>31198</c:v>
                </c:pt>
                <c:pt idx="454">
                  <c:v>31198</c:v>
                </c:pt>
                <c:pt idx="455">
                  <c:v>31198</c:v>
                </c:pt>
                <c:pt idx="456">
                  <c:v>31198</c:v>
                </c:pt>
                <c:pt idx="457">
                  <c:v>31201</c:v>
                </c:pt>
                <c:pt idx="458">
                  <c:v>31226</c:v>
                </c:pt>
                <c:pt idx="459">
                  <c:v>31226</c:v>
                </c:pt>
                <c:pt idx="460">
                  <c:v>31227</c:v>
                </c:pt>
                <c:pt idx="461">
                  <c:v>31227</c:v>
                </c:pt>
                <c:pt idx="462">
                  <c:v>31229</c:v>
                </c:pt>
                <c:pt idx="463">
                  <c:v>31259</c:v>
                </c:pt>
                <c:pt idx="464">
                  <c:v>31259</c:v>
                </c:pt>
                <c:pt idx="465">
                  <c:v>31259</c:v>
                </c:pt>
                <c:pt idx="466">
                  <c:v>31259</c:v>
                </c:pt>
                <c:pt idx="467">
                  <c:v>31260</c:v>
                </c:pt>
                <c:pt idx="468">
                  <c:v>31289</c:v>
                </c:pt>
                <c:pt idx="469">
                  <c:v>31289</c:v>
                </c:pt>
                <c:pt idx="470">
                  <c:v>31289</c:v>
                </c:pt>
                <c:pt idx="471">
                  <c:v>31289</c:v>
                </c:pt>
                <c:pt idx="472">
                  <c:v>31292</c:v>
                </c:pt>
                <c:pt idx="473">
                  <c:v>31320</c:v>
                </c:pt>
                <c:pt idx="474">
                  <c:v>31320</c:v>
                </c:pt>
                <c:pt idx="475">
                  <c:v>31321</c:v>
                </c:pt>
                <c:pt idx="476">
                  <c:v>31321</c:v>
                </c:pt>
                <c:pt idx="477">
                  <c:v>31321</c:v>
                </c:pt>
                <c:pt idx="478">
                  <c:v>31351</c:v>
                </c:pt>
                <c:pt idx="479">
                  <c:v>31351</c:v>
                </c:pt>
                <c:pt idx="480">
                  <c:v>31351</c:v>
                </c:pt>
                <c:pt idx="481">
                  <c:v>31351</c:v>
                </c:pt>
                <c:pt idx="482">
                  <c:v>31352</c:v>
                </c:pt>
                <c:pt idx="483">
                  <c:v>31380</c:v>
                </c:pt>
                <c:pt idx="484">
                  <c:v>31380</c:v>
                </c:pt>
                <c:pt idx="485">
                  <c:v>31383</c:v>
                </c:pt>
                <c:pt idx="486">
                  <c:v>31383</c:v>
                </c:pt>
                <c:pt idx="487">
                  <c:v>31383</c:v>
                </c:pt>
                <c:pt idx="488">
                  <c:v>31408</c:v>
                </c:pt>
                <c:pt idx="489">
                  <c:v>31408</c:v>
                </c:pt>
                <c:pt idx="490">
                  <c:v>31418</c:v>
                </c:pt>
                <c:pt idx="491">
                  <c:v>31418</c:v>
                </c:pt>
                <c:pt idx="492">
                  <c:v>31419</c:v>
                </c:pt>
                <c:pt idx="493">
                  <c:v>31443</c:v>
                </c:pt>
                <c:pt idx="494">
                  <c:v>31443</c:v>
                </c:pt>
                <c:pt idx="495">
                  <c:v>31443</c:v>
                </c:pt>
                <c:pt idx="496">
                  <c:v>31443</c:v>
                </c:pt>
                <c:pt idx="497">
                  <c:v>31446</c:v>
                </c:pt>
                <c:pt idx="498">
                  <c:v>31471</c:v>
                </c:pt>
                <c:pt idx="499">
                  <c:v>31471</c:v>
                </c:pt>
                <c:pt idx="500">
                  <c:v>31471</c:v>
                </c:pt>
                <c:pt idx="501">
                  <c:v>31471</c:v>
                </c:pt>
                <c:pt idx="502">
                  <c:v>31474</c:v>
                </c:pt>
                <c:pt idx="503">
                  <c:v>31502</c:v>
                </c:pt>
                <c:pt idx="504">
                  <c:v>31532</c:v>
                </c:pt>
                <c:pt idx="505">
                  <c:v>31532</c:v>
                </c:pt>
                <c:pt idx="506">
                  <c:v>31533</c:v>
                </c:pt>
                <c:pt idx="507">
                  <c:v>31533</c:v>
                </c:pt>
                <c:pt idx="508">
                  <c:v>31533</c:v>
                </c:pt>
                <c:pt idx="509">
                  <c:v>31562</c:v>
                </c:pt>
                <c:pt idx="510">
                  <c:v>31562</c:v>
                </c:pt>
                <c:pt idx="511">
                  <c:v>31566</c:v>
                </c:pt>
                <c:pt idx="512">
                  <c:v>31566</c:v>
                </c:pt>
                <c:pt idx="513">
                  <c:v>31593</c:v>
                </c:pt>
                <c:pt idx="514">
                  <c:v>31593</c:v>
                </c:pt>
                <c:pt idx="515">
                  <c:v>31595</c:v>
                </c:pt>
                <c:pt idx="516">
                  <c:v>31595</c:v>
                </c:pt>
                <c:pt idx="517">
                  <c:v>31595</c:v>
                </c:pt>
                <c:pt idx="518">
                  <c:v>31624</c:v>
                </c:pt>
                <c:pt idx="519">
                  <c:v>31624</c:v>
                </c:pt>
                <c:pt idx="520">
                  <c:v>31625</c:v>
                </c:pt>
                <c:pt idx="521">
                  <c:v>31625</c:v>
                </c:pt>
                <c:pt idx="522">
                  <c:v>31625</c:v>
                </c:pt>
                <c:pt idx="523">
                  <c:v>31653</c:v>
                </c:pt>
                <c:pt idx="524">
                  <c:v>31653</c:v>
                </c:pt>
                <c:pt idx="525">
                  <c:v>31656</c:v>
                </c:pt>
                <c:pt idx="526">
                  <c:v>31656</c:v>
                </c:pt>
                <c:pt idx="527">
                  <c:v>31656</c:v>
                </c:pt>
                <c:pt idx="528">
                  <c:v>31685</c:v>
                </c:pt>
                <c:pt idx="529">
                  <c:v>31685</c:v>
                </c:pt>
                <c:pt idx="530">
                  <c:v>31687</c:v>
                </c:pt>
                <c:pt idx="531">
                  <c:v>31687</c:v>
                </c:pt>
                <c:pt idx="532">
                  <c:v>31687</c:v>
                </c:pt>
                <c:pt idx="533">
                  <c:v>31716</c:v>
                </c:pt>
                <c:pt idx="534">
                  <c:v>31716</c:v>
                </c:pt>
                <c:pt idx="535">
                  <c:v>31716</c:v>
                </c:pt>
                <c:pt idx="536">
                  <c:v>31716</c:v>
                </c:pt>
                <c:pt idx="537">
                  <c:v>31716</c:v>
                </c:pt>
                <c:pt idx="538">
                  <c:v>31745</c:v>
                </c:pt>
                <c:pt idx="539">
                  <c:v>31745</c:v>
                </c:pt>
                <c:pt idx="540">
                  <c:v>31749</c:v>
                </c:pt>
                <c:pt idx="541">
                  <c:v>31749</c:v>
                </c:pt>
                <c:pt idx="542">
                  <c:v>31749</c:v>
                </c:pt>
                <c:pt idx="543">
                  <c:v>31775</c:v>
                </c:pt>
                <c:pt idx="544">
                  <c:v>31775</c:v>
                </c:pt>
                <c:pt idx="545">
                  <c:v>31783</c:v>
                </c:pt>
                <c:pt idx="546">
                  <c:v>31783</c:v>
                </c:pt>
                <c:pt idx="547">
                  <c:v>31783</c:v>
                </c:pt>
                <c:pt idx="548">
                  <c:v>31807</c:v>
                </c:pt>
                <c:pt idx="549">
                  <c:v>31807</c:v>
                </c:pt>
                <c:pt idx="550">
                  <c:v>31810</c:v>
                </c:pt>
                <c:pt idx="551">
                  <c:v>31810</c:v>
                </c:pt>
                <c:pt idx="552">
                  <c:v>31810</c:v>
                </c:pt>
                <c:pt idx="553">
                  <c:v>31835</c:v>
                </c:pt>
                <c:pt idx="554">
                  <c:v>31835</c:v>
                </c:pt>
                <c:pt idx="555">
                  <c:v>31838</c:v>
                </c:pt>
                <c:pt idx="556">
                  <c:v>31838</c:v>
                </c:pt>
                <c:pt idx="557">
                  <c:v>31838</c:v>
                </c:pt>
                <c:pt idx="558">
                  <c:v>31867</c:v>
                </c:pt>
                <c:pt idx="559">
                  <c:v>31867</c:v>
                </c:pt>
                <c:pt idx="560">
                  <c:v>31868</c:v>
                </c:pt>
                <c:pt idx="561">
                  <c:v>31868</c:v>
                </c:pt>
                <c:pt idx="562">
                  <c:v>31868</c:v>
                </c:pt>
                <c:pt idx="563">
                  <c:v>31897</c:v>
                </c:pt>
                <c:pt idx="564">
                  <c:v>31897</c:v>
                </c:pt>
                <c:pt idx="565">
                  <c:v>31898</c:v>
                </c:pt>
                <c:pt idx="566">
                  <c:v>31898</c:v>
                </c:pt>
                <c:pt idx="567">
                  <c:v>31898</c:v>
                </c:pt>
                <c:pt idx="568">
                  <c:v>31926</c:v>
                </c:pt>
                <c:pt idx="569">
                  <c:v>31926</c:v>
                </c:pt>
                <c:pt idx="570">
                  <c:v>31929</c:v>
                </c:pt>
                <c:pt idx="571">
                  <c:v>31929</c:v>
                </c:pt>
                <c:pt idx="572">
                  <c:v>31929</c:v>
                </c:pt>
                <c:pt idx="573">
                  <c:v>31958</c:v>
                </c:pt>
                <c:pt idx="574">
                  <c:v>31958</c:v>
                </c:pt>
                <c:pt idx="575">
                  <c:v>31959</c:v>
                </c:pt>
                <c:pt idx="576">
                  <c:v>31959</c:v>
                </c:pt>
                <c:pt idx="577">
                  <c:v>31959</c:v>
                </c:pt>
                <c:pt idx="578">
                  <c:v>31989</c:v>
                </c:pt>
                <c:pt idx="579">
                  <c:v>31989</c:v>
                </c:pt>
                <c:pt idx="580">
                  <c:v>31989</c:v>
                </c:pt>
                <c:pt idx="581">
                  <c:v>31989</c:v>
                </c:pt>
                <c:pt idx="582">
                  <c:v>31989</c:v>
                </c:pt>
                <c:pt idx="583">
                  <c:v>32020</c:v>
                </c:pt>
                <c:pt idx="584">
                  <c:v>32020</c:v>
                </c:pt>
                <c:pt idx="585">
                  <c:v>32021</c:v>
                </c:pt>
                <c:pt idx="586">
                  <c:v>32021</c:v>
                </c:pt>
                <c:pt idx="587">
                  <c:v>32021</c:v>
                </c:pt>
                <c:pt idx="588">
                  <c:v>32050</c:v>
                </c:pt>
                <c:pt idx="589">
                  <c:v>32050</c:v>
                </c:pt>
                <c:pt idx="590">
                  <c:v>32051</c:v>
                </c:pt>
                <c:pt idx="591">
                  <c:v>32051</c:v>
                </c:pt>
                <c:pt idx="592">
                  <c:v>32051</c:v>
                </c:pt>
                <c:pt idx="593">
                  <c:v>32080</c:v>
                </c:pt>
                <c:pt idx="594">
                  <c:v>32080</c:v>
                </c:pt>
                <c:pt idx="595">
                  <c:v>32083</c:v>
                </c:pt>
                <c:pt idx="596">
                  <c:v>32083</c:v>
                </c:pt>
                <c:pt idx="597">
                  <c:v>32083</c:v>
                </c:pt>
                <c:pt idx="598">
                  <c:v>32111</c:v>
                </c:pt>
                <c:pt idx="599">
                  <c:v>32111</c:v>
                </c:pt>
                <c:pt idx="600">
                  <c:v>32111</c:v>
                </c:pt>
                <c:pt idx="601">
                  <c:v>32111</c:v>
                </c:pt>
                <c:pt idx="602">
                  <c:v>32112</c:v>
                </c:pt>
                <c:pt idx="603">
                  <c:v>32139</c:v>
                </c:pt>
                <c:pt idx="604">
                  <c:v>32139</c:v>
                </c:pt>
                <c:pt idx="605">
                  <c:v>32147</c:v>
                </c:pt>
                <c:pt idx="606">
                  <c:v>32147</c:v>
                </c:pt>
                <c:pt idx="607">
                  <c:v>32147</c:v>
                </c:pt>
                <c:pt idx="608">
                  <c:v>32171</c:v>
                </c:pt>
                <c:pt idx="609">
                  <c:v>32171</c:v>
                </c:pt>
                <c:pt idx="610">
                  <c:v>32174</c:v>
                </c:pt>
                <c:pt idx="611">
                  <c:v>32174</c:v>
                </c:pt>
                <c:pt idx="612">
                  <c:v>32175</c:v>
                </c:pt>
                <c:pt idx="613">
                  <c:v>32202</c:v>
                </c:pt>
                <c:pt idx="614">
                  <c:v>32204</c:v>
                </c:pt>
                <c:pt idx="615">
                  <c:v>32204</c:v>
                </c:pt>
                <c:pt idx="616">
                  <c:v>32204</c:v>
                </c:pt>
                <c:pt idx="617">
                  <c:v>32233</c:v>
                </c:pt>
                <c:pt idx="618">
                  <c:v>32233</c:v>
                </c:pt>
                <c:pt idx="619">
                  <c:v>32234</c:v>
                </c:pt>
                <c:pt idx="620">
                  <c:v>32234</c:v>
                </c:pt>
                <c:pt idx="621">
                  <c:v>32234</c:v>
                </c:pt>
                <c:pt idx="622">
                  <c:v>32261</c:v>
                </c:pt>
                <c:pt idx="623">
                  <c:v>32261</c:v>
                </c:pt>
                <c:pt idx="624">
                  <c:v>32261</c:v>
                </c:pt>
                <c:pt idx="625">
                  <c:v>32263</c:v>
                </c:pt>
                <c:pt idx="626">
                  <c:v>32263</c:v>
                </c:pt>
                <c:pt idx="627">
                  <c:v>32294</c:v>
                </c:pt>
                <c:pt idx="628">
                  <c:v>32294</c:v>
                </c:pt>
                <c:pt idx="629">
                  <c:v>32295</c:v>
                </c:pt>
                <c:pt idx="630">
                  <c:v>32295</c:v>
                </c:pt>
                <c:pt idx="631">
                  <c:v>32296</c:v>
                </c:pt>
                <c:pt idx="632">
                  <c:v>32324</c:v>
                </c:pt>
                <c:pt idx="633">
                  <c:v>32324</c:v>
                </c:pt>
                <c:pt idx="634">
                  <c:v>32325</c:v>
                </c:pt>
                <c:pt idx="635">
                  <c:v>32325</c:v>
                </c:pt>
                <c:pt idx="636">
                  <c:v>32325</c:v>
                </c:pt>
                <c:pt idx="637">
                  <c:v>32353</c:v>
                </c:pt>
                <c:pt idx="638">
                  <c:v>32353</c:v>
                </c:pt>
                <c:pt idx="639">
                  <c:v>32356</c:v>
                </c:pt>
                <c:pt idx="640">
                  <c:v>32356</c:v>
                </c:pt>
                <c:pt idx="641">
                  <c:v>32356</c:v>
                </c:pt>
                <c:pt idx="642">
                  <c:v>32386</c:v>
                </c:pt>
                <c:pt idx="643">
                  <c:v>32386</c:v>
                </c:pt>
                <c:pt idx="644">
                  <c:v>32386</c:v>
                </c:pt>
                <c:pt idx="645">
                  <c:v>32386</c:v>
                </c:pt>
                <c:pt idx="646">
                  <c:v>32386</c:v>
                </c:pt>
                <c:pt idx="647">
                  <c:v>32416</c:v>
                </c:pt>
                <c:pt idx="648">
                  <c:v>32416</c:v>
                </c:pt>
                <c:pt idx="649">
                  <c:v>32416</c:v>
                </c:pt>
                <c:pt idx="650">
                  <c:v>32416</c:v>
                </c:pt>
                <c:pt idx="651">
                  <c:v>32416</c:v>
                </c:pt>
                <c:pt idx="652">
                  <c:v>32447</c:v>
                </c:pt>
                <c:pt idx="653">
                  <c:v>32447</c:v>
                </c:pt>
                <c:pt idx="654">
                  <c:v>32448</c:v>
                </c:pt>
                <c:pt idx="655">
                  <c:v>32448</c:v>
                </c:pt>
                <c:pt idx="656">
                  <c:v>32448</c:v>
                </c:pt>
                <c:pt idx="657">
                  <c:v>32477</c:v>
                </c:pt>
                <c:pt idx="658">
                  <c:v>32477</c:v>
                </c:pt>
                <c:pt idx="659">
                  <c:v>32478</c:v>
                </c:pt>
                <c:pt idx="660">
                  <c:v>32478</c:v>
                </c:pt>
                <c:pt idx="661">
                  <c:v>32478</c:v>
                </c:pt>
                <c:pt idx="662">
                  <c:v>32505</c:v>
                </c:pt>
                <c:pt idx="663">
                  <c:v>32505</c:v>
                </c:pt>
                <c:pt idx="664">
                  <c:v>32513</c:v>
                </c:pt>
                <c:pt idx="665">
                  <c:v>32513</c:v>
                </c:pt>
                <c:pt idx="666">
                  <c:v>32513</c:v>
                </c:pt>
                <c:pt idx="667">
                  <c:v>32539</c:v>
                </c:pt>
                <c:pt idx="668">
                  <c:v>32539</c:v>
                </c:pt>
                <c:pt idx="669">
                  <c:v>32539</c:v>
                </c:pt>
                <c:pt idx="670">
                  <c:v>32539</c:v>
                </c:pt>
                <c:pt idx="671">
                  <c:v>32539</c:v>
                </c:pt>
                <c:pt idx="672">
                  <c:v>32567</c:v>
                </c:pt>
                <c:pt idx="673">
                  <c:v>32567</c:v>
                </c:pt>
                <c:pt idx="674">
                  <c:v>32569</c:v>
                </c:pt>
                <c:pt idx="675">
                  <c:v>32569</c:v>
                </c:pt>
                <c:pt idx="676">
                  <c:v>32569</c:v>
                </c:pt>
                <c:pt idx="677">
                  <c:v>32598</c:v>
                </c:pt>
                <c:pt idx="678">
                  <c:v>32598</c:v>
                </c:pt>
                <c:pt idx="679">
                  <c:v>32601</c:v>
                </c:pt>
                <c:pt idx="680">
                  <c:v>32601</c:v>
                </c:pt>
                <c:pt idx="681">
                  <c:v>32601</c:v>
                </c:pt>
                <c:pt idx="682">
                  <c:v>32601</c:v>
                </c:pt>
                <c:pt idx="683">
                  <c:v>32626</c:v>
                </c:pt>
                <c:pt idx="684">
                  <c:v>32626</c:v>
                </c:pt>
                <c:pt idx="685">
                  <c:v>32629</c:v>
                </c:pt>
                <c:pt idx="686">
                  <c:v>32629</c:v>
                </c:pt>
                <c:pt idx="687">
                  <c:v>32629</c:v>
                </c:pt>
                <c:pt idx="688">
                  <c:v>32629</c:v>
                </c:pt>
                <c:pt idx="689">
                  <c:v>32659</c:v>
                </c:pt>
                <c:pt idx="690">
                  <c:v>32659</c:v>
                </c:pt>
                <c:pt idx="691">
                  <c:v>32660</c:v>
                </c:pt>
                <c:pt idx="692">
                  <c:v>32660</c:v>
                </c:pt>
                <c:pt idx="693">
                  <c:v>32660</c:v>
                </c:pt>
                <c:pt idx="694">
                  <c:v>32660</c:v>
                </c:pt>
                <c:pt idx="695">
                  <c:v>32689</c:v>
                </c:pt>
                <c:pt idx="696">
                  <c:v>32689</c:v>
                </c:pt>
                <c:pt idx="697">
                  <c:v>32692</c:v>
                </c:pt>
                <c:pt idx="698">
                  <c:v>32692</c:v>
                </c:pt>
                <c:pt idx="699">
                  <c:v>32692</c:v>
                </c:pt>
                <c:pt idx="700">
                  <c:v>32692</c:v>
                </c:pt>
                <c:pt idx="701">
                  <c:v>32720</c:v>
                </c:pt>
                <c:pt idx="702">
                  <c:v>32720</c:v>
                </c:pt>
                <c:pt idx="703">
                  <c:v>32721</c:v>
                </c:pt>
                <c:pt idx="704">
                  <c:v>32721</c:v>
                </c:pt>
                <c:pt idx="705">
                  <c:v>32721</c:v>
                </c:pt>
                <c:pt idx="706">
                  <c:v>32721</c:v>
                </c:pt>
                <c:pt idx="707">
                  <c:v>32751</c:v>
                </c:pt>
                <c:pt idx="708">
                  <c:v>32751</c:v>
                </c:pt>
                <c:pt idx="709">
                  <c:v>32752</c:v>
                </c:pt>
                <c:pt idx="710">
                  <c:v>32752</c:v>
                </c:pt>
                <c:pt idx="711">
                  <c:v>32752</c:v>
                </c:pt>
                <c:pt idx="712">
                  <c:v>32752</c:v>
                </c:pt>
                <c:pt idx="713">
                  <c:v>32780</c:v>
                </c:pt>
                <c:pt idx="714">
                  <c:v>32780</c:v>
                </c:pt>
                <c:pt idx="715">
                  <c:v>32783</c:v>
                </c:pt>
                <c:pt idx="716">
                  <c:v>32783</c:v>
                </c:pt>
                <c:pt idx="717">
                  <c:v>32783</c:v>
                </c:pt>
                <c:pt idx="718">
                  <c:v>32783</c:v>
                </c:pt>
                <c:pt idx="719">
                  <c:v>32812</c:v>
                </c:pt>
                <c:pt idx="720">
                  <c:v>32812</c:v>
                </c:pt>
                <c:pt idx="721">
                  <c:v>32813</c:v>
                </c:pt>
                <c:pt idx="722">
                  <c:v>32813</c:v>
                </c:pt>
                <c:pt idx="723">
                  <c:v>32813</c:v>
                </c:pt>
                <c:pt idx="724">
                  <c:v>32813</c:v>
                </c:pt>
                <c:pt idx="725">
                  <c:v>32842</c:v>
                </c:pt>
                <c:pt idx="726">
                  <c:v>32842</c:v>
                </c:pt>
                <c:pt idx="727">
                  <c:v>32846</c:v>
                </c:pt>
                <c:pt idx="728">
                  <c:v>32846</c:v>
                </c:pt>
                <c:pt idx="729">
                  <c:v>32846</c:v>
                </c:pt>
                <c:pt idx="730">
                  <c:v>32846</c:v>
                </c:pt>
                <c:pt idx="731">
                  <c:v>32869</c:v>
                </c:pt>
                <c:pt idx="732">
                  <c:v>32869</c:v>
                </c:pt>
                <c:pt idx="733">
                  <c:v>32878</c:v>
                </c:pt>
                <c:pt idx="734">
                  <c:v>32878</c:v>
                </c:pt>
                <c:pt idx="735">
                  <c:v>32878</c:v>
                </c:pt>
                <c:pt idx="736">
                  <c:v>32878</c:v>
                </c:pt>
                <c:pt idx="737">
                  <c:v>32904</c:v>
                </c:pt>
                <c:pt idx="738">
                  <c:v>32904</c:v>
                </c:pt>
                <c:pt idx="739">
                  <c:v>32905</c:v>
                </c:pt>
                <c:pt idx="740">
                  <c:v>32905</c:v>
                </c:pt>
                <c:pt idx="741">
                  <c:v>32905</c:v>
                </c:pt>
                <c:pt idx="742">
                  <c:v>32905</c:v>
                </c:pt>
                <c:pt idx="743">
                  <c:v>32932</c:v>
                </c:pt>
                <c:pt idx="744">
                  <c:v>32932</c:v>
                </c:pt>
                <c:pt idx="745">
                  <c:v>32933</c:v>
                </c:pt>
                <c:pt idx="746">
                  <c:v>32933</c:v>
                </c:pt>
                <c:pt idx="747">
                  <c:v>32933</c:v>
                </c:pt>
                <c:pt idx="748">
                  <c:v>32933</c:v>
                </c:pt>
                <c:pt idx="749">
                  <c:v>32962</c:v>
                </c:pt>
                <c:pt idx="750">
                  <c:v>32962</c:v>
                </c:pt>
                <c:pt idx="751">
                  <c:v>32965</c:v>
                </c:pt>
                <c:pt idx="752">
                  <c:v>32965</c:v>
                </c:pt>
                <c:pt idx="753">
                  <c:v>32965</c:v>
                </c:pt>
                <c:pt idx="754">
                  <c:v>32965</c:v>
                </c:pt>
                <c:pt idx="755">
                  <c:v>32990</c:v>
                </c:pt>
                <c:pt idx="756">
                  <c:v>32990</c:v>
                </c:pt>
                <c:pt idx="757">
                  <c:v>32994</c:v>
                </c:pt>
                <c:pt idx="758">
                  <c:v>32994</c:v>
                </c:pt>
                <c:pt idx="759">
                  <c:v>32994</c:v>
                </c:pt>
                <c:pt idx="760">
                  <c:v>32994</c:v>
                </c:pt>
                <c:pt idx="761">
                  <c:v>33024</c:v>
                </c:pt>
                <c:pt idx="762">
                  <c:v>33024</c:v>
                </c:pt>
                <c:pt idx="763">
                  <c:v>33025</c:v>
                </c:pt>
                <c:pt idx="764">
                  <c:v>33025</c:v>
                </c:pt>
                <c:pt idx="765">
                  <c:v>33025</c:v>
                </c:pt>
                <c:pt idx="766">
                  <c:v>33025</c:v>
                </c:pt>
                <c:pt idx="767">
                  <c:v>33053</c:v>
                </c:pt>
                <c:pt idx="768">
                  <c:v>33053</c:v>
                </c:pt>
                <c:pt idx="769">
                  <c:v>33056</c:v>
                </c:pt>
                <c:pt idx="770">
                  <c:v>33056</c:v>
                </c:pt>
                <c:pt idx="771">
                  <c:v>33056</c:v>
                </c:pt>
                <c:pt idx="772">
                  <c:v>33056</c:v>
                </c:pt>
                <c:pt idx="773">
                  <c:v>33085</c:v>
                </c:pt>
                <c:pt idx="774">
                  <c:v>33085</c:v>
                </c:pt>
                <c:pt idx="775">
                  <c:v>33086</c:v>
                </c:pt>
                <c:pt idx="776">
                  <c:v>33086</c:v>
                </c:pt>
                <c:pt idx="777">
                  <c:v>33086</c:v>
                </c:pt>
                <c:pt idx="778">
                  <c:v>33086</c:v>
                </c:pt>
                <c:pt idx="779">
                  <c:v>33116</c:v>
                </c:pt>
                <c:pt idx="780">
                  <c:v>33116</c:v>
                </c:pt>
                <c:pt idx="781">
                  <c:v>33119</c:v>
                </c:pt>
                <c:pt idx="782">
                  <c:v>33119</c:v>
                </c:pt>
                <c:pt idx="783">
                  <c:v>33119</c:v>
                </c:pt>
                <c:pt idx="784">
                  <c:v>33119</c:v>
                </c:pt>
                <c:pt idx="785">
                  <c:v>33144</c:v>
                </c:pt>
                <c:pt idx="786">
                  <c:v>33144</c:v>
                </c:pt>
                <c:pt idx="787">
                  <c:v>33147</c:v>
                </c:pt>
                <c:pt idx="788">
                  <c:v>33147</c:v>
                </c:pt>
                <c:pt idx="789">
                  <c:v>33147</c:v>
                </c:pt>
                <c:pt idx="790">
                  <c:v>33147</c:v>
                </c:pt>
                <c:pt idx="791">
                  <c:v>33177</c:v>
                </c:pt>
                <c:pt idx="792">
                  <c:v>33177</c:v>
                </c:pt>
                <c:pt idx="793">
                  <c:v>33178</c:v>
                </c:pt>
                <c:pt idx="794">
                  <c:v>33178</c:v>
                </c:pt>
                <c:pt idx="795">
                  <c:v>33178</c:v>
                </c:pt>
                <c:pt idx="796">
                  <c:v>33178</c:v>
                </c:pt>
                <c:pt idx="797">
                  <c:v>33207</c:v>
                </c:pt>
                <c:pt idx="798">
                  <c:v>33207</c:v>
                </c:pt>
                <c:pt idx="799">
                  <c:v>33210</c:v>
                </c:pt>
                <c:pt idx="800">
                  <c:v>33210</c:v>
                </c:pt>
                <c:pt idx="801">
                  <c:v>33210</c:v>
                </c:pt>
                <c:pt idx="802">
                  <c:v>33210</c:v>
                </c:pt>
                <c:pt idx="803">
                  <c:v>33235</c:v>
                </c:pt>
                <c:pt idx="804">
                  <c:v>33235</c:v>
                </c:pt>
                <c:pt idx="805">
                  <c:v>33245</c:v>
                </c:pt>
                <c:pt idx="806">
                  <c:v>33245</c:v>
                </c:pt>
                <c:pt idx="807">
                  <c:v>33245</c:v>
                </c:pt>
                <c:pt idx="808">
                  <c:v>33245</c:v>
                </c:pt>
                <c:pt idx="809">
                  <c:v>33269</c:v>
                </c:pt>
                <c:pt idx="810">
                  <c:v>33269</c:v>
                </c:pt>
                <c:pt idx="811">
                  <c:v>33270</c:v>
                </c:pt>
                <c:pt idx="812">
                  <c:v>33270</c:v>
                </c:pt>
                <c:pt idx="813">
                  <c:v>33270</c:v>
                </c:pt>
                <c:pt idx="814">
                  <c:v>33270</c:v>
                </c:pt>
                <c:pt idx="815">
                  <c:v>33297</c:v>
                </c:pt>
                <c:pt idx="816">
                  <c:v>33297</c:v>
                </c:pt>
                <c:pt idx="817">
                  <c:v>33298</c:v>
                </c:pt>
                <c:pt idx="818">
                  <c:v>33298</c:v>
                </c:pt>
                <c:pt idx="819">
                  <c:v>33298</c:v>
                </c:pt>
                <c:pt idx="820">
                  <c:v>33298</c:v>
                </c:pt>
                <c:pt idx="821">
                  <c:v>33326</c:v>
                </c:pt>
                <c:pt idx="822">
                  <c:v>33326</c:v>
                </c:pt>
                <c:pt idx="823">
                  <c:v>33329</c:v>
                </c:pt>
                <c:pt idx="824">
                  <c:v>33329</c:v>
                </c:pt>
                <c:pt idx="825">
                  <c:v>33329</c:v>
                </c:pt>
                <c:pt idx="826">
                  <c:v>33329</c:v>
                </c:pt>
                <c:pt idx="827">
                  <c:v>33358</c:v>
                </c:pt>
                <c:pt idx="828">
                  <c:v>33358</c:v>
                </c:pt>
                <c:pt idx="829">
                  <c:v>33359</c:v>
                </c:pt>
                <c:pt idx="830">
                  <c:v>33359</c:v>
                </c:pt>
                <c:pt idx="831">
                  <c:v>33359</c:v>
                </c:pt>
                <c:pt idx="832">
                  <c:v>33359</c:v>
                </c:pt>
                <c:pt idx="833">
                  <c:v>33389</c:v>
                </c:pt>
                <c:pt idx="834">
                  <c:v>33389</c:v>
                </c:pt>
                <c:pt idx="835">
                  <c:v>33392</c:v>
                </c:pt>
                <c:pt idx="836">
                  <c:v>33392</c:v>
                </c:pt>
                <c:pt idx="837">
                  <c:v>33392</c:v>
                </c:pt>
                <c:pt idx="838">
                  <c:v>33392</c:v>
                </c:pt>
                <c:pt idx="839">
                  <c:v>33417</c:v>
                </c:pt>
                <c:pt idx="840">
                  <c:v>33417</c:v>
                </c:pt>
                <c:pt idx="841">
                  <c:v>33420</c:v>
                </c:pt>
                <c:pt idx="842">
                  <c:v>33420</c:v>
                </c:pt>
                <c:pt idx="843">
                  <c:v>33420</c:v>
                </c:pt>
                <c:pt idx="844">
                  <c:v>33420</c:v>
                </c:pt>
                <c:pt idx="845">
                  <c:v>33450</c:v>
                </c:pt>
                <c:pt idx="846">
                  <c:v>33450</c:v>
                </c:pt>
                <c:pt idx="847">
                  <c:v>33451</c:v>
                </c:pt>
                <c:pt idx="848">
                  <c:v>33451</c:v>
                </c:pt>
                <c:pt idx="849">
                  <c:v>33451</c:v>
                </c:pt>
                <c:pt idx="850">
                  <c:v>33451</c:v>
                </c:pt>
                <c:pt idx="851">
                  <c:v>33480</c:v>
                </c:pt>
                <c:pt idx="852">
                  <c:v>33480</c:v>
                </c:pt>
                <c:pt idx="853">
                  <c:v>33483</c:v>
                </c:pt>
                <c:pt idx="854">
                  <c:v>33483</c:v>
                </c:pt>
                <c:pt idx="855">
                  <c:v>33483</c:v>
                </c:pt>
                <c:pt idx="856">
                  <c:v>33483</c:v>
                </c:pt>
                <c:pt idx="857">
                  <c:v>33511</c:v>
                </c:pt>
                <c:pt idx="858">
                  <c:v>33511</c:v>
                </c:pt>
                <c:pt idx="859">
                  <c:v>33512</c:v>
                </c:pt>
                <c:pt idx="860">
                  <c:v>33512</c:v>
                </c:pt>
                <c:pt idx="861">
                  <c:v>33512</c:v>
                </c:pt>
                <c:pt idx="862">
                  <c:v>33512</c:v>
                </c:pt>
                <c:pt idx="863">
                  <c:v>33542</c:v>
                </c:pt>
                <c:pt idx="864">
                  <c:v>33542</c:v>
                </c:pt>
                <c:pt idx="865">
                  <c:v>33543</c:v>
                </c:pt>
                <c:pt idx="866">
                  <c:v>33543</c:v>
                </c:pt>
                <c:pt idx="867">
                  <c:v>33543</c:v>
                </c:pt>
                <c:pt idx="868">
                  <c:v>33543</c:v>
                </c:pt>
                <c:pt idx="869">
                  <c:v>33571</c:v>
                </c:pt>
                <c:pt idx="870">
                  <c:v>33571</c:v>
                </c:pt>
                <c:pt idx="871">
                  <c:v>33574</c:v>
                </c:pt>
                <c:pt idx="872">
                  <c:v>33574</c:v>
                </c:pt>
                <c:pt idx="873">
                  <c:v>33574</c:v>
                </c:pt>
                <c:pt idx="874">
                  <c:v>33574</c:v>
                </c:pt>
                <c:pt idx="875">
                  <c:v>33599</c:v>
                </c:pt>
                <c:pt idx="876">
                  <c:v>33599</c:v>
                </c:pt>
                <c:pt idx="877">
                  <c:v>33609</c:v>
                </c:pt>
                <c:pt idx="878">
                  <c:v>33609</c:v>
                </c:pt>
                <c:pt idx="879">
                  <c:v>33609</c:v>
                </c:pt>
                <c:pt idx="880">
                  <c:v>33609</c:v>
                </c:pt>
                <c:pt idx="881">
                  <c:v>33634</c:v>
                </c:pt>
                <c:pt idx="882">
                  <c:v>33634</c:v>
                </c:pt>
                <c:pt idx="883">
                  <c:v>33637</c:v>
                </c:pt>
                <c:pt idx="884">
                  <c:v>33637</c:v>
                </c:pt>
                <c:pt idx="885">
                  <c:v>33637</c:v>
                </c:pt>
                <c:pt idx="886">
                  <c:v>33637</c:v>
                </c:pt>
                <c:pt idx="887">
                  <c:v>33662</c:v>
                </c:pt>
                <c:pt idx="888">
                  <c:v>33662</c:v>
                </c:pt>
                <c:pt idx="889">
                  <c:v>33665</c:v>
                </c:pt>
                <c:pt idx="890">
                  <c:v>33665</c:v>
                </c:pt>
                <c:pt idx="891">
                  <c:v>33665</c:v>
                </c:pt>
                <c:pt idx="892">
                  <c:v>33665</c:v>
                </c:pt>
                <c:pt idx="893">
                  <c:v>33694</c:v>
                </c:pt>
                <c:pt idx="894">
                  <c:v>33694</c:v>
                </c:pt>
                <c:pt idx="895">
                  <c:v>33695</c:v>
                </c:pt>
                <c:pt idx="896">
                  <c:v>33695</c:v>
                </c:pt>
                <c:pt idx="897">
                  <c:v>33695</c:v>
                </c:pt>
                <c:pt idx="898">
                  <c:v>33695</c:v>
                </c:pt>
                <c:pt idx="899">
                  <c:v>33724</c:v>
                </c:pt>
                <c:pt idx="900">
                  <c:v>33724</c:v>
                </c:pt>
                <c:pt idx="901">
                  <c:v>33725</c:v>
                </c:pt>
                <c:pt idx="902">
                  <c:v>33725</c:v>
                </c:pt>
                <c:pt idx="903">
                  <c:v>33725</c:v>
                </c:pt>
                <c:pt idx="904">
                  <c:v>33725</c:v>
                </c:pt>
                <c:pt idx="905">
                  <c:v>33753</c:v>
                </c:pt>
                <c:pt idx="906">
                  <c:v>33753</c:v>
                </c:pt>
                <c:pt idx="907">
                  <c:v>33756</c:v>
                </c:pt>
                <c:pt idx="908">
                  <c:v>33756</c:v>
                </c:pt>
                <c:pt idx="909">
                  <c:v>33756</c:v>
                </c:pt>
                <c:pt idx="910">
                  <c:v>33756</c:v>
                </c:pt>
                <c:pt idx="911">
                  <c:v>33785</c:v>
                </c:pt>
                <c:pt idx="912">
                  <c:v>33785</c:v>
                </c:pt>
                <c:pt idx="913">
                  <c:v>33786</c:v>
                </c:pt>
                <c:pt idx="914">
                  <c:v>33786</c:v>
                </c:pt>
                <c:pt idx="915">
                  <c:v>33786</c:v>
                </c:pt>
                <c:pt idx="916">
                  <c:v>33816</c:v>
                </c:pt>
                <c:pt idx="917">
                  <c:v>33816</c:v>
                </c:pt>
                <c:pt idx="918">
                  <c:v>33819</c:v>
                </c:pt>
                <c:pt idx="919">
                  <c:v>33819</c:v>
                </c:pt>
                <c:pt idx="920">
                  <c:v>33819</c:v>
                </c:pt>
                <c:pt idx="921">
                  <c:v>33819</c:v>
                </c:pt>
                <c:pt idx="922">
                  <c:v>33847</c:v>
                </c:pt>
                <c:pt idx="923">
                  <c:v>33847</c:v>
                </c:pt>
                <c:pt idx="924">
                  <c:v>33848</c:v>
                </c:pt>
                <c:pt idx="925">
                  <c:v>33848</c:v>
                </c:pt>
                <c:pt idx="926">
                  <c:v>33848</c:v>
                </c:pt>
                <c:pt idx="927">
                  <c:v>33848</c:v>
                </c:pt>
                <c:pt idx="928">
                  <c:v>33877</c:v>
                </c:pt>
                <c:pt idx="929">
                  <c:v>33877</c:v>
                </c:pt>
                <c:pt idx="930">
                  <c:v>33879</c:v>
                </c:pt>
                <c:pt idx="931">
                  <c:v>33879</c:v>
                </c:pt>
                <c:pt idx="932">
                  <c:v>33879</c:v>
                </c:pt>
                <c:pt idx="933">
                  <c:v>33879</c:v>
                </c:pt>
                <c:pt idx="934">
                  <c:v>33907</c:v>
                </c:pt>
                <c:pt idx="935">
                  <c:v>33907</c:v>
                </c:pt>
                <c:pt idx="936">
                  <c:v>33912</c:v>
                </c:pt>
                <c:pt idx="937">
                  <c:v>33912</c:v>
                </c:pt>
                <c:pt idx="938">
                  <c:v>33912</c:v>
                </c:pt>
                <c:pt idx="939">
                  <c:v>33912</c:v>
                </c:pt>
                <c:pt idx="940">
                  <c:v>33938</c:v>
                </c:pt>
                <c:pt idx="941">
                  <c:v>33938</c:v>
                </c:pt>
                <c:pt idx="942">
                  <c:v>33939</c:v>
                </c:pt>
                <c:pt idx="943">
                  <c:v>33939</c:v>
                </c:pt>
                <c:pt idx="944">
                  <c:v>33939</c:v>
                </c:pt>
                <c:pt idx="945">
                  <c:v>33939</c:v>
                </c:pt>
                <c:pt idx="946">
                  <c:v>33966</c:v>
                </c:pt>
                <c:pt idx="947">
                  <c:v>33966</c:v>
                </c:pt>
                <c:pt idx="948">
                  <c:v>33974</c:v>
                </c:pt>
                <c:pt idx="949">
                  <c:v>33974</c:v>
                </c:pt>
                <c:pt idx="950">
                  <c:v>33974</c:v>
                </c:pt>
                <c:pt idx="951">
                  <c:v>33974</c:v>
                </c:pt>
                <c:pt idx="952">
                  <c:v>33998</c:v>
                </c:pt>
                <c:pt idx="953">
                  <c:v>33998</c:v>
                </c:pt>
                <c:pt idx="954">
                  <c:v>34001</c:v>
                </c:pt>
                <c:pt idx="955">
                  <c:v>34001</c:v>
                </c:pt>
                <c:pt idx="956">
                  <c:v>34001</c:v>
                </c:pt>
                <c:pt idx="957">
                  <c:v>34001</c:v>
                </c:pt>
                <c:pt idx="958">
                  <c:v>34026</c:v>
                </c:pt>
                <c:pt idx="959">
                  <c:v>34026</c:v>
                </c:pt>
                <c:pt idx="960">
                  <c:v>34029</c:v>
                </c:pt>
                <c:pt idx="961">
                  <c:v>34029</c:v>
                </c:pt>
                <c:pt idx="962">
                  <c:v>34029</c:v>
                </c:pt>
                <c:pt idx="963">
                  <c:v>34029</c:v>
                </c:pt>
                <c:pt idx="964">
                  <c:v>34059</c:v>
                </c:pt>
                <c:pt idx="965">
                  <c:v>34059</c:v>
                </c:pt>
                <c:pt idx="966">
                  <c:v>34060</c:v>
                </c:pt>
                <c:pt idx="967">
                  <c:v>34060</c:v>
                </c:pt>
                <c:pt idx="968">
                  <c:v>34060</c:v>
                </c:pt>
                <c:pt idx="969">
                  <c:v>34060</c:v>
                </c:pt>
                <c:pt idx="970">
                  <c:v>34089</c:v>
                </c:pt>
                <c:pt idx="971">
                  <c:v>34089</c:v>
                </c:pt>
                <c:pt idx="972">
                  <c:v>34095</c:v>
                </c:pt>
                <c:pt idx="973">
                  <c:v>34095</c:v>
                </c:pt>
                <c:pt idx="974">
                  <c:v>34095</c:v>
                </c:pt>
                <c:pt idx="975">
                  <c:v>34095</c:v>
                </c:pt>
                <c:pt idx="976">
                  <c:v>34120</c:v>
                </c:pt>
                <c:pt idx="977">
                  <c:v>34120</c:v>
                </c:pt>
                <c:pt idx="978">
                  <c:v>34121</c:v>
                </c:pt>
                <c:pt idx="979">
                  <c:v>34121</c:v>
                </c:pt>
                <c:pt idx="980">
                  <c:v>34121</c:v>
                </c:pt>
                <c:pt idx="981">
                  <c:v>34121</c:v>
                </c:pt>
                <c:pt idx="982">
                  <c:v>34150</c:v>
                </c:pt>
                <c:pt idx="983">
                  <c:v>34150</c:v>
                </c:pt>
                <c:pt idx="984">
                  <c:v>34151</c:v>
                </c:pt>
                <c:pt idx="985">
                  <c:v>34151</c:v>
                </c:pt>
                <c:pt idx="986">
                  <c:v>34151</c:v>
                </c:pt>
                <c:pt idx="987">
                  <c:v>34151</c:v>
                </c:pt>
                <c:pt idx="988">
                  <c:v>34180</c:v>
                </c:pt>
                <c:pt idx="989">
                  <c:v>34180</c:v>
                </c:pt>
                <c:pt idx="990">
                  <c:v>34183</c:v>
                </c:pt>
                <c:pt idx="991">
                  <c:v>34183</c:v>
                </c:pt>
                <c:pt idx="992">
                  <c:v>34183</c:v>
                </c:pt>
                <c:pt idx="993">
                  <c:v>34183</c:v>
                </c:pt>
                <c:pt idx="994">
                  <c:v>34212</c:v>
                </c:pt>
                <c:pt idx="995">
                  <c:v>34212</c:v>
                </c:pt>
                <c:pt idx="996">
                  <c:v>34213</c:v>
                </c:pt>
                <c:pt idx="997">
                  <c:v>34213</c:v>
                </c:pt>
                <c:pt idx="998">
                  <c:v>34213</c:v>
                </c:pt>
                <c:pt idx="999">
                  <c:v>34213</c:v>
                </c:pt>
                <c:pt idx="1000">
                  <c:v>34242</c:v>
                </c:pt>
                <c:pt idx="1001">
                  <c:v>34242</c:v>
                </c:pt>
                <c:pt idx="1002">
                  <c:v>34243</c:v>
                </c:pt>
                <c:pt idx="1003">
                  <c:v>34243</c:v>
                </c:pt>
                <c:pt idx="1004">
                  <c:v>34243</c:v>
                </c:pt>
                <c:pt idx="1005">
                  <c:v>34243</c:v>
                </c:pt>
                <c:pt idx="1006">
                  <c:v>34271</c:v>
                </c:pt>
                <c:pt idx="1007">
                  <c:v>34271</c:v>
                </c:pt>
                <c:pt idx="1008">
                  <c:v>34274</c:v>
                </c:pt>
                <c:pt idx="1009">
                  <c:v>34274</c:v>
                </c:pt>
                <c:pt idx="1010">
                  <c:v>34274</c:v>
                </c:pt>
                <c:pt idx="1011">
                  <c:v>34274</c:v>
                </c:pt>
                <c:pt idx="1012">
                  <c:v>34303</c:v>
                </c:pt>
                <c:pt idx="1013">
                  <c:v>34303</c:v>
                </c:pt>
                <c:pt idx="1014">
                  <c:v>34305</c:v>
                </c:pt>
                <c:pt idx="1015">
                  <c:v>34305</c:v>
                </c:pt>
                <c:pt idx="1016">
                  <c:v>34305</c:v>
                </c:pt>
                <c:pt idx="1017">
                  <c:v>34305</c:v>
                </c:pt>
                <c:pt idx="1018">
                  <c:v>34331</c:v>
                </c:pt>
                <c:pt idx="1019">
                  <c:v>34331</c:v>
                </c:pt>
                <c:pt idx="1020">
                  <c:v>34339</c:v>
                </c:pt>
                <c:pt idx="1021">
                  <c:v>34339</c:v>
                </c:pt>
                <c:pt idx="1022">
                  <c:v>34339</c:v>
                </c:pt>
                <c:pt idx="1023">
                  <c:v>34339</c:v>
                </c:pt>
                <c:pt idx="1024">
                  <c:v>34365</c:v>
                </c:pt>
                <c:pt idx="1025">
                  <c:v>34365</c:v>
                </c:pt>
                <c:pt idx="1026">
                  <c:v>34366</c:v>
                </c:pt>
                <c:pt idx="1027">
                  <c:v>34366</c:v>
                </c:pt>
                <c:pt idx="1028">
                  <c:v>34366</c:v>
                </c:pt>
                <c:pt idx="1029">
                  <c:v>34366</c:v>
                </c:pt>
                <c:pt idx="1030">
                  <c:v>34393</c:v>
                </c:pt>
                <c:pt idx="1031">
                  <c:v>34393</c:v>
                </c:pt>
                <c:pt idx="1032">
                  <c:v>34394</c:v>
                </c:pt>
                <c:pt idx="1033">
                  <c:v>34394</c:v>
                </c:pt>
                <c:pt idx="1034">
                  <c:v>34394</c:v>
                </c:pt>
                <c:pt idx="1035">
                  <c:v>34394</c:v>
                </c:pt>
                <c:pt idx="1036">
                  <c:v>34424</c:v>
                </c:pt>
                <c:pt idx="1037">
                  <c:v>34424</c:v>
                </c:pt>
                <c:pt idx="1038">
                  <c:v>34425</c:v>
                </c:pt>
                <c:pt idx="1039">
                  <c:v>34425</c:v>
                </c:pt>
                <c:pt idx="1040">
                  <c:v>34425</c:v>
                </c:pt>
                <c:pt idx="1041">
                  <c:v>34425</c:v>
                </c:pt>
                <c:pt idx="1042">
                  <c:v>34452</c:v>
                </c:pt>
                <c:pt idx="1043">
                  <c:v>34452</c:v>
                </c:pt>
                <c:pt idx="1044">
                  <c:v>34456</c:v>
                </c:pt>
                <c:pt idx="1045">
                  <c:v>34456</c:v>
                </c:pt>
                <c:pt idx="1046">
                  <c:v>34456</c:v>
                </c:pt>
                <c:pt idx="1047">
                  <c:v>34456</c:v>
                </c:pt>
                <c:pt idx="1048">
                  <c:v>34485</c:v>
                </c:pt>
                <c:pt idx="1049">
                  <c:v>34485</c:v>
                </c:pt>
                <c:pt idx="1050">
                  <c:v>34486</c:v>
                </c:pt>
                <c:pt idx="1051">
                  <c:v>34486</c:v>
                </c:pt>
                <c:pt idx="1052">
                  <c:v>34486</c:v>
                </c:pt>
                <c:pt idx="1053">
                  <c:v>34486</c:v>
                </c:pt>
                <c:pt idx="1054">
                  <c:v>34515</c:v>
                </c:pt>
                <c:pt idx="1055">
                  <c:v>34515</c:v>
                </c:pt>
                <c:pt idx="1056">
                  <c:v>34519</c:v>
                </c:pt>
                <c:pt idx="1057">
                  <c:v>34519</c:v>
                </c:pt>
                <c:pt idx="1058">
                  <c:v>34519</c:v>
                </c:pt>
                <c:pt idx="1059">
                  <c:v>34519</c:v>
                </c:pt>
                <c:pt idx="1060">
                  <c:v>34544</c:v>
                </c:pt>
                <c:pt idx="1061">
                  <c:v>34544</c:v>
                </c:pt>
                <c:pt idx="1062">
                  <c:v>34547</c:v>
                </c:pt>
                <c:pt idx="1063">
                  <c:v>34547</c:v>
                </c:pt>
                <c:pt idx="1064">
                  <c:v>34547</c:v>
                </c:pt>
                <c:pt idx="1065">
                  <c:v>34547</c:v>
                </c:pt>
                <c:pt idx="1066">
                  <c:v>34577</c:v>
                </c:pt>
                <c:pt idx="1067">
                  <c:v>34577</c:v>
                </c:pt>
                <c:pt idx="1068">
                  <c:v>34578</c:v>
                </c:pt>
                <c:pt idx="1069">
                  <c:v>34578</c:v>
                </c:pt>
                <c:pt idx="1070">
                  <c:v>34578</c:v>
                </c:pt>
                <c:pt idx="1071">
                  <c:v>34578</c:v>
                </c:pt>
                <c:pt idx="1072">
                  <c:v>34607</c:v>
                </c:pt>
                <c:pt idx="1073">
                  <c:v>34607</c:v>
                </c:pt>
                <c:pt idx="1074">
                  <c:v>34610</c:v>
                </c:pt>
                <c:pt idx="1075">
                  <c:v>34610</c:v>
                </c:pt>
                <c:pt idx="1076">
                  <c:v>34610</c:v>
                </c:pt>
                <c:pt idx="1077">
                  <c:v>34610</c:v>
                </c:pt>
                <c:pt idx="1078">
                  <c:v>34638</c:v>
                </c:pt>
                <c:pt idx="1079">
                  <c:v>34638</c:v>
                </c:pt>
                <c:pt idx="1080">
                  <c:v>34640</c:v>
                </c:pt>
                <c:pt idx="1081">
                  <c:v>34640</c:v>
                </c:pt>
                <c:pt idx="1082">
                  <c:v>34640</c:v>
                </c:pt>
                <c:pt idx="1083">
                  <c:v>34640</c:v>
                </c:pt>
                <c:pt idx="1084">
                  <c:v>34668</c:v>
                </c:pt>
                <c:pt idx="1085">
                  <c:v>34668</c:v>
                </c:pt>
                <c:pt idx="1086">
                  <c:v>34669</c:v>
                </c:pt>
                <c:pt idx="1087">
                  <c:v>34669</c:v>
                </c:pt>
                <c:pt idx="1088">
                  <c:v>34669</c:v>
                </c:pt>
                <c:pt idx="1089">
                  <c:v>34669</c:v>
                </c:pt>
                <c:pt idx="1090">
                  <c:v>34696</c:v>
                </c:pt>
                <c:pt idx="1091">
                  <c:v>34696</c:v>
                </c:pt>
                <c:pt idx="1092">
                  <c:v>34704</c:v>
                </c:pt>
                <c:pt idx="1093">
                  <c:v>34704</c:v>
                </c:pt>
                <c:pt idx="1094">
                  <c:v>34704</c:v>
                </c:pt>
                <c:pt idx="1095">
                  <c:v>34704</c:v>
                </c:pt>
                <c:pt idx="1096">
                  <c:v>34730</c:v>
                </c:pt>
                <c:pt idx="1097">
                  <c:v>34730</c:v>
                </c:pt>
                <c:pt idx="1098">
                  <c:v>34731</c:v>
                </c:pt>
                <c:pt idx="1099">
                  <c:v>34731</c:v>
                </c:pt>
                <c:pt idx="1100">
                  <c:v>34731</c:v>
                </c:pt>
                <c:pt idx="1101">
                  <c:v>34731</c:v>
                </c:pt>
                <c:pt idx="1102">
                  <c:v>34758</c:v>
                </c:pt>
                <c:pt idx="1103">
                  <c:v>34758</c:v>
                </c:pt>
                <c:pt idx="1104">
                  <c:v>34759</c:v>
                </c:pt>
                <c:pt idx="1105">
                  <c:v>34759</c:v>
                </c:pt>
                <c:pt idx="1106">
                  <c:v>34759</c:v>
                </c:pt>
                <c:pt idx="1107">
                  <c:v>34759</c:v>
                </c:pt>
                <c:pt idx="1108">
                  <c:v>34789</c:v>
                </c:pt>
                <c:pt idx="1109">
                  <c:v>34789</c:v>
                </c:pt>
                <c:pt idx="1110">
                  <c:v>34792</c:v>
                </c:pt>
                <c:pt idx="1111">
                  <c:v>34792</c:v>
                </c:pt>
                <c:pt idx="1112">
                  <c:v>34792</c:v>
                </c:pt>
                <c:pt idx="1113">
                  <c:v>34792</c:v>
                </c:pt>
                <c:pt idx="1114">
                  <c:v>34817</c:v>
                </c:pt>
                <c:pt idx="1115">
                  <c:v>34817</c:v>
                </c:pt>
                <c:pt idx="1116">
                  <c:v>34820</c:v>
                </c:pt>
                <c:pt idx="1117">
                  <c:v>34820</c:v>
                </c:pt>
                <c:pt idx="1118">
                  <c:v>34820</c:v>
                </c:pt>
                <c:pt idx="1119">
                  <c:v>34820</c:v>
                </c:pt>
                <c:pt idx="1120">
                  <c:v>34850</c:v>
                </c:pt>
                <c:pt idx="1121">
                  <c:v>34850</c:v>
                </c:pt>
                <c:pt idx="1122">
                  <c:v>34851</c:v>
                </c:pt>
                <c:pt idx="1123">
                  <c:v>34851</c:v>
                </c:pt>
                <c:pt idx="1124">
                  <c:v>34851</c:v>
                </c:pt>
                <c:pt idx="1125">
                  <c:v>34851</c:v>
                </c:pt>
                <c:pt idx="1126">
                  <c:v>34880</c:v>
                </c:pt>
                <c:pt idx="1127">
                  <c:v>34880</c:v>
                </c:pt>
                <c:pt idx="1128">
                  <c:v>34883</c:v>
                </c:pt>
                <c:pt idx="1129">
                  <c:v>34883</c:v>
                </c:pt>
                <c:pt idx="1130">
                  <c:v>34883</c:v>
                </c:pt>
                <c:pt idx="1131">
                  <c:v>34883</c:v>
                </c:pt>
                <c:pt idx="1132">
                  <c:v>34911</c:v>
                </c:pt>
                <c:pt idx="1133">
                  <c:v>34911</c:v>
                </c:pt>
                <c:pt idx="1134">
                  <c:v>34912</c:v>
                </c:pt>
                <c:pt idx="1135">
                  <c:v>34912</c:v>
                </c:pt>
                <c:pt idx="1136">
                  <c:v>34912</c:v>
                </c:pt>
                <c:pt idx="1137">
                  <c:v>34912</c:v>
                </c:pt>
                <c:pt idx="1138">
                  <c:v>34942</c:v>
                </c:pt>
                <c:pt idx="1139">
                  <c:v>34942</c:v>
                </c:pt>
                <c:pt idx="1140">
                  <c:v>34943</c:v>
                </c:pt>
                <c:pt idx="1141">
                  <c:v>34943</c:v>
                </c:pt>
                <c:pt idx="1142">
                  <c:v>34943</c:v>
                </c:pt>
                <c:pt idx="1143">
                  <c:v>34943</c:v>
                </c:pt>
                <c:pt idx="1144">
                  <c:v>34971</c:v>
                </c:pt>
                <c:pt idx="1145">
                  <c:v>34971</c:v>
                </c:pt>
                <c:pt idx="1146">
                  <c:v>34974</c:v>
                </c:pt>
                <c:pt idx="1147">
                  <c:v>34974</c:v>
                </c:pt>
                <c:pt idx="1148">
                  <c:v>34974</c:v>
                </c:pt>
                <c:pt idx="1149">
                  <c:v>34974</c:v>
                </c:pt>
                <c:pt idx="1150">
                  <c:v>35003</c:v>
                </c:pt>
                <c:pt idx="1151">
                  <c:v>35003</c:v>
                </c:pt>
                <c:pt idx="1152">
                  <c:v>35005</c:v>
                </c:pt>
                <c:pt idx="1153">
                  <c:v>35005</c:v>
                </c:pt>
                <c:pt idx="1154">
                  <c:v>35005</c:v>
                </c:pt>
                <c:pt idx="1155">
                  <c:v>35005</c:v>
                </c:pt>
                <c:pt idx="1156">
                  <c:v>35033</c:v>
                </c:pt>
                <c:pt idx="1157">
                  <c:v>35033</c:v>
                </c:pt>
                <c:pt idx="1158">
                  <c:v>35037</c:v>
                </c:pt>
                <c:pt idx="1159">
                  <c:v>35037</c:v>
                </c:pt>
                <c:pt idx="1160">
                  <c:v>35037</c:v>
                </c:pt>
                <c:pt idx="1161">
                  <c:v>35037</c:v>
                </c:pt>
                <c:pt idx="1162">
                  <c:v>35061</c:v>
                </c:pt>
                <c:pt idx="1163">
                  <c:v>35061</c:v>
                </c:pt>
                <c:pt idx="1164">
                  <c:v>35069</c:v>
                </c:pt>
                <c:pt idx="1165">
                  <c:v>35069</c:v>
                </c:pt>
                <c:pt idx="1166">
                  <c:v>35069</c:v>
                </c:pt>
                <c:pt idx="1167">
                  <c:v>35069</c:v>
                </c:pt>
                <c:pt idx="1168">
                  <c:v>35095</c:v>
                </c:pt>
                <c:pt idx="1169">
                  <c:v>35095</c:v>
                </c:pt>
                <c:pt idx="1170">
                  <c:v>35097</c:v>
                </c:pt>
                <c:pt idx="1171">
                  <c:v>35097</c:v>
                </c:pt>
                <c:pt idx="1172">
                  <c:v>35097</c:v>
                </c:pt>
                <c:pt idx="1173">
                  <c:v>35097</c:v>
                </c:pt>
                <c:pt idx="1174">
                  <c:v>35124</c:v>
                </c:pt>
                <c:pt idx="1175">
                  <c:v>35124</c:v>
                </c:pt>
                <c:pt idx="1176">
                  <c:v>35125</c:v>
                </c:pt>
                <c:pt idx="1177">
                  <c:v>35125</c:v>
                </c:pt>
                <c:pt idx="1178">
                  <c:v>35125</c:v>
                </c:pt>
                <c:pt idx="1179">
                  <c:v>35125</c:v>
                </c:pt>
                <c:pt idx="1180">
                  <c:v>35153</c:v>
                </c:pt>
                <c:pt idx="1181">
                  <c:v>35153</c:v>
                </c:pt>
                <c:pt idx="1182">
                  <c:v>35156</c:v>
                </c:pt>
                <c:pt idx="1183">
                  <c:v>35156</c:v>
                </c:pt>
                <c:pt idx="1184">
                  <c:v>35156</c:v>
                </c:pt>
                <c:pt idx="1185">
                  <c:v>35156</c:v>
                </c:pt>
                <c:pt idx="1186">
                  <c:v>35185</c:v>
                </c:pt>
                <c:pt idx="1187">
                  <c:v>35185</c:v>
                </c:pt>
                <c:pt idx="1188">
                  <c:v>35186</c:v>
                </c:pt>
                <c:pt idx="1189">
                  <c:v>35186</c:v>
                </c:pt>
                <c:pt idx="1190">
                  <c:v>35186</c:v>
                </c:pt>
                <c:pt idx="1191">
                  <c:v>35186</c:v>
                </c:pt>
                <c:pt idx="1192">
                  <c:v>35216</c:v>
                </c:pt>
                <c:pt idx="1193">
                  <c:v>35216</c:v>
                </c:pt>
                <c:pt idx="1194">
                  <c:v>35219</c:v>
                </c:pt>
                <c:pt idx="1195">
                  <c:v>35219</c:v>
                </c:pt>
                <c:pt idx="1196">
                  <c:v>35219</c:v>
                </c:pt>
                <c:pt idx="1197">
                  <c:v>35219</c:v>
                </c:pt>
                <c:pt idx="1198">
                  <c:v>35244</c:v>
                </c:pt>
                <c:pt idx="1199">
                  <c:v>35244</c:v>
                </c:pt>
                <c:pt idx="1200">
                  <c:v>35247</c:v>
                </c:pt>
                <c:pt idx="1201">
                  <c:v>35247</c:v>
                </c:pt>
                <c:pt idx="1202">
                  <c:v>35247</c:v>
                </c:pt>
                <c:pt idx="1203">
                  <c:v>35247</c:v>
                </c:pt>
                <c:pt idx="1204">
                  <c:v>35277</c:v>
                </c:pt>
                <c:pt idx="1205">
                  <c:v>35277</c:v>
                </c:pt>
                <c:pt idx="1206">
                  <c:v>35277</c:v>
                </c:pt>
                <c:pt idx="1207">
                  <c:v>35277</c:v>
                </c:pt>
                <c:pt idx="1208">
                  <c:v>35277</c:v>
                </c:pt>
                <c:pt idx="1209">
                  <c:v>35277</c:v>
                </c:pt>
                <c:pt idx="1210">
                  <c:v>35307</c:v>
                </c:pt>
                <c:pt idx="1211">
                  <c:v>35307</c:v>
                </c:pt>
                <c:pt idx="1212">
                  <c:v>35310</c:v>
                </c:pt>
                <c:pt idx="1213">
                  <c:v>35310</c:v>
                </c:pt>
                <c:pt idx="1214">
                  <c:v>35310</c:v>
                </c:pt>
                <c:pt idx="1215">
                  <c:v>35310</c:v>
                </c:pt>
                <c:pt idx="1216">
                  <c:v>35338</c:v>
                </c:pt>
                <c:pt idx="1217">
                  <c:v>35338</c:v>
                </c:pt>
                <c:pt idx="1218">
                  <c:v>35340</c:v>
                </c:pt>
                <c:pt idx="1219">
                  <c:v>35340</c:v>
                </c:pt>
                <c:pt idx="1220">
                  <c:v>35340</c:v>
                </c:pt>
                <c:pt idx="1221">
                  <c:v>35340</c:v>
                </c:pt>
                <c:pt idx="1222">
                  <c:v>35369</c:v>
                </c:pt>
                <c:pt idx="1223">
                  <c:v>35369</c:v>
                </c:pt>
                <c:pt idx="1224">
                  <c:v>35370</c:v>
                </c:pt>
                <c:pt idx="1225">
                  <c:v>35370</c:v>
                </c:pt>
                <c:pt idx="1226">
                  <c:v>35370</c:v>
                </c:pt>
                <c:pt idx="1227">
                  <c:v>35370</c:v>
                </c:pt>
                <c:pt idx="1228">
                  <c:v>35398</c:v>
                </c:pt>
                <c:pt idx="1229">
                  <c:v>35398</c:v>
                </c:pt>
                <c:pt idx="1230">
                  <c:v>35401</c:v>
                </c:pt>
                <c:pt idx="1231">
                  <c:v>35401</c:v>
                </c:pt>
                <c:pt idx="1232">
                  <c:v>35401</c:v>
                </c:pt>
                <c:pt idx="1233">
                  <c:v>35401</c:v>
                </c:pt>
                <c:pt idx="1234">
                  <c:v>35426</c:v>
                </c:pt>
                <c:pt idx="1235">
                  <c:v>35426</c:v>
                </c:pt>
                <c:pt idx="1236">
                  <c:v>35437</c:v>
                </c:pt>
                <c:pt idx="1237">
                  <c:v>35437</c:v>
                </c:pt>
                <c:pt idx="1238">
                  <c:v>35437</c:v>
                </c:pt>
                <c:pt idx="1239">
                  <c:v>35437</c:v>
                </c:pt>
                <c:pt idx="1240">
                  <c:v>35461</c:v>
                </c:pt>
                <c:pt idx="1241">
                  <c:v>35461</c:v>
                </c:pt>
                <c:pt idx="1242">
                  <c:v>35464</c:v>
                </c:pt>
                <c:pt idx="1243">
                  <c:v>35464</c:v>
                </c:pt>
                <c:pt idx="1244">
                  <c:v>35464</c:v>
                </c:pt>
                <c:pt idx="1245">
                  <c:v>35464</c:v>
                </c:pt>
                <c:pt idx="1246">
                  <c:v>35489</c:v>
                </c:pt>
                <c:pt idx="1247">
                  <c:v>35489</c:v>
                </c:pt>
                <c:pt idx="1248">
                  <c:v>35492</c:v>
                </c:pt>
                <c:pt idx="1249">
                  <c:v>35492</c:v>
                </c:pt>
                <c:pt idx="1250">
                  <c:v>35492</c:v>
                </c:pt>
                <c:pt idx="1251">
                  <c:v>35492</c:v>
                </c:pt>
                <c:pt idx="1252">
                  <c:v>35520</c:v>
                </c:pt>
                <c:pt idx="1253">
                  <c:v>35520</c:v>
                </c:pt>
                <c:pt idx="1254">
                  <c:v>35521</c:v>
                </c:pt>
                <c:pt idx="1255">
                  <c:v>35521</c:v>
                </c:pt>
                <c:pt idx="1256">
                  <c:v>35521</c:v>
                </c:pt>
                <c:pt idx="1257">
                  <c:v>35521</c:v>
                </c:pt>
                <c:pt idx="1258">
                  <c:v>35550</c:v>
                </c:pt>
                <c:pt idx="1259">
                  <c:v>35550</c:v>
                </c:pt>
                <c:pt idx="1260">
                  <c:v>35551</c:v>
                </c:pt>
                <c:pt idx="1261">
                  <c:v>35551</c:v>
                </c:pt>
                <c:pt idx="1262">
                  <c:v>35551</c:v>
                </c:pt>
                <c:pt idx="1263">
                  <c:v>35551</c:v>
                </c:pt>
                <c:pt idx="1264">
                  <c:v>35580</c:v>
                </c:pt>
                <c:pt idx="1265">
                  <c:v>35580</c:v>
                </c:pt>
                <c:pt idx="1266">
                  <c:v>35583</c:v>
                </c:pt>
                <c:pt idx="1267">
                  <c:v>35583</c:v>
                </c:pt>
                <c:pt idx="1268">
                  <c:v>35583</c:v>
                </c:pt>
                <c:pt idx="1269">
                  <c:v>35583</c:v>
                </c:pt>
                <c:pt idx="1270">
                  <c:v>35611</c:v>
                </c:pt>
                <c:pt idx="1271">
                  <c:v>35611</c:v>
                </c:pt>
                <c:pt idx="1272">
                  <c:v>35612</c:v>
                </c:pt>
                <c:pt idx="1273">
                  <c:v>35612</c:v>
                </c:pt>
                <c:pt idx="1274">
                  <c:v>35612</c:v>
                </c:pt>
                <c:pt idx="1275">
                  <c:v>35612</c:v>
                </c:pt>
                <c:pt idx="1276">
                  <c:v>35642</c:v>
                </c:pt>
                <c:pt idx="1277">
                  <c:v>35642</c:v>
                </c:pt>
                <c:pt idx="1278">
                  <c:v>35643</c:v>
                </c:pt>
                <c:pt idx="1279">
                  <c:v>35643</c:v>
                </c:pt>
                <c:pt idx="1280">
                  <c:v>35643</c:v>
                </c:pt>
                <c:pt idx="1281">
                  <c:v>35643</c:v>
                </c:pt>
                <c:pt idx="1282">
                  <c:v>35671</c:v>
                </c:pt>
                <c:pt idx="1283">
                  <c:v>35671</c:v>
                </c:pt>
                <c:pt idx="1284">
                  <c:v>35674</c:v>
                </c:pt>
                <c:pt idx="1285">
                  <c:v>35674</c:v>
                </c:pt>
                <c:pt idx="1286">
                  <c:v>35674</c:v>
                </c:pt>
                <c:pt idx="1287">
                  <c:v>35674</c:v>
                </c:pt>
                <c:pt idx="1288">
                  <c:v>35703</c:v>
                </c:pt>
                <c:pt idx="1289">
                  <c:v>35703</c:v>
                </c:pt>
                <c:pt idx="1290">
                  <c:v>35704</c:v>
                </c:pt>
                <c:pt idx="1291">
                  <c:v>35704</c:v>
                </c:pt>
                <c:pt idx="1292">
                  <c:v>35704</c:v>
                </c:pt>
                <c:pt idx="1293">
                  <c:v>35704</c:v>
                </c:pt>
                <c:pt idx="1294">
                  <c:v>35734</c:v>
                </c:pt>
                <c:pt idx="1295">
                  <c:v>35734</c:v>
                </c:pt>
                <c:pt idx="1296">
                  <c:v>35738</c:v>
                </c:pt>
                <c:pt idx="1297">
                  <c:v>35738</c:v>
                </c:pt>
                <c:pt idx="1298">
                  <c:v>35738</c:v>
                </c:pt>
                <c:pt idx="1299">
                  <c:v>35738</c:v>
                </c:pt>
                <c:pt idx="1300">
                  <c:v>35762</c:v>
                </c:pt>
                <c:pt idx="1301">
                  <c:v>35762</c:v>
                </c:pt>
                <c:pt idx="1302">
                  <c:v>35765</c:v>
                </c:pt>
                <c:pt idx="1303">
                  <c:v>35765</c:v>
                </c:pt>
                <c:pt idx="1304">
                  <c:v>35765</c:v>
                </c:pt>
                <c:pt idx="1305">
                  <c:v>35765</c:v>
                </c:pt>
                <c:pt idx="1306">
                  <c:v>35790</c:v>
                </c:pt>
                <c:pt idx="1307">
                  <c:v>35790</c:v>
                </c:pt>
                <c:pt idx="1308">
                  <c:v>35801</c:v>
                </c:pt>
                <c:pt idx="1309">
                  <c:v>35801</c:v>
                </c:pt>
                <c:pt idx="1310">
                  <c:v>35801</c:v>
                </c:pt>
                <c:pt idx="1311">
                  <c:v>35801</c:v>
                </c:pt>
                <c:pt idx="1312">
                  <c:v>35825</c:v>
                </c:pt>
                <c:pt idx="1313">
                  <c:v>35825</c:v>
                </c:pt>
                <c:pt idx="1314">
                  <c:v>35828</c:v>
                </c:pt>
                <c:pt idx="1315">
                  <c:v>35828</c:v>
                </c:pt>
                <c:pt idx="1316">
                  <c:v>35828</c:v>
                </c:pt>
                <c:pt idx="1317">
                  <c:v>35828</c:v>
                </c:pt>
                <c:pt idx="1318">
                  <c:v>35853</c:v>
                </c:pt>
                <c:pt idx="1319">
                  <c:v>35853</c:v>
                </c:pt>
                <c:pt idx="1320">
                  <c:v>35856</c:v>
                </c:pt>
                <c:pt idx="1321">
                  <c:v>35856</c:v>
                </c:pt>
                <c:pt idx="1322">
                  <c:v>35856</c:v>
                </c:pt>
                <c:pt idx="1323">
                  <c:v>35856</c:v>
                </c:pt>
                <c:pt idx="1324">
                  <c:v>35885</c:v>
                </c:pt>
                <c:pt idx="1325">
                  <c:v>35885</c:v>
                </c:pt>
                <c:pt idx="1326">
                  <c:v>35886</c:v>
                </c:pt>
                <c:pt idx="1327">
                  <c:v>35886</c:v>
                </c:pt>
                <c:pt idx="1328">
                  <c:v>35886</c:v>
                </c:pt>
                <c:pt idx="1329">
                  <c:v>35886</c:v>
                </c:pt>
                <c:pt idx="1330">
                  <c:v>35915</c:v>
                </c:pt>
                <c:pt idx="1331">
                  <c:v>35915</c:v>
                </c:pt>
                <c:pt idx="1332">
                  <c:v>35916</c:v>
                </c:pt>
                <c:pt idx="1333">
                  <c:v>35916</c:v>
                </c:pt>
                <c:pt idx="1334">
                  <c:v>35916</c:v>
                </c:pt>
                <c:pt idx="1335">
                  <c:v>35916</c:v>
                </c:pt>
                <c:pt idx="1336">
                  <c:v>35944</c:v>
                </c:pt>
                <c:pt idx="1337">
                  <c:v>35944</c:v>
                </c:pt>
                <c:pt idx="1338">
                  <c:v>35947</c:v>
                </c:pt>
                <c:pt idx="1339">
                  <c:v>35947</c:v>
                </c:pt>
                <c:pt idx="1340">
                  <c:v>35947</c:v>
                </c:pt>
                <c:pt idx="1341">
                  <c:v>35947</c:v>
                </c:pt>
                <c:pt idx="1342">
                  <c:v>35976</c:v>
                </c:pt>
                <c:pt idx="1343">
                  <c:v>35976</c:v>
                </c:pt>
                <c:pt idx="1344">
                  <c:v>35977</c:v>
                </c:pt>
                <c:pt idx="1345">
                  <c:v>35977</c:v>
                </c:pt>
                <c:pt idx="1346">
                  <c:v>35977</c:v>
                </c:pt>
                <c:pt idx="1347">
                  <c:v>35977</c:v>
                </c:pt>
                <c:pt idx="1348">
                  <c:v>36007</c:v>
                </c:pt>
                <c:pt idx="1349">
                  <c:v>36007</c:v>
                </c:pt>
                <c:pt idx="1350">
                  <c:v>36010</c:v>
                </c:pt>
                <c:pt idx="1351">
                  <c:v>36010</c:v>
                </c:pt>
                <c:pt idx="1352">
                  <c:v>36010</c:v>
                </c:pt>
                <c:pt idx="1353">
                  <c:v>36010</c:v>
                </c:pt>
                <c:pt idx="1354">
                  <c:v>36038</c:v>
                </c:pt>
                <c:pt idx="1355">
                  <c:v>36038</c:v>
                </c:pt>
                <c:pt idx="1356">
                  <c:v>36039</c:v>
                </c:pt>
                <c:pt idx="1357">
                  <c:v>36039</c:v>
                </c:pt>
                <c:pt idx="1358">
                  <c:v>36039</c:v>
                </c:pt>
                <c:pt idx="1359">
                  <c:v>36039</c:v>
                </c:pt>
                <c:pt idx="1360">
                  <c:v>36068</c:v>
                </c:pt>
                <c:pt idx="1361">
                  <c:v>36068</c:v>
                </c:pt>
                <c:pt idx="1362">
                  <c:v>36069</c:v>
                </c:pt>
                <c:pt idx="1363">
                  <c:v>36069</c:v>
                </c:pt>
                <c:pt idx="1364">
                  <c:v>36069</c:v>
                </c:pt>
                <c:pt idx="1365">
                  <c:v>36069</c:v>
                </c:pt>
                <c:pt idx="1366">
                  <c:v>36098</c:v>
                </c:pt>
                <c:pt idx="1367">
                  <c:v>36098</c:v>
                </c:pt>
                <c:pt idx="1368">
                  <c:v>36101</c:v>
                </c:pt>
                <c:pt idx="1369">
                  <c:v>36101</c:v>
                </c:pt>
                <c:pt idx="1370">
                  <c:v>36101</c:v>
                </c:pt>
                <c:pt idx="1371">
                  <c:v>36101</c:v>
                </c:pt>
                <c:pt idx="1372">
                  <c:v>36129</c:v>
                </c:pt>
                <c:pt idx="1373">
                  <c:v>36129</c:v>
                </c:pt>
                <c:pt idx="1374">
                  <c:v>36130</c:v>
                </c:pt>
                <c:pt idx="1375">
                  <c:v>36130</c:v>
                </c:pt>
                <c:pt idx="1376">
                  <c:v>36130</c:v>
                </c:pt>
                <c:pt idx="1377">
                  <c:v>36130</c:v>
                </c:pt>
                <c:pt idx="1378">
                  <c:v>36157</c:v>
                </c:pt>
                <c:pt idx="1379">
                  <c:v>36157</c:v>
                </c:pt>
                <c:pt idx="1380">
                  <c:v>36165</c:v>
                </c:pt>
                <c:pt idx="1381">
                  <c:v>36165</c:v>
                </c:pt>
                <c:pt idx="1382">
                  <c:v>36165</c:v>
                </c:pt>
                <c:pt idx="1383">
                  <c:v>36165</c:v>
                </c:pt>
                <c:pt idx="1384">
                  <c:v>36189</c:v>
                </c:pt>
                <c:pt idx="1385">
                  <c:v>36189</c:v>
                </c:pt>
                <c:pt idx="1386">
                  <c:v>36192</c:v>
                </c:pt>
                <c:pt idx="1387">
                  <c:v>36192</c:v>
                </c:pt>
                <c:pt idx="1388">
                  <c:v>36192</c:v>
                </c:pt>
                <c:pt idx="1389">
                  <c:v>36217</c:v>
                </c:pt>
                <c:pt idx="1390">
                  <c:v>36217</c:v>
                </c:pt>
                <c:pt idx="1391">
                  <c:v>36220</c:v>
                </c:pt>
                <c:pt idx="1392">
                  <c:v>36220</c:v>
                </c:pt>
                <c:pt idx="1393">
                  <c:v>36220</c:v>
                </c:pt>
                <c:pt idx="1394">
                  <c:v>36221</c:v>
                </c:pt>
                <c:pt idx="1395">
                  <c:v>36250</c:v>
                </c:pt>
                <c:pt idx="1396">
                  <c:v>36250</c:v>
                </c:pt>
                <c:pt idx="1397">
                  <c:v>36251</c:v>
                </c:pt>
                <c:pt idx="1398">
                  <c:v>36251</c:v>
                </c:pt>
                <c:pt idx="1399">
                  <c:v>36251</c:v>
                </c:pt>
                <c:pt idx="1400">
                  <c:v>36251</c:v>
                </c:pt>
                <c:pt idx="1401">
                  <c:v>36280</c:v>
                </c:pt>
                <c:pt idx="1402">
                  <c:v>36280</c:v>
                </c:pt>
                <c:pt idx="1403">
                  <c:v>36280</c:v>
                </c:pt>
                <c:pt idx="1404">
                  <c:v>36280</c:v>
                </c:pt>
                <c:pt idx="1405">
                  <c:v>36280</c:v>
                </c:pt>
                <c:pt idx="1406">
                  <c:v>36280</c:v>
                </c:pt>
                <c:pt idx="1407">
                  <c:v>36311</c:v>
                </c:pt>
                <c:pt idx="1408">
                  <c:v>36311</c:v>
                </c:pt>
                <c:pt idx="1409">
                  <c:v>36312</c:v>
                </c:pt>
                <c:pt idx="1410">
                  <c:v>36312</c:v>
                </c:pt>
                <c:pt idx="1411">
                  <c:v>36312</c:v>
                </c:pt>
                <c:pt idx="1412">
                  <c:v>36312</c:v>
                </c:pt>
                <c:pt idx="1413">
                  <c:v>36341</c:v>
                </c:pt>
                <c:pt idx="1414">
                  <c:v>36341</c:v>
                </c:pt>
                <c:pt idx="1415">
                  <c:v>36342</c:v>
                </c:pt>
                <c:pt idx="1416">
                  <c:v>36342</c:v>
                </c:pt>
                <c:pt idx="1417">
                  <c:v>36342</c:v>
                </c:pt>
                <c:pt idx="1418">
                  <c:v>36342</c:v>
                </c:pt>
                <c:pt idx="1419">
                  <c:v>36371</c:v>
                </c:pt>
                <c:pt idx="1420">
                  <c:v>36371</c:v>
                </c:pt>
                <c:pt idx="1421">
                  <c:v>36374</c:v>
                </c:pt>
                <c:pt idx="1422">
                  <c:v>36374</c:v>
                </c:pt>
                <c:pt idx="1423">
                  <c:v>36374</c:v>
                </c:pt>
                <c:pt idx="1424">
                  <c:v>36374</c:v>
                </c:pt>
                <c:pt idx="1425">
                  <c:v>36403</c:v>
                </c:pt>
                <c:pt idx="1426">
                  <c:v>36403</c:v>
                </c:pt>
                <c:pt idx="1427">
                  <c:v>36404</c:v>
                </c:pt>
                <c:pt idx="1428">
                  <c:v>36404</c:v>
                </c:pt>
                <c:pt idx="1429">
                  <c:v>36404</c:v>
                </c:pt>
                <c:pt idx="1430">
                  <c:v>36404</c:v>
                </c:pt>
                <c:pt idx="1431">
                  <c:v>36433</c:v>
                </c:pt>
                <c:pt idx="1432">
                  <c:v>36433</c:v>
                </c:pt>
                <c:pt idx="1433">
                  <c:v>36434</c:v>
                </c:pt>
                <c:pt idx="1434">
                  <c:v>36434</c:v>
                </c:pt>
                <c:pt idx="1435">
                  <c:v>36434</c:v>
                </c:pt>
                <c:pt idx="1436">
                  <c:v>36434</c:v>
                </c:pt>
                <c:pt idx="1437">
                  <c:v>36462</c:v>
                </c:pt>
                <c:pt idx="1438">
                  <c:v>36462</c:v>
                </c:pt>
                <c:pt idx="1439">
                  <c:v>36465</c:v>
                </c:pt>
                <c:pt idx="1440">
                  <c:v>36465</c:v>
                </c:pt>
                <c:pt idx="1441">
                  <c:v>36465</c:v>
                </c:pt>
                <c:pt idx="1442">
                  <c:v>36465</c:v>
                </c:pt>
                <c:pt idx="1443">
                  <c:v>36494</c:v>
                </c:pt>
                <c:pt idx="1444">
                  <c:v>36494</c:v>
                </c:pt>
                <c:pt idx="1445">
                  <c:v>36495</c:v>
                </c:pt>
                <c:pt idx="1446">
                  <c:v>36495</c:v>
                </c:pt>
                <c:pt idx="1447">
                  <c:v>36495</c:v>
                </c:pt>
                <c:pt idx="1448">
                  <c:v>36495</c:v>
                </c:pt>
                <c:pt idx="1449">
                  <c:v>36522</c:v>
                </c:pt>
                <c:pt idx="1450">
                  <c:v>36522</c:v>
                </c:pt>
                <c:pt idx="1451">
                  <c:v>36530</c:v>
                </c:pt>
                <c:pt idx="1452">
                  <c:v>36530</c:v>
                </c:pt>
                <c:pt idx="1453">
                  <c:v>36530</c:v>
                </c:pt>
                <c:pt idx="1454">
                  <c:v>36530</c:v>
                </c:pt>
                <c:pt idx="1455">
                  <c:v>36556</c:v>
                </c:pt>
                <c:pt idx="1456">
                  <c:v>36556</c:v>
                </c:pt>
                <c:pt idx="1457">
                  <c:v>36557</c:v>
                </c:pt>
                <c:pt idx="1458">
                  <c:v>36557</c:v>
                </c:pt>
                <c:pt idx="1459">
                  <c:v>36557</c:v>
                </c:pt>
                <c:pt idx="1460">
                  <c:v>36557</c:v>
                </c:pt>
                <c:pt idx="1461">
                  <c:v>36585</c:v>
                </c:pt>
                <c:pt idx="1462">
                  <c:v>36585</c:v>
                </c:pt>
                <c:pt idx="1463">
                  <c:v>36586</c:v>
                </c:pt>
                <c:pt idx="1464">
                  <c:v>36586</c:v>
                </c:pt>
                <c:pt idx="1465">
                  <c:v>36586</c:v>
                </c:pt>
                <c:pt idx="1466">
                  <c:v>36586</c:v>
                </c:pt>
                <c:pt idx="1467">
                  <c:v>36616</c:v>
                </c:pt>
                <c:pt idx="1468">
                  <c:v>36616</c:v>
                </c:pt>
                <c:pt idx="1469">
                  <c:v>36619</c:v>
                </c:pt>
                <c:pt idx="1470">
                  <c:v>36619</c:v>
                </c:pt>
                <c:pt idx="1471">
                  <c:v>36619</c:v>
                </c:pt>
                <c:pt idx="1472">
                  <c:v>36619</c:v>
                </c:pt>
                <c:pt idx="1473">
                  <c:v>36644</c:v>
                </c:pt>
                <c:pt idx="1474">
                  <c:v>36644</c:v>
                </c:pt>
                <c:pt idx="1475">
                  <c:v>36647</c:v>
                </c:pt>
                <c:pt idx="1476">
                  <c:v>36647</c:v>
                </c:pt>
                <c:pt idx="1477">
                  <c:v>36647</c:v>
                </c:pt>
                <c:pt idx="1478">
                  <c:v>36647</c:v>
                </c:pt>
                <c:pt idx="1479">
                  <c:v>36677</c:v>
                </c:pt>
                <c:pt idx="1480">
                  <c:v>36677</c:v>
                </c:pt>
                <c:pt idx="1481">
                  <c:v>36678</c:v>
                </c:pt>
                <c:pt idx="1482">
                  <c:v>36678</c:v>
                </c:pt>
                <c:pt idx="1483">
                  <c:v>36678</c:v>
                </c:pt>
                <c:pt idx="1484">
                  <c:v>36678</c:v>
                </c:pt>
                <c:pt idx="1485">
                  <c:v>36707</c:v>
                </c:pt>
                <c:pt idx="1486">
                  <c:v>36707</c:v>
                </c:pt>
                <c:pt idx="1487">
                  <c:v>36710</c:v>
                </c:pt>
                <c:pt idx="1488">
                  <c:v>36710</c:v>
                </c:pt>
                <c:pt idx="1489">
                  <c:v>36710</c:v>
                </c:pt>
                <c:pt idx="1490">
                  <c:v>36710</c:v>
                </c:pt>
                <c:pt idx="1491">
                  <c:v>36738</c:v>
                </c:pt>
                <c:pt idx="1492">
                  <c:v>36738</c:v>
                </c:pt>
                <c:pt idx="1493">
                  <c:v>36739</c:v>
                </c:pt>
                <c:pt idx="1494">
                  <c:v>36739</c:v>
                </c:pt>
                <c:pt idx="1495">
                  <c:v>36739</c:v>
                </c:pt>
                <c:pt idx="1496">
                  <c:v>36739</c:v>
                </c:pt>
                <c:pt idx="1497">
                  <c:v>36769</c:v>
                </c:pt>
                <c:pt idx="1498">
                  <c:v>36769</c:v>
                </c:pt>
                <c:pt idx="1499">
                  <c:v>36770</c:v>
                </c:pt>
                <c:pt idx="1500">
                  <c:v>36770</c:v>
                </c:pt>
                <c:pt idx="1501">
                  <c:v>36770</c:v>
                </c:pt>
                <c:pt idx="1502">
                  <c:v>36770</c:v>
                </c:pt>
                <c:pt idx="1503">
                  <c:v>36798</c:v>
                </c:pt>
                <c:pt idx="1504">
                  <c:v>36798</c:v>
                </c:pt>
                <c:pt idx="1505">
                  <c:v>36801</c:v>
                </c:pt>
                <c:pt idx="1506">
                  <c:v>36801</c:v>
                </c:pt>
                <c:pt idx="1507">
                  <c:v>36801</c:v>
                </c:pt>
                <c:pt idx="1508">
                  <c:v>36801</c:v>
                </c:pt>
                <c:pt idx="1509">
                  <c:v>36830</c:v>
                </c:pt>
                <c:pt idx="1510">
                  <c:v>36830</c:v>
                </c:pt>
                <c:pt idx="1511">
                  <c:v>36831</c:v>
                </c:pt>
                <c:pt idx="1512">
                  <c:v>36831</c:v>
                </c:pt>
                <c:pt idx="1513">
                  <c:v>36831</c:v>
                </c:pt>
                <c:pt idx="1514">
                  <c:v>36831</c:v>
                </c:pt>
                <c:pt idx="1515">
                  <c:v>36860</c:v>
                </c:pt>
                <c:pt idx="1516">
                  <c:v>36860</c:v>
                </c:pt>
                <c:pt idx="1517">
                  <c:v>36861</c:v>
                </c:pt>
                <c:pt idx="1518">
                  <c:v>36861</c:v>
                </c:pt>
                <c:pt idx="1519">
                  <c:v>36861</c:v>
                </c:pt>
                <c:pt idx="1520">
                  <c:v>36861</c:v>
                </c:pt>
                <c:pt idx="1521">
                  <c:v>36888</c:v>
                </c:pt>
                <c:pt idx="1522">
                  <c:v>36888</c:v>
                </c:pt>
                <c:pt idx="1523">
                  <c:v>36896</c:v>
                </c:pt>
                <c:pt idx="1524">
                  <c:v>36896</c:v>
                </c:pt>
                <c:pt idx="1525">
                  <c:v>36896</c:v>
                </c:pt>
                <c:pt idx="1526">
                  <c:v>36896</c:v>
                </c:pt>
                <c:pt idx="1527">
                  <c:v>36922</c:v>
                </c:pt>
                <c:pt idx="1528">
                  <c:v>36922</c:v>
                </c:pt>
                <c:pt idx="1529">
                  <c:v>36923</c:v>
                </c:pt>
                <c:pt idx="1530">
                  <c:v>36923</c:v>
                </c:pt>
                <c:pt idx="1531">
                  <c:v>36923</c:v>
                </c:pt>
                <c:pt idx="1532">
                  <c:v>36923</c:v>
                </c:pt>
                <c:pt idx="1533">
                  <c:v>36950</c:v>
                </c:pt>
                <c:pt idx="1534">
                  <c:v>36950</c:v>
                </c:pt>
                <c:pt idx="1535">
                  <c:v>36951</c:v>
                </c:pt>
                <c:pt idx="1536">
                  <c:v>36951</c:v>
                </c:pt>
                <c:pt idx="1537">
                  <c:v>36951</c:v>
                </c:pt>
                <c:pt idx="1538">
                  <c:v>36951</c:v>
                </c:pt>
                <c:pt idx="1539">
                  <c:v>36978</c:v>
                </c:pt>
                <c:pt idx="1540">
                  <c:v>36983</c:v>
                </c:pt>
                <c:pt idx="1541">
                  <c:v>36983</c:v>
                </c:pt>
                <c:pt idx="1542">
                  <c:v>36983</c:v>
                </c:pt>
                <c:pt idx="1543">
                  <c:v>36983</c:v>
                </c:pt>
                <c:pt idx="1544">
                  <c:v>36983</c:v>
                </c:pt>
                <c:pt idx="1545">
                  <c:v>37012</c:v>
                </c:pt>
                <c:pt idx="1546">
                  <c:v>37012</c:v>
                </c:pt>
                <c:pt idx="1547">
                  <c:v>37012</c:v>
                </c:pt>
                <c:pt idx="1548">
                  <c:v>37012</c:v>
                </c:pt>
                <c:pt idx="1549">
                  <c:v>37013</c:v>
                </c:pt>
                <c:pt idx="1550">
                  <c:v>37013</c:v>
                </c:pt>
                <c:pt idx="1551">
                  <c:v>37042</c:v>
                </c:pt>
                <c:pt idx="1552">
                  <c:v>37042</c:v>
                </c:pt>
                <c:pt idx="1553">
                  <c:v>37042</c:v>
                </c:pt>
                <c:pt idx="1554">
                  <c:v>37042</c:v>
                </c:pt>
                <c:pt idx="1555">
                  <c:v>37043</c:v>
                </c:pt>
                <c:pt idx="1556">
                  <c:v>37043</c:v>
                </c:pt>
                <c:pt idx="1557">
                  <c:v>37074</c:v>
                </c:pt>
                <c:pt idx="1558">
                  <c:v>37074</c:v>
                </c:pt>
                <c:pt idx="1559">
                  <c:v>37074</c:v>
                </c:pt>
                <c:pt idx="1560">
                  <c:v>37074</c:v>
                </c:pt>
                <c:pt idx="1561">
                  <c:v>37074</c:v>
                </c:pt>
                <c:pt idx="1562">
                  <c:v>37074</c:v>
                </c:pt>
                <c:pt idx="1563">
                  <c:v>37104</c:v>
                </c:pt>
                <c:pt idx="1564">
                  <c:v>37104</c:v>
                </c:pt>
                <c:pt idx="1565">
                  <c:v>37104</c:v>
                </c:pt>
                <c:pt idx="1566">
                  <c:v>37104</c:v>
                </c:pt>
                <c:pt idx="1567">
                  <c:v>37104</c:v>
                </c:pt>
                <c:pt idx="1568">
                  <c:v>37104</c:v>
                </c:pt>
                <c:pt idx="1569">
                  <c:v>37137</c:v>
                </c:pt>
                <c:pt idx="1570">
                  <c:v>37137</c:v>
                </c:pt>
                <c:pt idx="1571">
                  <c:v>37137</c:v>
                </c:pt>
                <c:pt idx="1572">
                  <c:v>37137</c:v>
                </c:pt>
                <c:pt idx="1573">
                  <c:v>37137</c:v>
                </c:pt>
                <c:pt idx="1574">
                  <c:v>37137</c:v>
                </c:pt>
                <c:pt idx="1575">
                  <c:v>37165</c:v>
                </c:pt>
                <c:pt idx="1576">
                  <c:v>37165</c:v>
                </c:pt>
                <c:pt idx="1577">
                  <c:v>37165</c:v>
                </c:pt>
                <c:pt idx="1578">
                  <c:v>37165</c:v>
                </c:pt>
                <c:pt idx="1579">
                  <c:v>37165</c:v>
                </c:pt>
                <c:pt idx="1580">
                  <c:v>37165</c:v>
                </c:pt>
                <c:pt idx="1581">
                  <c:v>37196</c:v>
                </c:pt>
                <c:pt idx="1582">
                  <c:v>37196</c:v>
                </c:pt>
                <c:pt idx="1583">
                  <c:v>37196</c:v>
                </c:pt>
                <c:pt idx="1584">
                  <c:v>37196</c:v>
                </c:pt>
                <c:pt idx="1585">
                  <c:v>37196</c:v>
                </c:pt>
                <c:pt idx="1586">
                  <c:v>37196</c:v>
                </c:pt>
                <c:pt idx="1587">
                  <c:v>37228</c:v>
                </c:pt>
                <c:pt idx="1588">
                  <c:v>37228</c:v>
                </c:pt>
                <c:pt idx="1589">
                  <c:v>37228</c:v>
                </c:pt>
                <c:pt idx="1590">
                  <c:v>37228</c:v>
                </c:pt>
                <c:pt idx="1591">
                  <c:v>37228</c:v>
                </c:pt>
                <c:pt idx="1592">
                  <c:v>37228</c:v>
                </c:pt>
                <c:pt idx="1593">
                  <c:v>37260</c:v>
                </c:pt>
                <c:pt idx="1594">
                  <c:v>37260</c:v>
                </c:pt>
                <c:pt idx="1595">
                  <c:v>37260</c:v>
                </c:pt>
                <c:pt idx="1596">
                  <c:v>37260</c:v>
                </c:pt>
                <c:pt idx="1597">
                  <c:v>37260</c:v>
                </c:pt>
                <c:pt idx="1598">
                  <c:v>37260</c:v>
                </c:pt>
                <c:pt idx="1599">
                  <c:v>37288</c:v>
                </c:pt>
                <c:pt idx="1600">
                  <c:v>37288</c:v>
                </c:pt>
                <c:pt idx="1601">
                  <c:v>37288</c:v>
                </c:pt>
                <c:pt idx="1602">
                  <c:v>37288</c:v>
                </c:pt>
                <c:pt idx="1603">
                  <c:v>37288</c:v>
                </c:pt>
                <c:pt idx="1604">
                  <c:v>37288</c:v>
                </c:pt>
                <c:pt idx="1605">
                  <c:v>37316</c:v>
                </c:pt>
                <c:pt idx="1606">
                  <c:v>37316</c:v>
                </c:pt>
                <c:pt idx="1607">
                  <c:v>37316</c:v>
                </c:pt>
                <c:pt idx="1608">
                  <c:v>37316</c:v>
                </c:pt>
                <c:pt idx="1609">
                  <c:v>37316</c:v>
                </c:pt>
                <c:pt idx="1610">
                  <c:v>37316</c:v>
                </c:pt>
                <c:pt idx="1611">
                  <c:v>37347</c:v>
                </c:pt>
                <c:pt idx="1612">
                  <c:v>37347</c:v>
                </c:pt>
                <c:pt idx="1613">
                  <c:v>37347</c:v>
                </c:pt>
                <c:pt idx="1614">
                  <c:v>37347</c:v>
                </c:pt>
                <c:pt idx="1615">
                  <c:v>37347</c:v>
                </c:pt>
                <c:pt idx="1616">
                  <c:v>37347</c:v>
                </c:pt>
                <c:pt idx="1617">
                  <c:v>37377</c:v>
                </c:pt>
                <c:pt idx="1618">
                  <c:v>37377</c:v>
                </c:pt>
                <c:pt idx="1619">
                  <c:v>37377</c:v>
                </c:pt>
                <c:pt idx="1620">
                  <c:v>37377</c:v>
                </c:pt>
                <c:pt idx="1621">
                  <c:v>37378</c:v>
                </c:pt>
                <c:pt idx="1622">
                  <c:v>37378</c:v>
                </c:pt>
                <c:pt idx="1623">
                  <c:v>37410</c:v>
                </c:pt>
                <c:pt idx="1624">
                  <c:v>37410</c:v>
                </c:pt>
                <c:pt idx="1625">
                  <c:v>37410</c:v>
                </c:pt>
                <c:pt idx="1626">
                  <c:v>37410</c:v>
                </c:pt>
                <c:pt idx="1627">
                  <c:v>37410</c:v>
                </c:pt>
                <c:pt idx="1628">
                  <c:v>37410</c:v>
                </c:pt>
                <c:pt idx="1629">
                  <c:v>37438</c:v>
                </c:pt>
                <c:pt idx="1630">
                  <c:v>37438</c:v>
                </c:pt>
                <c:pt idx="1631">
                  <c:v>37438</c:v>
                </c:pt>
                <c:pt idx="1632">
                  <c:v>37438</c:v>
                </c:pt>
                <c:pt idx="1633">
                  <c:v>37438</c:v>
                </c:pt>
                <c:pt idx="1634">
                  <c:v>37438</c:v>
                </c:pt>
                <c:pt idx="1635">
                  <c:v>37469</c:v>
                </c:pt>
                <c:pt idx="1636">
                  <c:v>37469</c:v>
                </c:pt>
                <c:pt idx="1637">
                  <c:v>37470</c:v>
                </c:pt>
                <c:pt idx="1638">
                  <c:v>37470</c:v>
                </c:pt>
                <c:pt idx="1639">
                  <c:v>37470</c:v>
                </c:pt>
                <c:pt idx="1640">
                  <c:v>37470</c:v>
                </c:pt>
                <c:pt idx="1641">
                  <c:v>37501</c:v>
                </c:pt>
                <c:pt idx="1642">
                  <c:v>37501</c:v>
                </c:pt>
                <c:pt idx="1643">
                  <c:v>37503</c:v>
                </c:pt>
                <c:pt idx="1644">
                  <c:v>37503</c:v>
                </c:pt>
                <c:pt idx="1645">
                  <c:v>37503</c:v>
                </c:pt>
                <c:pt idx="1646">
                  <c:v>37503</c:v>
                </c:pt>
                <c:pt idx="1647">
                  <c:v>37530</c:v>
                </c:pt>
                <c:pt idx="1648">
                  <c:v>37530</c:v>
                </c:pt>
                <c:pt idx="1649">
                  <c:v>37530</c:v>
                </c:pt>
                <c:pt idx="1650">
                  <c:v>37530</c:v>
                </c:pt>
                <c:pt idx="1651">
                  <c:v>37530</c:v>
                </c:pt>
                <c:pt idx="1652">
                  <c:v>37530</c:v>
                </c:pt>
                <c:pt idx="1653">
                  <c:v>37561</c:v>
                </c:pt>
                <c:pt idx="1654">
                  <c:v>37561</c:v>
                </c:pt>
                <c:pt idx="1655">
                  <c:v>37561</c:v>
                </c:pt>
                <c:pt idx="1656">
                  <c:v>37561</c:v>
                </c:pt>
                <c:pt idx="1657">
                  <c:v>37561</c:v>
                </c:pt>
                <c:pt idx="1658">
                  <c:v>37561</c:v>
                </c:pt>
                <c:pt idx="1659">
                  <c:v>37592</c:v>
                </c:pt>
                <c:pt idx="1660">
                  <c:v>37592</c:v>
                </c:pt>
                <c:pt idx="1661">
                  <c:v>37592</c:v>
                </c:pt>
                <c:pt idx="1662">
                  <c:v>37592</c:v>
                </c:pt>
                <c:pt idx="1663">
                  <c:v>37592</c:v>
                </c:pt>
                <c:pt idx="1664">
                  <c:v>37592</c:v>
                </c:pt>
                <c:pt idx="1665">
                  <c:v>37617</c:v>
                </c:pt>
                <c:pt idx="1666">
                  <c:v>37617</c:v>
                </c:pt>
                <c:pt idx="1667">
                  <c:v>37617</c:v>
                </c:pt>
                <c:pt idx="1668">
                  <c:v>37617</c:v>
                </c:pt>
                <c:pt idx="1669">
                  <c:v>37627</c:v>
                </c:pt>
                <c:pt idx="1670">
                  <c:v>37627</c:v>
                </c:pt>
                <c:pt idx="1671">
                  <c:v>37652</c:v>
                </c:pt>
                <c:pt idx="1672">
                  <c:v>37652</c:v>
                </c:pt>
                <c:pt idx="1673">
                  <c:v>37652</c:v>
                </c:pt>
                <c:pt idx="1674">
                  <c:v>37652</c:v>
                </c:pt>
                <c:pt idx="1675">
                  <c:v>37655</c:v>
                </c:pt>
                <c:pt idx="1676">
                  <c:v>37655</c:v>
                </c:pt>
                <c:pt idx="1677">
                  <c:v>37683</c:v>
                </c:pt>
                <c:pt idx="1678">
                  <c:v>37683</c:v>
                </c:pt>
                <c:pt idx="1679">
                  <c:v>37683</c:v>
                </c:pt>
                <c:pt idx="1680">
                  <c:v>37683</c:v>
                </c:pt>
                <c:pt idx="1681">
                  <c:v>37683</c:v>
                </c:pt>
                <c:pt idx="1682">
                  <c:v>37683</c:v>
                </c:pt>
                <c:pt idx="1683">
                  <c:v>37711</c:v>
                </c:pt>
                <c:pt idx="1684">
                  <c:v>37711</c:v>
                </c:pt>
                <c:pt idx="1685">
                  <c:v>37711</c:v>
                </c:pt>
                <c:pt idx="1686">
                  <c:v>37711</c:v>
                </c:pt>
                <c:pt idx="1687">
                  <c:v>37712</c:v>
                </c:pt>
                <c:pt idx="1688">
                  <c:v>37712</c:v>
                </c:pt>
                <c:pt idx="1689">
                  <c:v>37742</c:v>
                </c:pt>
                <c:pt idx="1690">
                  <c:v>37742</c:v>
                </c:pt>
                <c:pt idx="1691">
                  <c:v>37742</c:v>
                </c:pt>
                <c:pt idx="1692">
                  <c:v>37742</c:v>
                </c:pt>
                <c:pt idx="1693">
                  <c:v>37743</c:v>
                </c:pt>
                <c:pt idx="1694">
                  <c:v>37743</c:v>
                </c:pt>
                <c:pt idx="1695">
                  <c:v>37774</c:v>
                </c:pt>
                <c:pt idx="1696">
                  <c:v>37774</c:v>
                </c:pt>
                <c:pt idx="1697">
                  <c:v>37774</c:v>
                </c:pt>
                <c:pt idx="1698">
                  <c:v>37774</c:v>
                </c:pt>
                <c:pt idx="1699">
                  <c:v>37774</c:v>
                </c:pt>
                <c:pt idx="1700">
                  <c:v>37774</c:v>
                </c:pt>
                <c:pt idx="1701">
                  <c:v>37803</c:v>
                </c:pt>
                <c:pt idx="1702">
                  <c:v>37803</c:v>
                </c:pt>
                <c:pt idx="1703">
                  <c:v>37803</c:v>
                </c:pt>
                <c:pt idx="1704">
                  <c:v>37803</c:v>
                </c:pt>
                <c:pt idx="1705">
                  <c:v>37803</c:v>
                </c:pt>
                <c:pt idx="1706">
                  <c:v>37803</c:v>
                </c:pt>
                <c:pt idx="1707">
                  <c:v>37834</c:v>
                </c:pt>
                <c:pt idx="1708">
                  <c:v>37834</c:v>
                </c:pt>
                <c:pt idx="1709">
                  <c:v>37834</c:v>
                </c:pt>
                <c:pt idx="1710">
                  <c:v>37834</c:v>
                </c:pt>
                <c:pt idx="1711">
                  <c:v>37834</c:v>
                </c:pt>
                <c:pt idx="1712">
                  <c:v>37834</c:v>
                </c:pt>
                <c:pt idx="1713">
                  <c:v>37865</c:v>
                </c:pt>
                <c:pt idx="1714">
                  <c:v>37865</c:v>
                </c:pt>
                <c:pt idx="1715">
                  <c:v>37865</c:v>
                </c:pt>
                <c:pt idx="1716">
                  <c:v>37865</c:v>
                </c:pt>
                <c:pt idx="1717">
                  <c:v>37865</c:v>
                </c:pt>
                <c:pt idx="1718">
                  <c:v>37865</c:v>
                </c:pt>
                <c:pt idx="1719">
                  <c:v>37895</c:v>
                </c:pt>
                <c:pt idx="1720">
                  <c:v>37895</c:v>
                </c:pt>
                <c:pt idx="1721">
                  <c:v>37895</c:v>
                </c:pt>
                <c:pt idx="1722">
                  <c:v>37895</c:v>
                </c:pt>
                <c:pt idx="1723">
                  <c:v>37895</c:v>
                </c:pt>
                <c:pt idx="1724">
                  <c:v>37895</c:v>
                </c:pt>
                <c:pt idx="1725">
                  <c:v>37929</c:v>
                </c:pt>
                <c:pt idx="1726">
                  <c:v>37929</c:v>
                </c:pt>
                <c:pt idx="1727">
                  <c:v>37930</c:v>
                </c:pt>
                <c:pt idx="1728">
                  <c:v>37930</c:v>
                </c:pt>
                <c:pt idx="1729">
                  <c:v>37930</c:v>
                </c:pt>
                <c:pt idx="1730">
                  <c:v>37930</c:v>
                </c:pt>
                <c:pt idx="1731">
                  <c:v>37956</c:v>
                </c:pt>
                <c:pt idx="1732">
                  <c:v>37956</c:v>
                </c:pt>
                <c:pt idx="1733">
                  <c:v>37957</c:v>
                </c:pt>
                <c:pt idx="1734">
                  <c:v>37957</c:v>
                </c:pt>
                <c:pt idx="1735">
                  <c:v>37957</c:v>
                </c:pt>
                <c:pt idx="1736">
                  <c:v>37957</c:v>
                </c:pt>
                <c:pt idx="1737">
                  <c:v>37981</c:v>
                </c:pt>
                <c:pt idx="1738">
                  <c:v>37981</c:v>
                </c:pt>
                <c:pt idx="1739">
                  <c:v>37981</c:v>
                </c:pt>
                <c:pt idx="1740">
                  <c:v>37981</c:v>
                </c:pt>
                <c:pt idx="1741">
                  <c:v>37991</c:v>
                </c:pt>
                <c:pt idx="1742">
                  <c:v>37991</c:v>
                </c:pt>
                <c:pt idx="1743">
                  <c:v>38019</c:v>
                </c:pt>
                <c:pt idx="1744">
                  <c:v>38019</c:v>
                </c:pt>
                <c:pt idx="1745">
                  <c:v>38019</c:v>
                </c:pt>
                <c:pt idx="1746">
                  <c:v>38019</c:v>
                </c:pt>
                <c:pt idx="1747">
                  <c:v>38019</c:v>
                </c:pt>
                <c:pt idx="1748">
                  <c:v>38019</c:v>
                </c:pt>
                <c:pt idx="1749">
                  <c:v>38047</c:v>
                </c:pt>
                <c:pt idx="1750">
                  <c:v>38047</c:v>
                </c:pt>
                <c:pt idx="1751">
                  <c:v>38047</c:v>
                </c:pt>
                <c:pt idx="1752">
                  <c:v>38047</c:v>
                </c:pt>
                <c:pt idx="1753">
                  <c:v>38047</c:v>
                </c:pt>
                <c:pt idx="1754">
                  <c:v>38047</c:v>
                </c:pt>
                <c:pt idx="1755">
                  <c:v>38078</c:v>
                </c:pt>
                <c:pt idx="1756">
                  <c:v>38078</c:v>
                </c:pt>
                <c:pt idx="1757">
                  <c:v>38078</c:v>
                </c:pt>
                <c:pt idx="1758">
                  <c:v>38078</c:v>
                </c:pt>
                <c:pt idx="1759">
                  <c:v>38078</c:v>
                </c:pt>
                <c:pt idx="1760">
                  <c:v>38078</c:v>
                </c:pt>
                <c:pt idx="1761">
                  <c:v>38105</c:v>
                </c:pt>
                <c:pt idx="1762">
                  <c:v>38105</c:v>
                </c:pt>
                <c:pt idx="1763">
                  <c:v>38105</c:v>
                </c:pt>
                <c:pt idx="1764">
                  <c:v>38105</c:v>
                </c:pt>
                <c:pt idx="1765">
                  <c:v>38113</c:v>
                </c:pt>
                <c:pt idx="1766">
                  <c:v>38113</c:v>
                </c:pt>
                <c:pt idx="1767">
                  <c:v>38139</c:v>
                </c:pt>
                <c:pt idx="1768">
                  <c:v>38139</c:v>
                </c:pt>
                <c:pt idx="1769">
                  <c:v>38139</c:v>
                </c:pt>
                <c:pt idx="1770">
                  <c:v>38139</c:v>
                </c:pt>
                <c:pt idx="1771">
                  <c:v>38139</c:v>
                </c:pt>
                <c:pt idx="1772">
                  <c:v>38139</c:v>
                </c:pt>
                <c:pt idx="1773">
                  <c:v>38169</c:v>
                </c:pt>
                <c:pt idx="1774">
                  <c:v>38169</c:v>
                </c:pt>
                <c:pt idx="1775">
                  <c:v>38169</c:v>
                </c:pt>
                <c:pt idx="1776">
                  <c:v>38169</c:v>
                </c:pt>
                <c:pt idx="1777">
                  <c:v>38169</c:v>
                </c:pt>
                <c:pt idx="1778">
                  <c:v>38169</c:v>
                </c:pt>
                <c:pt idx="1779">
                  <c:v>38198</c:v>
                </c:pt>
                <c:pt idx="1780">
                  <c:v>38198</c:v>
                </c:pt>
                <c:pt idx="1781">
                  <c:v>38198</c:v>
                </c:pt>
                <c:pt idx="1782">
                  <c:v>38198</c:v>
                </c:pt>
                <c:pt idx="1783">
                  <c:v>38201</c:v>
                </c:pt>
                <c:pt idx="1784">
                  <c:v>38201</c:v>
                </c:pt>
                <c:pt idx="1785">
                  <c:v>38231</c:v>
                </c:pt>
                <c:pt idx="1786">
                  <c:v>38231</c:v>
                </c:pt>
                <c:pt idx="1787">
                  <c:v>38231</c:v>
                </c:pt>
                <c:pt idx="1788">
                  <c:v>38231</c:v>
                </c:pt>
                <c:pt idx="1789">
                  <c:v>38231</c:v>
                </c:pt>
                <c:pt idx="1790">
                  <c:v>38231</c:v>
                </c:pt>
                <c:pt idx="1791">
                  <c:v>38261</c:v>
                </c:pt>
                <c:pt idx="1792">
                  <c:v>38261</c:v>
                </c:pt>
                <c:pt idx="1793">
                  <c:v>38261</c:v>
                </c:pt>
                <c:pt idx="1794">
                  <c:v>38261</c:v>
                </c:pt>
                <c:pt idx="1795">
                  <c:v>38261</c:v>
                </c:pt>
                <c:pt idx="1796">
                  <c:v>38261</c:v>
                </c:pt>
                <c:pt idx="1797">
                  <c:v>38292</c:v>
                </c:pt>
                <c:pt idx="1798">
                  <c:v>38292</c:v>
                </c:pt>
                <c:pt idx="1799">
                  <c:v>38292</c:v>
                </c:pt>
                <c:pt idx="1800">
                  <c:v>38292</c:v>
                </c:pt>
                <c:pt idx="1801">
                  <c:v>38292</c:v>
                </c:pt>
                <c:pt idx="1802">
                  <c:v>38292</c:v>
                </c:pt>
                <c:pt idx="1803">
                  <c:v>38322</c:v>
                </c:pt>
                <c:pt idx="1804">
                  <c:v>38322</c:v>
                </c:pt>
                <c:pt idx="1805">
                  <c:v>38322</c:v>
                </c:pt>
                <c:pt idx="1806">
                  <c:v>38322</c:v>
                </c:pt>
                <c:pt idx="1807">
                  <c:v>38322</c:v>
                </c:pt>
                <c:pt idx="1808">
                  <c:v>38322</c:v>
                </c:pt>
                <c:pt idx="1809">
                  <c:v>38356</c:v>
                </c:pt>
                <c:pt idx="1810">
                  <c:v>38356</c:v>
                </c:pt>
                <c:pt idx="1811">
                  <c:v>38357</c:v>
                </c:pt>
                <c:pt idx="1812">
                  <c:v>38357</c:v>
                </c:pt>
                <c:pt idx="1813">
                  <c:v>38357</c:v>
                </c:pt>
                <c:pt idx="1814">
                  <c:v>38357</c:v>
                </c:pt>
                <c:pt idx="1815">
                  <c:v>38384</c:v>
                </c:pt>
                <c:pt idx="1816">
                  <c:v>38384</c:v>
                </c:pt>
                <c:pt idx="1817">
                  <c:v>38384</c:v>
                </c:pt>
                <c:pt idx="1818">
                  <c:v>38384</c:v>
                </c:pt>
                <c:pt idx="1819">
                  <c:v>38384</c:v>
                </c:pt>
                <c:pt idx="1820">
                  <c:v>38384</c:v>
                </c:pt>
                <c:pt idx="1821">
                  <c:v>38412</c:v>
                </c:pt>
                <c:pt idx="1822">
                  <c:v>38412</c:v>
                </c:pt>
                <c:pt idx="1823">
                  <c:v>38412</c:v>
                </c:pt>
                <c:pt idx="1824">
                  <c:v>38412</c:v>
                </c:pt>
                <c:pt idx="1825">
                  <c:v>38412</c:v>
                </c:pt>
                <c:pt idx="1826">
                  <c:v>38412</c:v>
                </c:pt>
                <c:pt idx="1827">
                  <c:v>38443</c:v>
                </c:pt>
                <c:pt idx="1828">
                  <c:v>38443</c:v>
                </c:pt>
                <c:pt idx="1829">
                  <c:v>38443</c:v>
                </c:pt>
                <c:pt idx="1830">
                  <c:v>38443</c:v>
                </c:pt>
                <c:pt idx="1831">
                  <c:v>38443</c:v>
                </c:pt>
                <c:pt idx="1832">
                  <c:v>38443</c:v>
                </c:pt>
                <c:pt idx="1833">
                  <c:v>38470</c:v>
                </c:pt>
                <c:pt idx="1834">
                  <c:v>38470</c:v>
                </c:pt>
                <c:pt idx="1835">
                  <c:v>38470</c:v>
                </c:pt>
                <c:pt idx="1836">
                  <c:v>38470</c:v>
                </c:pt>
                <c:pt idx="1837">
                  <c:v>38474</c:v>
                </c:pt>
                <c:pt idx="1838">
                  <c:v>38474</c:v>
                </c:pt>
                <c:pt idx="1839">
                  <c:v>38504</c:v>
                </c:pt>
                <c:pt idx="1840">
                  <c:v>38504</c:v>
                </c:pt>
                <c:pt idx="1841">
                  <c:v>38504</c:v>
                </c:pt>
                <c:pt idx="1842">
                  <c:v>38504</c:v>
                </c:pt>
                <c:pt idx="1843">
                  <c:v>38504</c:v>
                </c:pt>
                <c:pt idx="1844">
                  <c:v>38504</c:v>
                </c:pt>
                <c:pt idx="1845">
                  <c:v>38534</c:v>
                </c:pt>
                <c:pt idx="1846">
                  <c:v>38534</c:v>
                </c:pt>
                <c:pt idx="1847">
                  <c:v>38537</c:v>
                </c:pt>
                <c:pt idx="1848">
                  <c:v>38537</c:v>
                </c:pt>
                <c:pt idx="1849">
                  <c:v>38537</c:v>
                </c:pt>
                <c:pt idx="1850">
                  <c:v>38537</c:v>
                </c:pt>
                <c:pt idx="1851">
                  <c:v>38565</c:v>
                </c:pt>
                <c:pt idx="1852">
                  <c:v>38565</c:v>
                </c:pt>
                <c:pt idx="1853">
                  <c:v>38565</c:v>
                </c:pt>
                <c:pt idx="1854">
                  <c:v>38565</c:v>
                </c:pt>
                <c:pt idx="1855">
                  <c:v>38565</c:v>
                </c:pt>
                <c:pt idx="1856">
                  <c:v>38565</c:v>
                </c:pt>
                <c:pt idx="1857">
                  <c:v>38596</c:v>
                </c:pt>
                <c:pt idx="1858">
                  <c:v>38596</c:v>
                </c:pt>
                <c:pt idx="1859">
                  <c:v>38596</c:v>
                </c:pt>
                <c:pt idx="1860">
                  <c:v>38596</c:v>
                </c:pt>
                <c:pt idx="1861">
                  <c:v>38596</c:v>
                </c:pt>
                <c:pt idx="1862">
                  <c:v>38596</c:v>
                </c:pt>
                <c:pt idx="1863">
                  <c:v>38628</c:v>
                </c:pt>
                <c:pt idx="1864">
                  <c:v>38628</c:v>
                </c:pt>
                <c:pt idx="1865">
                  <c:v>38628</c:v>
                </c:pt>
                <c:pt idx="1866">
                  <c:v>38628</c:v>
                </c:pt>
                <c:pt idx="1867">
                  <c:v>38628</c:v>
                </c:pt>
                <c:pt idx="1868">
                  <c:v>38628</c:v>
                </c:pt>
                <c:pt idx="1869">
                  <c:v>38657</c:v>
                </c:pt>
                <c:pt idx="1870">
                  <c:v>38657</c:v>
                </c:pt>
                <c:pt idx="1871">
                  <c:v>38657</c:v>
                </c:pt>
                <c:pt idx="1872">
                  <c:v>38657</c:v>
                </c:pt>
                <c:pt idx="1873">
                  <c:v>38657</c:v>
                </c:pt>
                <c:pt idx="1874">
                  <c:v>38657</c:v>
                </c:pt>
                <c:pt idx="1875">
                  <c:v>38687</c:v>
                </c:pt>
                <c:pt idx="1876">
                  <c:v>38687</c:v>
                </c:pt>
                <c:pt idx="1877">
                  <c:v>38687</c:v>
                </c:pt>
                <c:pt idx="1878">
                  <c:v>38687</c:v>
                </c:pt>
                <c:pt idx="1879">
                  <c:v>38687</c:v>
                </c:pt>
                <c:pt idx="1880">
                  <c:v>38687</c:v>
                </c:pt>
                <c:pt idx="1881">
                  <c:v>38721</c:v>
                </c:pt>
                <c:pt idx="1882">
                  <c:v>38721</c:v>
                </c:pt>
                <c:pt idx="1883">
                  <c:v>38722</c:v>
                </c:pt>
                <c:pt idx="1884">
                  <c:v>38722</c:v>
                </c:pt>
                <c:pt idx="1885">
                  <c:v>38722</c:v>
                </c:pt>
                <c:pt idx="1886">
                  <c:v>38722</c:v>
                </c:pt>
                <c:pt idx="1887">
                  <c:v>38749</c:v>
                </c:pt>
                <c:pt idx="1888">
                  <c:v>38749</c:v>
                </c:pt>
                <c:pt idx="1889">
                  <c:v>38749</c:v>
                </c:pt>
                <c:pt idx="1890">
                  <c:v>38749</c:v>
                </c:pt>
                <c:pt idx="1891">
                  <c:v>38749</c:v>
                </c:pt>
                <c:pt idx="1892">
                  <c:v>38749</c:v>
                </c:pt>
                <c:pt idx="1893">
                  <c:v>38777</c:v>
                </c:pt>
                <c:pt idx="1894">
                  <c:v>38777</c:v>
                </c:pt>
                <c:pt idx="1895">
                  <c:v>38778</c:v>
                </c:pt>
                <c:pt idx="1896">
                  <c:v>38778</c:v>
                </c:pt>
                <c:pt idx="1897">
                  <c:v>38778</c:v>
                </c:pt>
                <c:pt idx="1898">
                  <c:v>38778</c:v>
                </c:pt>
                <c:pt idx="1899">
                  <c:v>38810</c:v>
                </c:pt>
                <c:pt idx="1900">
                  <c:v>38810</c:v>
                </c:pt>
                <c:pt idx="1901">
                  <c:v>38810</c:v>
                </c:pt>
                <c:pt idx="1902">
                  <c:v>38810</c:v>
                </c:pt>
                <c:pt idx="1903">
                  <c:v>38810</c:v>
                </c:pt>
                <c:pt idx="1904">
                  <c:v>38810</c:v>
                </c:pt>
                <c:pt idx="1905">
                  <c:v>38835</c:v>
                </c:pt>
                <c:pt idx="1906">
                  <c:v>38835</c:v>
                </c:pt>
                <c:pt idx="1907">
                  <c:v>38835</c:v>
                </c:pt>
                <c:pt idx="1908">
                  <c:v>38835</c:v>
                </c:pt>
                <c:pt idx="1909">
                  <c:v>38839</c:v>
                </c:pt>
                <c:pt idx="1910">
                  <c:v>38839</c:v>
                </c:pt>
                <c:pt idx="1911">
                  <c:v>38869</c:v>
                </c:pt>
                <c:pt idx="1912">
                  <c:v>38869</c:v>
                </c:pt>
                <c:pt idx="1913">
                  <c:v>38869</c:v>
                </c:pt>
                <c:pt idx="1914">
                  <c:v>38869</c:v>
                </c:pt>
                <c:pt idx="1915">
                  <c:v>38869</c:v>
                </c:pt>
                <c:pt idx="1916">
                  <c:v>38869</c:v>
                </c:pt>
                <c:pt idx="1917">
                  <c:v>38901</c:v>
                </c:pt>
                <c:pt idx="1918">
                  <c:v>38901</c:v>
                </c:pt>
                <c:pt idx="1919">
                  <c:v>38901</c:v>
                </c:pt>
                <c:pt idx="1920">
                  <c:v>38901</c:v>
                </c:pt>
                <c:pt idx="1921">
                  <c:v>38901</c:v>
                </c:pt>
                <c:pt idx="1922">
                  <c:v>38901</c:v>
                </c:pt>
                <c:pt idx="1923">
                  <c:v>38930</c:v>
                </c:pt>
                <c:pt idx="1924">
                  <c:v>38930</c:v>
                </c:pt>
                <c:pt idx="1925">
                  <c:v>38930</c:v>
                </c:pt>
                <c:pt idx="1926">
                  <c:v>38930</c:v>
                </c:pt>
                <c:pt idx="1927">
                  <c:v>38930</c:v>
                </c:pt>
                <c:pt idx="1928">
                  <c:v>38930</c:v>
                </c:pt>
                <c:pt idx="1929">
                  <c:v>38961</c:v>
                </c:pt>
                <c:pt idx="1930">
                  <c:v>38961</c:v>
                </c:pt>
                <c:pt idx="1931">
                  <c:v>38961</c:v>
                </c:pt>
                <c:pt idx="1932">
                  <c:v>38961</c:v>
                </c:pt>
                <c:pt idx="1933">
                  <c:v>38961</c:v>
                </c:pt>
                <c:pt idx="1934">
                  <c:v>38961</c:v>
                </c:pt>
                <c:pt idx="1935">
                  <c:v>38992</c:v>
                </c:pt>
                <c:pt idx="1936">
                  <c:v>38992</c:v>
                </c:pt>
                <c:pt idx="1937">
                  <c:v>38992</c:v>
                </c:pt>
                <c:pt idx="1938">
                  <c:v>38992</c:v>
                </c:pt>
                <c:pt idx="1939">
                  <c:v>38992</c:v>
                </c:pt>
                <c:pt idx="1940">
                  <c:v>38992</c:v>
                </c:pt>
                <c:pt idx="1941">
                  <c:v>39022</c:v>
                </c:pt>
                <c:pt idx="1942">
                  <c:v>39022</c:v>
                </c:pt>
                <c:pt idx="1943">
                  <c:v>39022</c:v>
                </c:pt>
                <c:pt idx="1944">
                  <c:v>39022</c:v>
                </c:pt>
                <c:pt idx="1945">
                  <c:v>39022</c:v>
                </c:pt>
                <c:pt idx="1946">
                  <c:v>39022</c:v>
                </c:pt>
                <c:pt idx="1947">
                  <c:v>39052</c:v>
                </c:pt>
                <c:pt idx="1948">
                  <c:v>39052</c:v>
                </c:pt>
                <c:pt idx="1949">
                  <c:v>39052</c:v>
                </c:pt>
                <c:pt idx="1950">
                  <c:v>39052</c:v>
                </c:pt>
                <c:pt idx="1951">
                  <c:v>39052</c:v>
                </c:pt>
                <c:pt idx="1952">
                  <c:v>39052</c:v>
                </c:pt>
                <c:pt idx="1953">
                  <c:v>39086</c:v>
                </c:pt>
                <c:pt idx="1954">
                  <c:v>39086</c:v>
                </c:pt>
                <c:pt idx="1955">
                  <c:v>39086</c:v>
                </c:pt>
                <c:pt idx="1956">
                  <c:v>39086</c:v>
                </c:pt>
                <c:pt idx="1957">
                  <c:v>39086</c:v>
                </c:pt>
                <c:pt idx="1958">
                  <c:v>39086</c:v>
                </c:pt>
                <c:pt idx="1959">
                  <c:v>39114</c:v>
                </c:pt>
                <c:pt idx="1960">
                  <c:v>39114</c:v>
                </c:pt>
                <c:pt idx="1961">
                  <c:v>39114</c:v>
                </c:pt>
                <c:pt idx="1962">
                  <c:v>39114</c:v>
                </c:pt>
                <c:pt idx="1963">
                  <c:v>39114</c:v>
                </c:pt>
                <c:pt idx="1964">
                  <c:v>39114</c:v>
                </c:pt>
                <c:pt idx="1965">
                  <c:v>39142</c:v>
                </c:pt>
                <c:pt idx="1966">
                  <c:v>39142</c:v>
                </c:pt>
                <c:pt idx="1967">
                  <c:v>39142</c:v>
                </c:pt>
                <c:pt idx="1968">
                  <c:v>39142</c:v>
                </c:pt>
                <c:pt idx="1969">
                  <c:v>39142</c:v>
                </c:pt>
                <c:pt idx="1970">
                  <c:v>39142</c:v>
                </c:pt>
                <c:pt idx="1971">
                  <c:v>39174</c:v>
                </c:pt>
                <c:pt idx="1972">
                  <c:v>39174</c:v>
                </c:pt>
                <c:pt idx="1973">
                  <c:v>39174</c:v>
                </c:pt>
                <c:pt idx="1974">
                  <c:v>39174</c:v>
                </c:pt>
                <c:pt idx="1975">
                  <c:v>39174</c:v>
                </c:pt>
                <c:pt idx="1976">
                  <c:v>39174</c:v>
                </c:pt>
                <c:pt idx="1977">
                  <c:v>39203</c:v>
                </c:pt>
                <c:pt idx="1978">
                  <c:v>39203</c:v>
                </c:pt>
                <c:pt idx="1979">
                  <c:v>39203</c:v>
                </c:pt>
                <c:pt idx="1980">
                  <c:v>39203</c:v>
                </c:pt>
                <c:pt idx="1981">
                  <c:v>39204</c:v>
                </c:pt>
                <c:pt idx="1982">
                  <c:v>39204</c:v>
                </c:pt>
                <c:pt idx="1983">
                  <c:v>39234</c:v>
                </c:pt>
                <c:pt idx="1984">
                  <c:v>39234</c:v>
                </c:pt>
                <c:pt idx="1985">
                  <c:v>39234</c:v>
                </c:pt>
                <c:pt idx="1986">
                  <c:v>39234</c:v>
                </c:pt>
                <c:pt idx="1987">
                  <c:v>39234</c:v>
                </c:pt>
                <c:pt idx="1988">
                  <c:v>39234</c:v>
                </c:pt>
                <c:pt idx="1989">
                  <c:v>39265</c:v>
                </c:pt>
                <c:pt idx="1990">
                  <c:v>39265</c:v>
                </c:pt>
                <c:pt idx="1991">
                  <c:v>39266</c:v>
                </c:pt>
                <c:pt idx="1992">
                  <c:v>39266</c:v>
                </c:pt>
                <c:pt idx="1993">
                  <c:v>39266</c:v>
                </c:pt>
                <c:pt idx="1994">
                  <c:v>39266</c:v>
                </c:pt>
                <c:pt idx="1995">
                  <c:v>39295</c:v>
                </c:pt>
                <c:pt idx="1996">
                  <c:v>39295</c:v>
                </c:pt>
                <c:pt idx="1997">
                  <c:v>39295</c:v>
                </c:pt>
                <c:pt idx="1998">
                  <c:v>39295</c:v>
                </c:pt>
                <c:pt idx="1999">
                  <c:v>39295</c:v>
                </c:pt>
                <c:pt idx="2000">
                  <c:v>39295</c:v>
                </c:pt>
                <c:pt idx="2001">
                  <c:v>39328</c:v>
                </c:pt>
                <c:pt idx="2002">
                  <c:v>39328</c:v>
                </c:pt>
                <c:pt idx="2003">
                  <c:v>39328</c:v>
                </c:pt>
                <c:pt idx="2004">
                  <c:v>39328</c:v>
                </c:pt>
                <c:pt idx="2005">
                  <c:v>39328</c:v>
                </c:pt>
                <c:pt idx="2006">
                  <c:v>39328</c:v>
                </c:pt>
                <c:pt idx="2007">
                  <c:v>39356</c:v>
                </c:pt>
                <c:pt idx="2008">
                  <c:v>39356</c:v>
                </c:pt>
                <c:pt idx="2009">
                  <c:v>39357</c:v>
                </c:pt>
                <c:pt idx="2010">
                  <c:v>39357</c:v>
                </c:pt>
                <c:pt idx="2011">
                  <c:v>39357</c:v>
                </c:pt>
                <c:pt idx="2012">
                  <c:v>39357</c:v>
                </c:pt>
                <c:pt idx="2013">
                  <c:v>39387</c:v>
                </c:pt>
                <c:pt idx="2014">
                  <c:v>39387</c:v>
                </c:pt>
                <c:pt idx="2015">
                  <c:v>39387</c:v>
                </c:pt>
                <c:pt idx="2016">
                  <c:v>39387</c:v>
                </c:pt>
                <c:pt idx="2017">
                  <c:v>39387</c:v>
                </c:pt>
                <c:pt idx="2018">
                  <c:v>39387</c:v>
                </c:pt>
                <c:pt idx="2019">
                  <c:v>39419</c:v>
                </c:pt>
                <c:pt idx="2020">
                  <c:v>39419</c:v>
                </c:pt>
                <c:pt idx="2021">
                  <c:v>39419</c:v>
                </c:pt>
                <c:pt idx="2022">
                  <c:v>39419</c:v>
                </c:pt>
                <c:pt idx="2023">
                  <c:v>39419</c:v>
                </c:pt>
                <c:pt idx="2024">
                  <c:v>39419</c:v>
                </c:pt>
                <c:pt idx="2025">
                  <c:v>39451</c:v>
                </c:pt>
                <c:pt idx="2026">
                  <c:v>39451</c:v>
                </c:pt>
                <c:pt idx="2027">
                  <c:v>39451</c:v>
                </c:pt>
                <c:pt idx="2028">
                  <c:v>39451</c:v>
                </c:pt>
                <c:pt idx="2029">
                  <c:v>39451</c:v>
                </c:pt>
                <c:pt idx="2030">
                  <c:v>39451</c:v>
                </c:pt>
                <c:pt idx="2031">
                  <c:v>39478</c:v>
                </c:pt>
                <c:pt idx="2032">
                  <c:v>39478</c:v>
                </c:pt>
                <c:pt idx="2033">
                  <c:v>39478</c:v>
                </c:pt>
                <c:pt idx="2034">
                  <c:v>39478</c:v>
                </c:pt>
                <c:pt idx="2035">
                  <c:v>39479</c:v>
                </c:pt>
                <c:pt idx="2036">
                  <c:v>39479</c:v>
                </c:pt>
                <c:pt idx="2037">
                  <c:v>39510</c:v>
                </c:pt>
                <c:pt idx="2038">
                  <c:v>39510</c:v>
                </c:pt>
                <c:pt idx="2039">
                  <c:v>39510</c:v>
                </c:pt>
                <c:pt idx="2040">
                  <c:v>39510</c:v>
                </c:pt>
                <c:pt idx="2041">
                  <c:v>39510</c:v>
                </c:pt>
                <c:pt idx="2042">
                  <c:v>39510</c:v>
                </c:pt>
                <c:pt idx="2043">
                  <c:v>39539</c:v>
                </c:pt>
                <c:pt idx="2044">
                  <c:v>39539</c:v>
                </c:pt>
                <c:pt idx="2045">
                  <c:v>39540</c:v>
                </c:pt>
                <c:pt idx="2046">
                  <c:v>39540</c:v>
                </c:pt>
                <c:pt idx="2047">
                  <c:v>39540</c:v>
                </c:pt>
                <c:pt idx="2048">
                  <c:v>39540</c:v>
                </c:pt>
                <c:pt idx="2049">
                  <c:v>39569</c:v>
                </c:pt>
                <c:pt idx="2050">
                  <c:v>39569</c:v>
                </c:pt>
                <c:pt idx="2051">
                  <c:v>39569</c:v>
                </c:pt>
                <c:pt idx="2052">
                  <c:v>39569</c:v>
                </c:pt>
                <c:pt idx="2053">
                  <c:v>39570</c:v>
                </c:pt>
                <c:pt idx="2054">
                  <c:v>39570</c:v>
                </c:pt>
                <c:pt idx="2055">
                  <c:v>39601</c:v>
                </c:pt>
                <c:pt idx="2056">
                  <c:v>39601</c:v>
                </c:pt>
                <c:pt idx="2057">
                  <c:v>39601</c:v>
                </c:pt>
                <c:pt idx="2058">
                  <c:v>39601</c:v>
                </c:pt>
                <c:pt idx="2059">
                  <c:v>39601</c:v>
                </c:pt>
                <c:pt idx="2060">
                  <c:v>39601</c:v>
                </c:pt>
                <c:pt idx="2061">
                  <c:v>39630</c:v>
                </c:pt>
                <c:pt idx="2062">
                  <c:v>39630</c:v>
                </c:pt>
                <c:pt idx="2063">
                  <c:v>39630</c:v>
                </c:pt>
                <c:pt idx="2064">
                  <c:v>39630</c:v>
                </c:pt>
                <c:pt idx="2065">
                  <c:v>39630</c:v>
                </c:pt>
                <c:pt idx="2066">
                  <c:v>39661</c:v>
                </c:pt>
                <c:pt idx="2067">
                  <c:v>39661</c:v>
                </c:pt>
                <c:pt idx="2068">
                  <c:v>39661</c:v>
                </c:pt>
                <c:pt idx="2069">
                  <c:v>39661</c:v>
                </c:pt>
                <c:pt idx="2070">
                  <c:v>39661</c:v>
                </c:pt>
                <c:pt idx="2071">
                  <c:v>39661</c:v>
                </c:pt>
                <c:pt idx="2072">
                  <c:v>39692</c:v>
                </c:pt>
                <c:pt idx="2073">
                  <c:v>39692</c:v>
                </c:pt>
                <c:pt idx="2074">
                  <c:v>39692</c:v>
                </c:pt>
                <c:pt idx="2075">
                  <c:v>39692</c:v>
                </c:pt>
                <c:pt idx="2076">
                  <c:v>39692</c:v>
                </c:pt>
                <c:pt idx="2077">
                  <c:v>39692</c:v>
                </c:pt>
                <c:pt idx="2078">
                  <c:v>39722</c:v>
                </c:pt>
                <c:pt idx="2079">
                  <c:v>39722</c:v>
                </c:pt>
                <c:pt idx="2080">
                  <c:v>39722</c:v>
                </c:pt>
                <c:pt idx="2081">
                  <c:v>39722</c:v>
                </c:pt>
                <c:pt idx="2082">
                  <c:v>39722</c:v>
                </c:pt>
                <c:pt idx="2083">
                  <c:v>39722</c:v>
                </c:pt>
                <c:pt idx="2084">
                  <c:v>39756</c:v>
                </c:pt>
                <c:pt idx="2085">
                  <c:v>39756</c:v>
                </c:pt>
                <c:pt idx="2086">
                  <c:v>39756</c:v>
                </c:pt>
                <c:pt idx="2087">
                  <c:v>39756</c:v>
                </c:pt>
                <c:pt idx="2088">
                  <c:v>39756</c:v>
                </c:pt>
                <c:pt idx="2089">
                  <c:v>39756</c:v>
                </c:pt>
                <c:pt idx="2090">
                  <c:v>39783</c:v>
                </c:pt>
                <c:pt idx="2091">
                  <c:v>39783</c:v>
                </c:pt>
                <c:pt idx="2092">
                  <c:v>39783</c:v>
                </c:pt>
                <c:pt idx="2093">
                  <c:v>39783</c:v>
                </c:pt>
                <c:pt idx="2094">
                  <c:v>39783</c:v>
                </c:pt>
                <c:pt idx="2095">
                  <c:v>39783</c:v>
                </c:pt>
                <c:pt idx="2096">
                  <c:v>39818</c:v>
                </c:pt>
                <c:pt idx="2097">
                  <c:v>39818</c:v>
                </c:pt>
                <c:pt idx="2098">
                  <c:v>39818</c:v>
                </c:pt>
                <c:pt idx="2099">
                  <c:v>39818</c:v>
                </c:pt>
                <c:pt idx="2100">
                  <c:v>39818</c:v>
                </c:pt>
                <c:pt idx="2101">
                  <c:v>39818</c:v>
                </c:pt>
                <c:pt idx="2102">
                  <c:v>39846</c:v>
                </c:pt>
                <c:pt idx="2103">
                  <c:v>39846</c:v>
                </c:pt>
                <c:pt idx="2104">
                  <c:v>39846</c:v>
                </c:pt>
                <c:pt idx="2105">
                  <c:v>39846</c:v>
                </c:pt>
                <c:pt idx="2106">
                  <c:v>39846</c:v>
                </c:pt>
                <c:pt idx="2107">
                  <c:v>39846</c:v>
                </c:pt>
                <c:pt idx="2108">
                  <c:v>39874</c:v>
                </c:pt>
                <c:pt idx="2109">
                  <c:v>39874</c:v>
                </c:pt>
                <c:pt idx="2110">
                  <c:v>39874</c:v>
                </c:pt>
                <c:pt idx="2111">
                  <c:v>39874</c:v>
                </c:pt>
                <c:pt idx="2112">
                  <c:v>39874</c:v>
                </c:pt>
                <c:pt idx="2113">
                  <c:v>39874</c:v>
                </c:pt>
                <c:pt idx="2114">
                  <c:v>40298</c:v>
                </c:pt>
                <c:pt idx="2115">
                  <c:v>40298</c:v>
                </c:pt>
                <c:pt idx="2116">
                  <c:v>40304</c:v>
                </c:pt>
                <c:pt idx="2117">
                  <c:v>40304</c:v>
                </c:pt>
                <c:pt idx="2118">
                  <c:v>40330</c:v>
                </c:pt>
                <c:pt idx="2119">
                  <c:v>40330</c:v>
                </c:pt>
                <c:pt idx="2120">
                  <c:v>40330</c:v>
                </c:pt>
                <c:pt idx="2121">
                  <c:v>40330</c:v>
                </c:pt>
                <c:pt idx="2122">
                  <c:v>40360</c:v>
                </c:pt>
                <c:pt idx="2123">
                  <c:v>40360</c:v>
                </c:pt>
                <c:pt idx="2124">
                  <c:v>40360</c:v>
                </c:pt>
                <c:pt idx="2125">
                  <c:v>40360</c:v>
                </c:pt>
                <c:pt idx="2126">
                  <c:v>40392</c:v>
                </c:pt>
                <c:pt idx="2127">
                  <c:v>40392</c:v>
                </c:pt>
                <c:pt idx="2128">
                  <c:v>40392</c:v>
                </c:pt>
                <c:pt idx="2129">
                  <c:v>40392</c:v>
                </c:pt>
                <c:pt idx="2130">
                  <c:v>40422</c:v>
                </c:pt>
                <c:pt idx="2131">
                  <c:v>40422</c:v>
                </c:pt>
                <c:pt idx="2132">
                  <c:v>40422</c:v>
                </c:pt>
                <c:pt idx="2133">
                  <c:v>40422</c:v>
                </c:pt>
                <c:pt idx="2134">
                  <c:v>40452</c:v>
                </c:pt>
                <c:pt idx="2135">
                  <c:v>40452</c:v>
                </c:pt>
                <c:pt idx="2136">
                  <c:v>40452</c:v>
                </c:pt>
                <c:pt idx="2137">
                  <c:v>40452</c:v>
                </c:pt>
                <c:pt idx="2138">
                  <c:v>40483</c:v>
                </c:pt>
                <c:pt idx="2139">
                  <c:v>40483</c:v>
                </c:pt>
                <c:pt idx="2140">
                  <c:v>40483</c:v>
                </c:pt>
                <c:pt idx="2141">
                  <c:v>40483</c:v>
                </c:pt>
                <c:pt idx="2142">
                  <c:v>40513</c:v>
                </c:pt>
                <c:pt idx="2143">
                  <c:v>40513</c:v>
                </c:pt>
                <c:pt idx="2144">
                  <c:v>40513</c:v>
                </c:pt>
                <c:pt idx="2145">
                  <c:v>40513</c:v>
                </c:pt>
                <c:pt idx="2146">
                  <c:v>40547</c:v>
                </c:pt>
                <c:pt idx="2147">
                  <c:v>40547</c:v>
                </c:pt>
                <c:pt idx="2148">
                  <c:v>40547</c:v>
                </c:pt>
                <c:pt idx="2149">
                  <c:v>40547</c:v>
                </c:pt>
                <c:pt idx="2150">
                  <c:v>40575</c:v>
                </c:pt>
                <c:pt idx="2151">
                  <c:v>40575</c:v>
                </c:pt>
                <c:pt idx="2152">
                  <c:v>40603</c:v>
                </c:pt>
                <c:pt idx="2153">
                  <c:v>40603</c:v>
                </c:pt>
                <c:pt idx="2154">
                  <c:v>40634</c:v>
                </c:pt>
                <c:pt idx="2155">
                  <c:v>40634</c:v>
                </c:pt>
                <c:pt idx="2156">
                  <c:v>40665</c:v>
                </c:pt>
                <c:pt idx="2157">
                  <c:v>40665</c:v>
                </c:pt>
                <c:pt idx="2158">
                  <c:v>40695</c:v>
                </c:pt>
                <c:pt idx="2159">
                  <c:v>40695</c:v>
                </c:pt>
                <c:pt idx="2160">
                  <c:v>40725</c:v>
                </c:pt>
                <c:pt idx="2161">
                  <c:v>40725</c:v>
                </c:pt>
                <c:pt idx="2162">
                  <c:v>40756</c:v>
                </c:pt>
                <c:pt idx="2163">
                  <c:v>40756</c:v>
                </c:pt>
                <c:pt idx="2164">
                  <c:v>40763</c:v>
                </c:pt>
                <c:pt idx="2165">
                  <c:v>40765</c:v>
                </c:pt>
                <c:pt idx="2166">
                  <c:v>40787</c:v>
                </c:pt>
                <c:pt idx="2167">
                  <c:v>40787</c:v>
                </c:pt>
                <c:pt idx="2168">
                  <c:v>40819</c:v>
                </c:pt>
                <c:pt idx="2169">
                  <c:v>40819</c:v>
                </c:pt>
                <c:pt idx="2170">
                  <c:v>40833</c:v>
                </c:pt>
                <c:pt idx="2171">
                  <c:v>40848</c:v>
                </c:pt>
                <c:pt idx="2172">
                  <c:v>40848</c:v>
                </c:pt>
                <c:pt idx="2173">
                  <c:v>40862</c:v>
                </c:pt>
                <c:pt idx="2174">
                  <c:v>40864</c:v>
                </c:pt>
                <c:pt idx="2175">
                  <c:v>40878</c:v>
                </c:pt>
                <c:pt idx="2176">
                  <c:v>40878</c:v>
                </c:pt>
                <c:pt idx="2177">
                  <c:v>40892</c:v>
                </c:pt>
                <c:pt idx="2178">
                  <c:v>40912</c:v>
                </c:pt>
                <c:pt idx="2179">
                  <c:v>40912</c:v>
                </c:pt>
                <c:pt idx="2180">
                  <c:v>40926</c:v>
                </c:pt>
                <c:pt idx="2181">
                  <c:v>40940</c:v>
                </c:pt>
                <c:pt idx="2182">
                  <c:v>40940</c:v>
                </c:pt>
                <c:pt idx="2183">
                  <c:v>40954</c:v>
                </c:pt>
                <c:pt idx="2184">
                  <c:v>40961</c:v>
                </c:pt>
                <c:pt idx="2185">
                  <c:v>40969</c:v>
                </c:pt>
                <c:pt idx="2186">
                  <c:v>40969</c:v>
                </c:pt>
                <c:pt idx="2187">
                  <c:v>40983</c:v>
                </c:pt>
                <c:pt idx="2188">
                  <c:v>40990</c:v>
                </c:pt>
                <c:pt idx="2189">
                  <c:v>41001</c:v>
                </c:pt>
                <c:pt idx="2190">
                  <c:v>41001</c:v>
                </c:pt>
                <c:pt idx="2191">
                  <c:v>41031</c:v>
                </c:pt>
                <c:pt idx="2192">
                  <c:v>41031</c:v>
                </c:pt>
                <c:pt idx="2193">
                  <c:v>41061</c:v>
                </c:pt>
                <c:pt idx="2194">
                  <c:v>41061</c:v>
                </c:pt>
                <c:pt idx="2195">
                  <c:v>41089</c:v>
                </c:pt>
                <c:pt idx="2196">
                  <c:v>41092</c:v>
                </c:pt>
                <c:pt idx="2197">
                  <c:v>41121</c:v>
                </c:pt>
                <c:pt idx="2198">
                  <c:v>41122</c:v>
                </c:pt>
                <c:pt idx="2199">
                  <c:v>41151</c:v>
                </c:pt>
                <c:pt idx="2200">
                  <c:v>41155</c:v>
                </c:pt>
                <c:pt idx="2201">
                  <c:v>41180</c:v>
                </c:pt>
                <c:pt idx="2202">
                  <c:v>41183</c:v>
                </c:pt>
                <c:pt idx="2203">
                  <c:v>41213</c:v>
                </c:pt>
                <c:pt idx="2204">
                  <c:v>41214</c:v>
                </c:pt>
                <c:pt idx="2205">
                  <c:v>41243</c:v>
                </c:pt>
                <c:pt idx="2206">
                  <c:v>41246</c:v>
                </c:pt>
                <c:pt idx="2207">
                  <c:v>41271</c:v>
                </c:pt>
                <c:pt idx="2208">
                  <c:v>41278</c:v>
                </c:pt>
                <c:pt idx="2209">
                  <c:v>41305</c:v>
                </c:pt>
                <c:pt idx="2210">
                  <c:v>41306</c:v>
                </c:pt>
                <c:pt idx="2211">
                  <c:v>41333</c:v>
                </c:pt>
                <c:pt idx="2212">
                  <c:v>41334</c:v>
                </c:pt>
                <c:pt idx="2213">
                  <c:v>41362</c:v>
                </c:pt>
                <c:pt idx="2214">
                  <c:v>41365</c:v>
                </c:pt>
                <c:pt idx="2215">
                  <c:v>41394</c:v>
                </c:pt>
                <c:pt idx="2216">
                  <c:v>41394</c:v>
                </c:pt>
                <c:pt idx="2217">
                  <c:v>41394</c:v>
                </c:pt>
                <c:pt idx="2218">
                  <c:v>41396</c:v>
                </c:pt>
                <c:pt idx="2219">
                  <c:v>41425</c:v>
                </c:pt>
                <c:pt idx="2220">
                  <c:v>41425</c:v>
                </c:pt>
                <c:pt idx="2221">
                  <c:v>41425</c:v>
                </c:pt>
                <c:pt idx="2222">
                  <c:v>41428</c:v>
                </c:pt>
                <c:pt idx="2223">
                  <c:v>41456</c:v>
                </c:pt>
                <c:pt idx="2224">
                  <c:v>41456</c:v>
                </c:pt>
                <c:pt idx="2225">
                  <c:v>41456</c:v>
                </c:pt>
                <c:pt idx="2226">
                  <c:v>41456</c:v>
                </c:pt>
                <c:pt idx="2227">
                  <c:v>41486</c:v>
                </c:pt>
                <c:pt idx="2228">
                  <c:v>41486</c:v>
                </c:pt>
                <c:pt idx="2229">
                  <c:v>41487</c:v>
                </c:pt>
                <c:pt idx="2230">
                  <c:v>41487</c:v>
                </c:pt>
                <c:pt idx="2231">
                  <c:v>41519</c:v>
                </c:pt>
                <c:pt idx="2232">
                  <c:v>41519</c:v>
                </c:pt>
                <c:pt idx="2233">
                  <c:v>41519</c:v>
                </c:pt>
                <c:pt idx="2234">
                  <c:v>41519</c:v>
                </c:pt>
                <c:pt idx="2235">
                  <c:v>41548</c:v>
                </c:pt>
                <c:pt idx="2236">
                  <c:v>41548</c:v>
                </c:pt>
                <c:pt idx="2237">
                  <c:v>41548</c:v>
                </c:pt>
                <c:pt idx="2238">
                  <c:v>41548</c:v>
                </c:pt>
                <c:pt idx="2239">
                  <c:v>41578</c:v>
                </c:pt>
                <c:pt idx="2240">
                  <c:v>41578</c:v>
                </c:pt>
                <c:pt idx="2241">
                  <c:v>41579</c:v>
                </c:pt>
                <c:pt idx="2242">
                  <c:v>41579</c:v>
                </c:pt>
                <c:pt idx="2243">
                  <c:v>41607</c:v>
                </c:pt>
                <c:pt idx="2244">
                  <c:v>41607</c:v>
                </c:pt>
                <c:pt idx="2245">
                  <c:v>41610</c:v>
                </c:pt>
                <c:pt idx="2246">
                  <c:v>41610</c:v>
                </c:pt>
                <c:pt idx="2247">
                  <c:v>41634</c:v>
                </c:pt>
                <c:pt idx="2248">
                  <c:v>41634</c:v>
                </c:pt>
                <c:pt idx="2249">
                  <c:v>41634</c:v>
                </c:pt>
                <c:pt idx="2250">
                  <c:v>41645</c:v>
                </c:pt>
                <c:pt idx="2251">
                  <c:v>41673</c:v>
                </c:pt>
                <c:pt idx="2252">
                  <c:v>41673</c:v>
                </c:pt>
                <c:pt idx="2253">
                  <c:v>41673</c:v>
                </c:pt>
                <c:pt idx="2254">
                  <c:v>41673</c:v>
                </c:pt>
                <c:pt idx="2255">
                  <c:v>41698</c:v>
                </c:pt>
                <c:pt idx="2256">
                  <c:v>41698</c:v>
                </c:pt>
                <c:pt idx="2257">
                  <c:v>41701</c:v>
                </c:pt>
                <c:pt idx="2258">
                  <c:v>41701</c:v>
                </c:pt>
                <c:pt idx="2259">
                  <c:v>41729</c:v>
                </c:pt>
                <c:pt idx="2260">
                  <c:v>41729</c:v>
                </c:pt>
                <c:pt idx="2261">
                  <c:v>41729</c:v>
                </c:pt>
                <c:pt idx="2262">
                  <c:v>41730</c:v>
                </c:pt>
                <c:pt idx="2263">
                  <c:v>41730</c:v>
                </c:pt>
                <c:pt idx="2264">
                  <c:v>41730</c:v>
                </c:pt>
                <c:pt idx="2265">
                  <c:v>41759</c:v>
                </c:pt>
                <c:pt idx="2266">
                  <c:v>41759</c:v>
                </c:pt>
                <c:pt idx="2267">
                  <c:v>41759</c:v>
                </c:pt>
                <c:pt idx="2268">
                  <c:v>41760</c:v>
                </c:pt>
                <c:pt idx="2269">
                  <c:v>41760</c:v>
                </c:pt>
                <c:pt idx="2270">
                  <c:v>41760</c:v>
                </c:pt>
                <c:pt idx="2271">
                  <c:v>41789</c:v>
                </c:pt>
                <c:pt idx="2272">
                  <c:v>41789</c:v>
                </c:pt>
                <c:pt idx="2273">
                  <c:v>41789</c:v>
                </c:pt>
                <c:pt idx="2274">
                  <c:v>41792</c:v>
                </c:pt>
                <c:pt idx="2275">
                  <c:v>41792</c:v>
                </c:pt>
                <c:pt idx="2276">
                  <c:v>41792</c:v>
                </c:pt>
                <c:pt idx="2277">
                  <c:v>41820</c:v>
                </c:pt>
                <c:pt idx="2278">
                  <c:v>41820</c:v>
                </c:pt>
                <c:pt idx="2279">
                  <c:v>41820</c:v>
                </c:pt>
                <c:pt idx="2280">
                  <c:v>41821</c:v>
                </c:pt>
                <c:pt idx="2281">
                  <c:v>41821</c:v>
                </c:pt>
                <c:pt idx="2282">
                  <c:v>41821</c:v>
                </c:pt>
                <c:pt idx="2283">
                  <c:v>41851</c:v>
                </c:pt>
                <c:pt idx="2284">
                  <c:v>41851</c:v>
                </c:pt>
                <c:pt idx="2285">
                  <c:v>41851</c:v>
                </c:pt>
                <c:pt idx="2286">
                  <c:v>41852</c:v>
                </c:pt>
                <c:pt idx="2287">
                  <c:v>41852</c:v>
                </c:pt>
                <c:pt idx="2288">
                  <c:v>41852</c:v>
                </c:pt>
                <c:pt idx="2289">
                  <c:v>41880</c:v>
                </c:pt>
                <c:pt idx="2290">
                  <c:v>41880</c:v>
                </c:pt>
                <c:pt idx="2291">
                  <c:v>41880</c:v>
                </c:pt>
                <c:pt idx="2292">
                  <c:v>41883</c:v>
                </c:pt>
                <c:pt idx="2293">
                  <c:v>41883</c:v>
                </c:pt>
                <c:pt idx="2294">
                  <c:v>41883</c:v>
                </c:pt>
                <c:pt idx="2295">
                  <c:v>41912</c:v>
                </c:pt>
                <c:pt idx="2296">
                  <c:v>41912</c:v>
                </c:pt>
                <c:pt idx="2297">
                  <c:v>41913</c:v>
                </c:pt>
                <c:pt idx="2298">
                  <c:v>41947</c:v>
                </c:pt>
                <c:pt idx="2299">
                  <c:v>41947</c:v>
                </c:pt>
                <c:pt idx="2300">
                  <c:v>41947</c:v>
                </c:pt>
                <c:pt idx="2301">
                  <c:v>41974</c:v>
                </c:pt>
                <c:pt idx="2302">
                  <c:v>41974</c:v>
                </c:pt>
                <c:pt idx="2303">
                  <c:v>41974</c:v>
                </c:pt>
                <c:pt idx="2304">
                  <c:v>41998</c:v>
                </c:pt>
                <c:pt idx="2305">
                  <c:v>41998</c:v>
                </c:pt>
                <c:pt idx="2306">
                  <c:v>42009</c:v>
                </c:pt>
                <c:pt idx="2307">
                  <c:v>42037</c:v>
                </c:pt>
                <c:pt idx="2308">
                  <c:v>42037</c:v>
                </c:pt>
                <c:pt idx="2309">
                  <c:v>42037</c:v>
                </c:pt>
                <c:pt idx="2310">
                  <c:v>42065</c:v>
                </c:pt>
                <c:pt idx="2311">
                  <c:v>42065</c:v>
                </c:pt>
                <c:pt idx="2312">
                  <c:v>42065</c:v>
                </c:pt>
                <c:pt idx="2313">
                  <c:v>42093</c:v>
                </c:pt>
                <c:pt idx="2314">
                  <c:v>42095</c:v>
                </c:pt>
                <c:pt idx="2315">
                  <c:v>42095</c:v>
                </c:pt>
                <c:pt idx="2316">
                  <c:v>42125</c:v>
                </c:pt>
                <c:pt idx="2317">
                  <c:v>42125</c:v>
                </c:pt>
                <c:pt idx="2318">
                  <c:v>42125</c:v>
                </c:pt>
                <c:pt idx="2319">
                  <c:v>42156</c:v>
                </c:pt>
                <c:pt idx="2320">
                  <c:v>42156</c:v>
                </c:pt>
                <c:pt idx="2321">
                  <c:v>42156</c:v>
                </c:pt>
                <c:pt idx="2322">
                  <c:v>42186</c:v>
                </c:pt>
                <c:pt idx="2323">
                  <c:v>42187</c:v>
                </c:pt>
                <c:pt idx="2324">
                  <c:v>42187</c:v>
                </c:pt>
                <c:pt idx="2325">
                  <c:v>42219</c:v>
                </c:pt>
                <c:pt idx="2326">
                  <c:v>42219</c:v>
                </c:pt>
                <c:pt idx="2327">
                  <c:v>42219</c:v>
                </c:pt>
                <c:pt idx="2328">
                  <c:v>42248</c:v>
                </c:pt>
                <c:pt idx="2329">
                  <c:v>42248</c:v>
                </c:pt>
                <c:pt idx="2330">
                  <c:v>42248</c:v>
                </c:pt>
                <c:pt idx="2331">
                  <c:v>42278</c:v>
                </c:pt>
                <c:pt idx="2332">
                  <c:v>42278</c:v>
                </c:pt>
                <c:pt idx="2333">
                  <c:v>42278</c:v>
                </c:pt>
                <c:pt idx="2334">
                  <c:v>42310</c:v>
                </c:pt>
                <c:pt idx="2335">
                  <c:v>42312</c:v>
                </c:pt>
                <c:pt idx="2336">
                  <c:v>42312</c:v>
                </c:pt>
                <c:pt idx="2337">
                  <c:v>42339</c:v>
                </c:pt>
                <c:pt idx="2338">
                  <c:v>42339</c:v>
                </c:pt>
                <c:pt idx="2339">
                  <c:v>42339</c:v>
                </c:pt>
                <c:pt idx="2340">
                  <c:v>42373</c:v>
                </c:pt>
                <c:pt idx="2341">
                  <c:v>42373</c:v>
                </c:pt>
                <c:pt idx="2342">
                  <c:v>42373</c:v>
                </c:pt>
                <c:pt idx="2343">
                  <c:v>42401</c:v>
                </c:pt>
                <c:pt idx="2344">
                  <c:v>42401</c:v>
                </c:pt>
                <c:pt idx="2345">
                  <c:v>42401</c:v>
                </c:pt>
                <c:pt idx="2346">
                  <c:v>42430</c:v>
                </c:pt>
                <c:pt idx="2347">
                  <c:v>42430</c:v>
                </c:pt>
                <c:pt idx="2348">
                  <c:v>42430</c:v>
                </c:pt>
                <c:pt idx="2349">
                  <c:v>42461</c:v>
                </c:pt>
                <c:pt idx="2350">
                  <c:v>42461</c:v>
                </c:pt>
                <c:pt idx="2351">
                  <c:v>42461</c:v>
                </c:pt>
                <c:pt idx="2352">
                  <c:v>42488</c:v>
                </c:pt>
                <c:pt idx="2353">
                  <c:v>42488</c:v>
                </c:pt>
                <c:pt idx="2354">
                  <c:v>42492</c:v>
                </c:pt>
                <c:pt idx="2355">
                  <c:v>42522</c:v>
                </c:pt>
                <c:pt idx="2356">
                  <c:v>42522</c:v>
                </c:pt>
                <c:pt idx="2357">
                  <c:v>42522</c:v>
                </c:pt>
                <c:pt idx="2358">
                  <c:v>42552</c:v>
                </c:pt>
                <c:pt idx="2359">
                  <c:v>42552</c:v>
                </c:pt>
                <c:pt idx="2360">
                  <c:v>42552</c:v>
                </c:pt>
                <c:pt idx="2361">
                  <c:v>42583</c:v>
                </c:pt>
                <c:pt idx="2362">
                  <c:v>42583</c:v>
                </c:pt>
                <c:pt idx="2363">
                  <c:v>42583</c:v>
                </c:pt>
                <c:pt idx="2364">
                  <c:v>42614</c:v>
                </c:pt>
                <c:pt idx="2365">
                  <c:v>42614</c:v>
                </c:pt>
                <c:pt idx="2366">
                  <c:v>42614</c:v>
                </c:pt>
                <c:pt idx="2367">
                  <c:v>42646</c:v>
                </c:pt>
                <c:pt idx="2368">
                  <c:v>42646</c:v>
                </c:pt>
                <c:pt idx="2369">
                  <c:v>42646</c:v>
                </c:pt>
                <c:pt idx="2370">
                  <c:v>42675</c:v>
                </c:pt>
                <c:pt idx="2371">
                  <c:v>42675</c:v>
                </c:pt>
                <c:pt idx="2372">
                  <c:v>42675</c:v>
                </c:pt>
                <c:pt idx="2373">
                  <c:v>42705</c:v>
                </c:pt>
                <c:pt idx="2374">
                  <c:v>42706</c:v>
                </c:pt>
                <c:pt idx="2375">
                  <c:v>42706</c:v>
                </c:pt>
                <c:pt idx="2376">
                  <c:v>42739</c:v>
                </c:pt>
                <c:pt idx="2377">
                  <c:v>42739</c:v>
                </c:pt>
                <c:pt idx="2378">
                  <c:v>42739</c:v>
                </c:pt>
                <c:pt idx="2379">
                  <c:v>42767</c:v>
                </c:pt>
                <c:pt idx="2380">
                  <c:v>42767</c:v>
                </c:pt>
                <c:pt idx="2381">
                  <c:v>42767</c:v>
                </c:pt>
                <c:pt idx="2382">
                  <c:v>42795</c:v>
                </c:pt>
                <c:pt idx="2383">
                  <c:v>42795</c:v>
                </c:pt>
                <c:pt idx="2384">
                  <c:v>42796</c:v>
                </c:pt>
                <c:pt idx="2385">
                  <c:v>42828</c:v>
                </c:pt>
                <c:pt idx="2386">
                  <c:v>42829</c:v>
                </c:pt>
                <c:pt idx="2387">
                  <c:v>42829</c:v>
                </c:pt>
                <c:pt idx="2388">
                  <c:v>42853</c:v>
                </c:pt>
                <c:pt idx="2389">
                  <c:v>42853</c:v>
                </c:pt>
                <c:pt idx="2390">
                  <c:v>42856</c:v>
                </c:pt>
                <c:pt idx="2391">
                  <c:v>42887</c:v>
                </c:pt>
                <c:pt idx="2392">
                  <c:v>42887</c:v>
                </c:pt>
                <c:pt idx="2393">
                  <c:v>42887</c:v>
                </c:pt>
                <c:pt idx="2394">
                  <c:v>42919</c:v>
                </c:pt>
                <c:pt idx="2395">
                  <c:v>42919</c:v>
                </c:pt>
                <c:pt idx="2396">
                  <c:v>42919</c:v>
                </c:pt>
                <c:pt idx="2397">
                  <c:v>42948</c:v>
                </c:pt>
                <c:pt idx="2398">
                  <c:v>42948</c:v>
                </c:pt>
                <c:pt idx="2399">
                  <c:v>42948</c:v>
                </c:pt>
                <c:pt idx="2400">
                  <c:v>42979</c:v>
                </c:pt>
                <c:pt idx="2401">
                  <c:v>42979</c:v>
                </c:pt>
                <c:pt idx="2402">
                  <c:v>42979</c:v>
                </c:pt>
                <c:pt idx="2403">
                  <c:v>43010</c:v>
                </c:pt>
                <c:pt idx="2404">
                  <c:v>43010</c:v>
                </c:pt>
                <c:pt idx="2405">
                  <c:v>43010</c:v>
                </c:pt>
                <c:pt idx="2406">
                  <c:v>43040</c:v>
                </c:pt>
                <c:pt idx="2407">
                  <c:v>43040</c:v>
                </c:pt>
                <c:pt idx="2408">
                  <c:v>43040</c:v>
                </c:pt>
                <c:pt idx="2409">
                  <c:v>43070</c:v>
                </c:pt>
                <c:pt idx="2410">
                  <c:v>43070</c:v>
                </c:pt>
                <c:pt idx="2411">
                  <c:v>43070</c:v>
                </c:pt>
                <c:pt idx="2412">
                  <c:v>43104</c:v>
                </c:pt>
                <c:pt idx="2413">
                  <c:v>43104</c:v>
                </c:pt>
                <c:pt idx="2414">
                  <c:v>43104</c:v>
                </c:pt>
                <c:pt idx="2415">
                  <c:v>43221</c:v>
                </c:pt>
                <c:pt idx="2416">
                  <c:v>43221</c:v>
                </c:pt>
                <c:pt idx="2417">
                  <c:v>43221</c:v>
                </c:pt>
                <c:pt idx="2418">
                  <c:v>43252</c:v>
                </c:pt>
                <c:pt idx="2419">
                  <c:v>43252</c:v>
                </c:pt>
                <c:pt idx="2420">
                  <c:v>43252</c:v>
                </c:pt>
                <c:pt idx="2421">
                  <c:v>43283</c:v>
                </c:pt>
                <c:pt idx="2422">
                  <c:v>43283</c:v>
                </c:pt>
                <c:pt idx="2423">
                  <c:v>43283</c:v>
                </c:pt>
                <c:pt idx="2424">
                  <c:v>43313</c:v>
                </c:pt>
                <c:pt idx="2425">
                  <c:v>43313</c:v>
                </c:pt>
                <c:pt idx="2426">
                  <c:v>43313</c:v>
                </c:pt>
                <c:pt idx="2427">
                  <c:v>43342</c:v>
                </c:pt>
                <c:pt idx="2428">
                  <c:v>43342</c:v>
                </c:pt>
                <c:pt idx="2429">
                  <c:v>43346</c:v>
                </c:pt>
                <c:pt idx="2430">
                  <c:v>43374</c:v>
                </c:pt>
                <c:pt idx="2431">
                  <c:v>43374</c:v>
                </c:pt>
                <c:pt idx="2432">
                  <c:v>43374</c:v>
                </c:pt>
              </c:numCache>
            </c:numRef>
          </c:cat>
          <c:val>
            <c:numRef>
              <c:f>Sheet1!$AJ$5:$AJ$2501</c:f>
              <c:numCache>
                <c:formatCode>General</c:formatCode>
                <c:ptCount val="2497"/>
                <c:pt idx="253">
                  <c:v>3.7</c:v>
                </c:pt>
                <c:pt idx="254">
                  <c:v>6.29</c:v>
                </c:pt>
                <c:pt idx="255">
                  <c:v>0.999</c:v>
                </c:pt>
                <c:pt idx="256">
                  <c:v>0.74</c:v>
                </c:pt>
                <c:pt idx="257">
                  <c:v>0.44400000000000001</c:v>
                </c:pt>
                <c:pt idx="259">
                  <c:v>0.34039999999999998</c:v>
                </c:pt>
                <c:pt idx="260">
                  <c:v>0.27379999999999999</c:v>
                </c:pt>
                <c:pt idx="261">
                  <c:v>0.29599999999999999</c:v>
                </c:pt>
                <c:pt idx="263">
                  <c:v>0.43290000000000001</c:v>
                </c:pt>
                <c:pt idx="264">
                  <c:v>0.25159999999999999</c:v>
                </c:pt>
                <c:pt idx="266">
                  <c:v>0.25530000000000003</c:v>
                </c:pt>
                <c:pt idx="267">
                  <c:v>0.1628</c:v>
                </c:pt>
                <c:pt idx="268">
                  <c:v>0.185</c:v>
                </c:pt>
                <c:pt idx="270">
                  <c:v>0.222</c:v>
                </c:pt>
                <c:pt idx="271">
                  <c:v>0.33300000000000002</c:v>
                </c:pt>
                <c:pt idx="272">
                  <c:v>0.33300000000000002</c:v>
                </c:pt>
                <c:pt idx="274">
                  <c:v>0.25900000000000001</c:v>
                </c:pt>
                <c:pt idx="275">
                  <c:v>0.2109</c:v>
                </c:pt>
                <c:pt idx="276">
                  <c:v>0.222</c:v>
                </c:pt>
                <c:pt idx="278">
                  <c:v>0.56979999999999997</c:v>
                </c:pt>
                <c:pt idx="279">
                  <c:v>0.55500000000000005</c:v>
                </c:pt>
                <c:pt idx="280">
                  <c:v>0.44400000000000001</c:v>
                </c:pt>
                <c:pt idx="282">
                  <c:v>2.0350000000000001</c:v>
                </c:pt>
                <c:pt idx="283">
                  <c:v>1.5169999999999999</c:v>
                </c:pt>
                <c:pt idx="284">
                  <c:v>1.5169999999999999</c:v>
                </c:pt>
                <c:pt idx="286">
                  <c:v>0.63639999999999997</c:v>
                </c:pt>
                <c:pt idx="287">
                  <c:v>0.85099999999999998</c:v>
                </c:pt>
                <c:pt idx="288">
                  <c:v>0.70299999999999996</c:v>
                </c:pt>
                <c:pt idx="289">
                  <c:v>0.58089999999999997</c:v>
                </c:pt>
                <c:pt idx="290">
                  <c:v>0.70299999999999996</c:v>
                </c:pt>
                <c:pt idx="292">
                  <c:v>0.48099999999999998</c:v>
                </c:pt>
                <c:pt idx="293">
                  <c:v>0.36630000000000001</c:v>
                </c:pt>
                <c:pt idx="294">
                  <c:v>0.29599999999999999</c:v>
                </c:pt>
                <c:pt idx="296">
                  <c:v>0.40699999999999997</c:v>
                </c:pt>
                <c:pt idx="298">
                  <c:v>0.222</c:v>
                </c:pt>
                <c:pt idx="299">
                  <c:v>0.1628</c:v>
                </c:pt>
                <c:pt idx="300">
                  <c:v>0.25900000000000001</c:v>
                </c:pt>
                <c:pt idx="301">
                  <c:v>0.28860000000000002</c:v>
                </c:pt>
                <c:pt idx="302">
                  <c:v>0.222</c:v>
                </c:pt>
                <c:pt idx="304">
                  <c:v>0.2442</c:v>
                </c:pt>
                <c:pt idx="306">
                  <c:v>0.22939999999999999</c:v>
                </c:pt>
                <c:pt idx="307">
                  <c:v>1.4500000000000001E-2</c:v>
                </c:pt>
                <c:pt idx="308">
                  <c:v>0.111</c:v>
                </c:pt>
                <c:pt idx="310">
                  <c:v>1.4500000000000001E-2</c:v>
                </c:pt>
                <c:pt idx="311">
                  <c:v>0.15909999999999999</c:v>
                </c:pt>
                <c:pt idx="312">
                  <c:v>0.14799999999999999</c:v>
                </c:pt>
                <c:pt idx="314">
                  <c:v>7.3999999999999996E-2</c:v>
                </c:pt>
                <c:pt idx="315">
                  <c:v>1.4500000000000001E-2</c:v>
                </c:pt>
                <c:pt idx="316">
                  <c:v>7.3999999999999996E-2</c:v>
                </c:pt>
                <c:pt idx="318">
                  <c:v>0.1628</c:v>
                </c:pt>
                <c:pt idx="319">
                  <c:v>1.4500000000000001E-2</c:v>
                </c:pt>
                <c:pt idx="320">
                  <c:v>0.111</c:v>
                </c:pt>
                <c:pt idx="322">
                  <c:v>0.2331</c:v>
                </c:pt>
                <c:pt idx="323">
                  <c:v>1.4500000000000001E-2</c:v>
                </c:pt>
                <c:pt idx="324">
                  <c:v>0.111</c:v>
                </c:pt>
                <c:pt idx="326">
                  <c:v>0.33300000000000002</c:v>
                </c:pt>
                <c:pt idx="327">
                  <c:v>0.1517</c:v>
                </c:pt>
                <c:pt idx="328">
                  <c:v>0.222</c:v>
                </c:pt>
                <c:pt idx="330">
                  <c:v>0.41439999999999999</c:v>
                </c:pt>
                <c:pt idx="331">
                  <c:v>0.21460000000000001</c:v>
                </c:pt>
                <c:pt idx="332">
                  <c:v>0.222</c:v>
                </c:pt>
                <c:pt idx="334">
                  <c:v>0.28489999999999999</c:v>
                </c:pt>
                <c:pt idx="335">
                  <c:v>0.21460000000000001</c:v>
                </c:pt>
                <c:pt idx="336">
                  <c:v>0.25900000000000001</c:v>
                </c:pt>
                <c:pt idx="338">
                  <c:v>0.35149999999999998</c:v>
                </c:pt>
                <c:pt idx="339">
                  <c:v>0.24790000000000001</c:v>
                </c:pt>
                <c:pt idx="340">
                  <c:v>0.40699999999999997</c:v>
                </c:pt>
                <c:pt idx="342">
                  <c:v>0.28120000000000001</c:v>
                </c:pt>
                <c:pt idx="343">
                  <c:v>0.27010000000000001</c:v>
                </c:pt>
                <c:pt idx="344">
                  <c:v>0.25900000000000001</c:v>
                </c:pt>
                <c:pt idx="346">
                  <c:v>1.4500000000000001E-2</c:v>
                </c:pt>
                <c:pt idx="347">
                  <c:v>9.9900000000000003E-2</c:v>
                </c:pt>
                <c:pt idx="348">
                  <c:v>7.3999999999999996E-2</c:v>
                </c:pt>
                <c:pt idx="350">
                  <c:v>9.9900000000000003E-2</c:v>
                </c:pt>
                <c:pt idx="351">
                  <c:v>1.4500000000000001E-2</c:v>
                </c:pt>
                <c:pt idx="352">
                  <c:v>0.14799999999999999</c:v>
                </c:pt>
                <c:pt idx="354">
                  <c:v>0.10730000000000001</c:v>
                </c:pt>
                <c:pt idx="355">
                  <c:v>1.4500000000000001E-2</c:v>
                </c:pt>
                <c:pt idx="356">
                  <c:v>7.3999999999999996E-2</c:v>
                </c:pt>
                <c:pt idx="359">
                  <c:v>9.6199999999999994E-2</c:v>
                </c:pt>
                <c:pt idx="360">
                  <c:v>1.4500000000000001E-2</c:v>
                </c:pt>
                <c:pt idx="361">
                  <c:v>1.4500000000000001E-2</c:v>
                </c:pt>
                <c:pt idx="364">
                  <c:v>9.2499999999999999E-2</c:v>
                </c:pt>
                <c:pt idx="365">
                  <c:v>1.4500000000000001E-2</c:v>
                </c:pt>
                <c:pt idx="366">
                  <c:v>1.4500000000000001E-2</c:v>
                </c:pt>
                <c:pt idx="368">
                  <c:v>8.8800000000000004E-2</c:v>
                </c:pt>
                <c:pt idx="369">
                  <c:v>1.4500000000000001E-2</c:v>
                </c:pt>
                <c:pt idx="371">
                  <c:v>1.4500000000000001E-2</c:v>
                </c:pt>
                <c:pt idx="374">
                  <c:v>0.1221</c:v>
                </c:pt>
                <c:pt idx="375">
                  <c:v>0.1258</c:v>
                </c:pt>
                <c:pt idx="376">
                  <c:v>7.3999999999999996E-2</c:v>
                </c:pt>
                <c:pt idx="379">
                  <c:v>0.1628</c:v>
                </c:pt>
                <c:pt idx="380">
                  <c:v>1.4500000000000001E-2</c:v>
                </c:pt>
                <c:pt idx="381">
                  <c:v>0.111</c:v>
                </c:pt>
                <c:pt idx="384">
                  <c:v>0.14799999999999999</c:v>
                </c:pt>
                <c:pt idx="385">
                  <c:v>0.23680000000000001</c:v>
                </c:pt>
                <c:pt idx="386">
                  <c:v>0.185</c:v>
                </c:pt>
                <c:pt idx="389">
                  <c:v>0.1628</c:v>
                </c:pt>
                <c:pt idx="390">
                  <c:v>0.16650000000000001</c:v>
                </c:pt>
                <c:pt idx="391">
                  <c:v>0.185</c:v>
                </c:pt>
                <c:pt idx="394">
                  <c:v>0.1295</c:v>
                </c:pt>
                <c:pt idx="395">
                  <c:v>1.4500000000000001E-2</c:v>
                </c:pt>
                <c:pt idx="396">
                  <c:v>7.3999999999999996E-2</c:v>
                </c:pt>
                <c:pt idx="399">
                  <c:v>1.4500000000000001E-2</c:v>
                </c:pt>
                <c:pt idx="400">
                  <c:v>1.4500000000000001E-2</c:v>
                </c:pt>
                <c:pt idx="401">
                  <c:v>1.4500000000000001E-2</c:v>
                </c:pt>
                <c:pt idx="404">
                  <c:v>5.1799999999999999E-2</c:v>
                </c:pt>
                <c:pt idx="405">
                  <c:v>1.4500000000000001E-2</c:v>
                </c:pt>
                <c:pt idx="406">
                  <c:v>7.3999999999999996E-2</c:v>
                </c:pt>
                <c:pt idx="409">
                  <c:v>4.4400000000000002E-2</c:v>
                </c:pt>
                <c:pt idx="410">
                  <c:v>1.4500000000000001E-2</c:v>
                </c:pt>
                <c:pt idx="411">
                  <c:v>1.4500000000000001E-2</c:v>
                </c:pt>
                <c:pt idx="414">
                  <c:v>1.4500000000000001E-2</c:v>
                </c:pt>
                <c:pt idx="415">
                  <c:v>1.4500000000000001E-2</c:v>
                </c:pt>
                <c:pt idx="416">
                  <c:v>7.3999999999999996E-2</c:v>
                </c:pt>
                <c:pt idx="419">
                  <c:v>6.6600000000000006E-2</c:v>
                </c:pt>
                <c:pt idx="420">
                  <c:v>1.4500000000000001E-2</c:v>
                </c:pt>
                <c:pt idx="421">
                  <c:v>7.3999999999999996E-2</c:v>
                </c:pt>
                <c:pt idx="424">
                  <c:v>5.9200000000000003E-2</c:v>
                </c:pt>
                <c:pt idx="425">
                  <c:v>1.4500000000000001E-2</c:v>
                </c:pt>
                <c:pt idx="426">
                  <c:v>7.3999999999999996E-2</c:v>
                </c:pt>
                <c:pt idx="429">
                  <c:v>0.11840000000000001</c:v>
                </c:pt>
                <c:pt idx="430">
                  <c:v>1.4500000000000001E-2</c:v>
                </c:pt>
                <c:pt idx="432">
                  <c:v>1.4500000000000001E-2</c:v>
                </c:pt>
                <c:pt idx="434">
                  <c:v>0.13689999999999999</c:v>
                </c:pt>
                <c:pt idx="435">
                  <c:v>0.111</c:v>
                </c:pt>
                <c:pt idx="436">
                  <c:v>7.3999999999999996E-2</c:v>
                </c:pt>
                <c:pt idx="439">
                  <c:v>9.6199999999999994E-2</c:v>
                </c:pt>
                <c:pt idx="440">
                  <c:v>0.1147</c:v>
                </c:pt>
                <c:pt idx="441">
                  <c:v>7.3999999999999996E-2</c:v>
                </c:pt>
                <c:pt idx="444">
                  <c:v>0.1517</c:v>
                </c:pt>
                <c:pt idx="445">
                  <c:v>7.7700000000000005E-2</c:v>
                </c:pt>
                <c:pt idx="446">
                  <c:v>0.14799999999999999</c:v>
                </c:pt>
                <c:pt idx="449">
                  <c:v>9.2499999999999999E-2</c:v>
                </c:pt>
                <c:pt idx="450">
                  <c:v>7.7700000000000005E-2</c:v>
                </c:pt>
                <c:pt idx="451">
                  <c:v>7.3999999999999996E-2</c:v>
                </c:pt>
                <c:pt idx="454">
                  <c:v>9.9900000000000003E-2</c:v>
                </c:pt>
                <c:pt idx="455">
                  <c:v>1.4500000000000001E-2</c:v>
                </c:pt>
                <c:pt idx="456">
                  <c:v>7.3999999999999996E-2</c:v>
                </c:pt>
                <c:pt idx="459">
                  <c:v>1.4500000000000001E-2</c:v>
                </c:pt>
                <c:pt idx="460">
                  <c:v>1.4500000000000001E-2</c:v>
                </c:pt>
                <c:pt idx="461">
                  <c:v>7.3999999999999996E-2</c:v>
                </c:pt>
                <c:pt idx="464">
                  <c:v>1.4500000000000001E-2</c:v>
                </c:pt>
                <c:pt idx="465">
                  <c:v>1.4500000000000001E-2</c:v>
                </c:pt>
                <c:pt idx="466">
                  <c:v>0.111</c:v>
                </c:pt>
                <c:pt idx="469">
                  <c:v>1.4500000000000001E-2</c:v>
                </c:pt>
                <c:pt idx="470">
                  <c:v>1.4500000000000001E-2</c:v>
                </c:pt>
                <c:pt idx="471">
                  <c:v>1.4500000000000001E-2</c:v>
                </c:pt>
                <c:pt idx="474">
                  <c:v>1.4500000000000001E-2</c:v>
                </c:pt>
                <c:pt idx="475">
                  <c:v>1.4500000000000001E-2</c:v>
                </c:pt>
                <c:pt idx="476">
                  <c:v>1.4500000000000001E-2</c:v>
                </c:pt>
                <c:pt idx="479">
                  <c:v>4.4400000000000002E-2</c:v>
                </c:pt>
                <c:pt idx="480">
                  <c:v>1.4500000000000001E-2</c:v>
                </c:pt>
                <c:pt idx="481">
                  <c:v>1.4500000000000001E-2</c:v>
                </c:pt>
                <c:pt idx="484">
                  <c:v>1.4500000000000001E-2</c:v>
                </c:pt>
                <c:pt idx="485">
                  <c:v>1.4500000000000001E-2</c:v>
                </c:pt>
                <c:pt idx="486">
                  <c:v>1.4500000000000001E-2</c:v>
                </c:pt>
                <c:pt idx="489">
                  <c:v>1.4500000000000001E-2</c:v>
                </c:pt>
                <c:pt idx="490">
                  <c:v>1.4500000000000001E-2</c:v>
                </c:pt>
                <c:pt idx="491">
                  <c:v>1.4500000000000001E-2</c:v>
                </c:pt>
                <c:pt idx="494">
                  <c:v>6.2899999999999998E-2</c:v>
                </c:pt>
                <c:pt idx="495">
                  <c:v>1.4500000000000001E-2</c:v>
                </c:pt>
                <c:pt idx="496">
                  <c:v>1.4500000000000001E-2</c:v>
                </c:pt>
                <c:pt idx="499">
                  <c:v>9.9900000000000003E-2</c:v>
                </c:pt>
                <c:pt idx="500">
                  <c:v>1.4500000000000001E-2</c:v>
                </c:pt>
                <c:pt idx="501">
                  <c:v>0.111</c:v>
                </c:pt>
                <c:pt idx="503">
                  <c:v>0.185</c:v>
                </c:pt>
                <c:pt idx="505">
                  <c:v>74.739999999999995</c:v>
                </c:pt>
                <c:pt idx="506">
                  <c:v>71.040000000000006</c:v>
                </c:pt>
                <c:pt idx="507">
                  <c:v>77.7</c:v>
                </c:pt>
                <c:pt idx="510">
                  <c:v>5.6609999999999996</c:v>
                </c:pt>
                <c:pt idx="511">
                  <c:v>3.589</c:v>
                </c:pt>
                <c:pt idx="514">
                  <c:v>1.0248999999999999</c:v>
                </c:pt>
                <c:pt idx="515">
                  <c:v>0.96199999999999997</c:v>
                </c:pt>
                <c:pt idx="516">
                  <c:v>0.70299999999999996</c:v>
                </c:pt>
                <c:pt idx="519">
                  <c:v>0.999</c:v>
                </c:pt>
                <c:pt idx="520">
                  <c:v>1.702</c:v>
                </c:pt>
                <c:pt idx="521">
                  <c:v>0.48099999999999998</c:v>
                </c:pt>
                <c:pt idx="524">
                  <c:v>0.22570000000000001</c:v>
                </c:pt>
                <c:pt idx="525">
                  <c:v>0.2072</c:v>
                </c:pt>
                <c:pt idx="526">
                  <c:v>0.185</c:v>
                </c:pt>
                <c:pt idx="529">
                  <c:v>0.28489999999999999</c:v>
                </c:pt>
                <c:pt idx="530">
                  <c:v>0.20349999999999999</c:v>
                </c:pt>
                <c:pt idx="531">
                  <c:v>0.185</c:v>
                </c:pt>
                <c:pt idx="534">
                  <c:v>0.31819999999999998</c:v>
                </c:pt>
                <c:pt idx="535">
                  <c:v>1.4500000000000001E-2</c:v>
                </c:pt>
                <c:pt idx="536">
                  <c:v>0.37</c:v>
                </c:pt>
                <c:pt idx="539">
                  <c:v>0.18870000000000001</c:v>
                </c:pt>
                <c:pt idx="540">
                  <c:v>0.40329999999999999</c:v>
                </c:pt>
                <c:pt idx="541">
                  <c:v>0.29599999999999999</c:v>
                </c:pt>
                <c:pt idx="544">
                  <c:v>0.25159999999999999</c:v>
                </c:pt>
                <c:pt idx="545">
                  <c:v>0.4884</c:v>
                </c:pt>
                <c:pt idx="546">
                  <c:v>0.37</c:v>
                </c:pt>
                <c:pt idx="549">
                  <c:v>0.34410000000000002</c:v>
                </c:pt>
                <c:pt idx="550">
                  <c:v>0.36259999999999998</c:v>
                </c:pt>
                <c:pt idx="551">
                  <c:v>0.33300000000000002</c:v>
                </c:pt>
                <c:pt idx="554">
                  <c:v>0.3034</c:v>
                </c:pt>
                <c:pt idx="555">
                  <c:v>0.41070000000000001</c:v>
                </c:pt>
                <c:pt idx="556">
                  <c:v>0.25900000000000001</c:v>
                </c:pt>
                <c:pt idx="559">
                  <c:v>0.19239999999999999</c:v>
                </c:pt>
                <c:pt idx="560">
                  <c:v>0.3478</c:v>
                </c:pt>
                <c:pt idx="561">
                  <c:v>0.33300000000000002</c:v>
                </c:pt>
                <c:pt idx="564">
                  <c:v>0.1258</c:v>
                </c:pt>
                <c:pt idx="565">
                  <c:v>0.18870000000000001</c:v>
                </c:pt>
                <c:pt idx="566">
                  <c:v>0.111</c:v>
                </c:pt>
                <c:pt idx="569">
                  <c:v>1.4500000000000001E-2</c:v>
                </c:pt>
                <c:pt idx="570">
                  <c:v>0.10730000000000001</c:v>
                </c:pt>
                <c:pt idx="571">
                  <c:v>0.111</c:v>
                </c:pt>
                <c:pt idx="574">
                  <c:v>1.4500000000000001E-2</c:v>
                </c:pt>
                <c:pt idx="575">
                  <c:v>4.8099999999999997E-2</c:v>
                </c:pt>
                <c:pt idx="576">
                  <c:v>7.3999999999999996E-2</c:v>
                </c:pt>
                <c:pt idx="579">
                  <c:v>7.7700000000000005E-2</c:v>
                </c:pt>
                <c:pt idx="580">
                  <c:v>1.4500000000000001E-2</c:v>
                </c:pt>
                <c:pt idx="581">
                  <c:v>7.3999999999999996E-2</c:v>
                </c:pt>
                <c:pt idx="584">
                  <c:v>1.4500000000000001E-2</c:v>
                </c:pt>
                <c:pt idx="585">
                  <c:v>1.4500000000000001E-2</c:v>
                </c:pt>
                <c:pt idx="586">
                  <c:v>7.3999999999999996E-2</c:v>
                </c:pt>
                <c:pt idx="589">
                  <c:v>1.4500000000000001E-2</c:v>
                </c:pt>
                <c:pt idx="590">
                  <c:v>1.4500000000000001E-2</c:v>
                </c:pt>
                <c:pt idx="591">
                  <c:v>1.4500000000000001E-2</c:v>
                </c:pt>
                <c:pt idx="594">
                  <c:v>8.8800000000000004E-2</c:v>
                </c:pt>
                <c:pt idx="595">
                  <c:v>0.1295</c:v>
                </c:pt>
                <c:pt idx="596">
                  <c:v>0.111</c:v>
                </c:pt>
                <c:pt idx="599">
                  <c:v>0.1406</c:v>
                </c:pt>
                <c:pt idx="600">
                  <c:v>1.4500000000000001E-2</c:v>
                </c:pt>
                <c:pt idx="601">
                  <c:v>0.111</c:v>
                </c:pt>
                <c:pt idx="604">
                  <c:v>1.4500000000000001E-2</c:v>
                </c:pt>
                <c:pt idx="605">
                  <c:v>6.6600000000000006E-2</c:v>
                </c:pt>
                <c:pt idx="606">
                  <c:v>0.111</c:v>
                </c:pt>
                <c:pt idx="609">
                  <c:v>1.4500000000000001E-2</c:v>
                </c:pt>
                <c:pt idx="610">
                  <c:v>0.26269999999999999</c:v>
                </c:pt>
                <c:pt idx="611">
                  <c:v>0.111</c:v>
                </c:pt>
                <c:pt idx="613">
                  <c:v>1.4500000000000001E-2</c:v>
                </c:pt>
                <c:pt idx="614">
                  <c:v>0.18870000000000001</c:v>
                </c:pt>
                <c:pt idx="615">
                  <c:v>0.14799999999999999</c:v>
                </c:pt>
                <c:pt idx="618">
                  <c:v>0.16</c:v>
                </c:pt>
                <c:pt idx="619">
                  <c:v>0.16</c:v>
                </c:pt>
                <c:pt idx="620">
                  <c:v>0.12</c:v>
                </c:pt>
                <c:pt idx="622">
                  <c:v>0.13</c:v>
                </c:pt>
                <c:pt idx="623">
                  <c:v>0.12</c:v>
                </c:pt>
                <c:pt idx="626">
                  <c:v>1.4500000000000001E-2</c:v>
                </c:pt>
                <c:pt idx="628">
                  <c:v>1.4500000000000001E-2</c:v>
                </c:pt>
                <c:pt idx="629">
                  <c:v>5.7000000000000002E-2</c:v>
                </c:pt>
                <c:pt idx="630">
                  <c:v>1.4500000000000001E-2</c:v>
                </c:pt>
                <c:pt idx="633">
                  <c:v>1.4500000000000001E-2</c:v>
                </c:pt>
                <c:pt idx="634">
                  <c:v>1.4500000000000001E-2</c:v>
                </c:pt>
                <c:pt idx="635">
                  <c:v>1.4500000000000001E-2</c:v>
                </c:pt>
                <c:pt idx="638">
                  <c:v>1.4500000000000001E-2</c:v>
                </c:pt>
                <c:pt idx="639">
                  <c:v>0.05</c:v>
                </c:pt>
                <c:pt idx="640">
                  <c:v>1.4500000000000001E-2</c:v>
                </c:pt>
                <c:pt idx="643">
                  <c:v>1.4500000000000001E-2</c:v>
                </c:pt>
                <c:pt idx="644">
                  <c:v>1.4500000000000001E-2</c:v>
                </c:pt>
                <c:pt idx="645">
                  <c:v>1.4500000000000001E-2</c:v>
                </c:pt>
                <c:pt idx="648">
                  <c:v>1.4500000000000001E-2</c:v>
                </c:pt>
                <c:pt idx="649">
                  <c:v>1.4500000000000001E-2</c:v>
                </c:pt>
                <c:pt idx="650">
                  <c:v>1.4500000000000001E-2</c:v>
                </c:pt>
                <c:pt idx="653">
                  <c:v>1.4500000000000001E-2</c:v>
                </c:pt>
                <c:pt idx="654">
                  <c:v>4.5999999999999999E-2</c:v>
                </c:pt>
                <c:pt idx="655">
                  <c:v>1.4500000000000001E-2</c:v>
                </c:pt>
                <c:pt idx="658">
                  <c:v>1.4500000000000001E-2</c:v>
                </c:pt>
                <c:pt idx="659">
                  <c:v>0.11</c:v>
                </c:pt>
                <c:pt idx="660">
                  <c:v>0.06</c:v>
                </c:pt>
                <c:pt idx="663">
                  <c:v>1.4500000000000001E-2</c:v>
                </c:pt>
                <c:pt idx="664">
                  <c:v>9.2999999999999999E-2</c:v>
                </c:pt>
                <c:pt idx="665">
                  <c:v>0.05</c:v>
                </c:pt>
                <c:pt idx="668">
                  <c:v>1.4500000000000001E-2</c:v>
                </c:pt>
                <c:pt idx="669">
                  <c:v>1.4500000000000001E-2</c:v>
                </c:pt>
                <c:pt idx="670">
                  <c:v>1.4500000000000001E-2</c:v>
                </c:pt>
                <c:pt idx="673">
                  <c:v>1.4500000000000001E-2</c:v>
                </c:pt>
                <c:pt idx="674">
                  <c:v>0.11</c:v>
                </c:pt>
                <c:pt idx="675">
                  <c:v>0.18</c:v>
                </c:pt>
                <c:pt idx="678">
                  <c:v>0.13</c:v>
                </c:pt>
                <c:pt idx="679">
                  <c:v>8.8999999999999996E-2</c:v>
                </c:pt>
                <c:pt idx="680">
                  <c:v>0.08</c:v>
                </c:pt>
                <c:pt idx="681">
                  <c:v>9.3530000000000002E-2</c:v>
                </c:pt>
                <c:pt idx="684">
                  <c:v>1.4500000000000001E-2</c:v>
                </c:pt>
                <c:pt idx="685">
                  <c:v>1.4500000000000001E-2</c:v>
                </c:pt>
                <c:pt idx="686">
                  <c:v>5.611E-2</c:v>
                </c:pt>
                <c:pt idx="687">
                  <c:v>1.4500000000000001E-2</c:v>
                </c:pt>
                <c:pt idx="690">
                  <c:v>7.0999999999999994E-2</c:v>
                </c:pt>
                <c:pt idx="691">
                  <c:v>1.4500000000000001E-2</c:v>
                </c:pt>
                <c:pt idx="692">
                  <c:v>1.4500000000000001E-2</c:v>
                </c:pt>
                <c:pt idx="693">
                  <c:v>1.4500000000000001E-2</c:v>
                </c:pt>
                <c:pt idx="696">
                  <c:v>1.4500000000000001E-2</c:v>
                </c:pt>
                <c:pt idx="697">
                  <c:v>1.4500000000000001E-2</c:v>
                </c:pt>
                <c:pt idx="698">
                  <c:v>1.4500000000000001E-2</c:v>
                </c:pt>
                <c:pt idx="699">
                  <c:v>1.4500000000000001E-2</c:v>
                </c:pt>
                <c:pt idx="702">
                  <c:v>1.4500000000000001E-2</c:v>
                </c:pt>
                <c:pt idx="703">
                  <c:v>1.4500000000000001E-2</c:v>
                </c:pt>
                <c:pt idx="704">
                  <c:v>1.4500000000000001E-2</c:v>
                </c:pt>
                <c:pt idx="705">
                  <c:v>1.4500000000000001E-2</c:v>
                </c:pt>
                <c:pt idx="708">
                  <c:v>1.4500000000000001E-2</c:v>
                </c:pt>
                <c:pt idx="709">
                  <c:v>1.4500000000000001E-2</c:v>
                </c:pt>
                <c:pt idx="710">
                  <c:v>1.4500000000000001E-2</c:v>
                </c:pt>
                <c:pt idx="711">
                  <c:v>1.4500000000000001E-2</c:v>
                </c:pt>
                <c:pt idx="714">
                  <c:v>1.4500000000000001E-2</c:v>
                </c:pt>
                <c:pt idx="715">
                  <c:v>1.4500000000000001E-2</c:v>
                </c:pt>
                <c:pt idx="716">
                  <c:v>1.4500000000000001E-2</c:v>
                </c:pt>
                <c:pt idx="717">
                  <c:v>1.4500000000000001E-2</c:v>
                </c:pt>
                <c:pt idx="720">
                  <c:v>1.4500000000000001E-2</c:v>
                </c:pt>
                <c:pt idx="721">
                  <c:v>1.4500000000000001E-2</c:v>
                </c:pt>
                <c:pt idx="722">
                  <c:v>1.4500000000000001E-2</c:v>
                </c:pt>
                <c:pt idx="723">
                  <c:v>1.4500000000000001E-2</c:v>
                </c:pt>
                <c:pt idx="726">
                  <c:v>1.4500000000000001E-2</c:v>
                </c:pt>
                <c:pt idx="727">
                  <c:v>1.4500000000000001E-2</c:v>
                </c:pt>
                <c:pt idx="728">
                  <c:v>1.4500000000000001E-2</c:v>
                </c:pt>
                <c:pt idx="729">
                  <c:v>1.4500000000000001E-2</c:v>
                </c:pt>
                <c:pt idx="732">
                  <c:v>1.4500000000000001E-2</c:v>
                </c:pt>
                <c:pt idx="733">
                  <c:v>1.4500000000000001E-2</c:v>
                </c:pt>
                <c:pt idx="734">
                  <c:v>1.4500000000000001E-2</c:v>
                </c:pt>
                <c:pt idx="735">
                  <c:v>5.5440000000000003E-2</c:v>
                </c:pt>
                <c:pt idx="738">
                  <c:v>6.4000000000000001E-2</c:v>
                </c:pt>
                <c:pt idx="739">
                  <c:v>1.4500000000000001E-2</c:v>
                </c:pt>
                <c:pt idx="740">
                  <c:v>1.4500000000000001E-2</c:v>
                </c:pt>
                <c:pt idx="741">
                  <c:v>1.4500000000000001E-2</c:v>
                </c:pt>
                <c:pt idx="744">
                  <c:v>1.4500000000000001E-2</c:v>
                </c:pt>
                <c:pt idx="745">
                  <c:v>7.4999999999999997E-2</c:v>
                </c:pt>
                <c:pt idx="746">
                  <c:v>1.4500000000000001E-2</c:v>
                </c:pt>
                <c:pt idx="747">
                  <c:v>1.4500000000000001E-2</c:v>
                </c:pt>
                <c:pt idx="750">
                  <c:v>6.8000000000000005E-2</c:v>
                </c:pt>
                <c:pt idx="751">
                  <c:v>5.8999999999999997E-2</c:v>
                </c:pt>
                <c:pt idx="752">
                  <c:v>6.2300000000000001E-2</c:v>
                </c:pt>
                <c:pt idx="753">
                  <c:v>5.5E-2</c:v>
                </c:pt>
                <c:pt idx="756">
                  <c:v>8.7999999999999995E-2</c:v>
                </c:pt>
                <c:pt idx="757">
                  <c:v>3.9E-2</c:v>
                </c:pt>
                <c:pt idx="758">
                  <c:v>1.4500000000000001E-2</c:v>
                </c:pt>
                <c:pt idx="759">
                  <c:v>1.4500000000000001E-2</c:v>
                </c:pt>
                <c:pt idx="762">
                  <c:v>1.4500000000000001E-2</c:v>
                </c:pt>
                <c:pt idx="763">
                  <c:v>1.4500000000000001E-2</c:v>
                </c:pt>
                <c:pt idx="764">
                  <c:v>1.4500000000000001E-2</c:v>
                </c:pt>
                <c:pt idx="765">
                  <c:v>1.4500000000000001E-2</c:v>
                </c:pt>
                <c:pt idx="768">
                  <c:v>1.4500000000000001E-2</c:v>
                </c:pt>
                <c:pt idx="769">
                  <c:v>1.4500000000000001E-2</c:v>
                </c:pt>
                <c:pt idx="770">
                  <c:v>1.4500000000000001E-2</c:v>
                </c:pt>
                <c:pt idx="771">
                  <c:v>1.4500000000000001E-2</c:v>
                </c:pt>
                <c:pt idx="774">
                  <c:v>1.4500000000000001E-2</c:v>
                </c:pt>
                <c:pt idx="775">
                  <c:v>6.6000000000000003E-2</c:v>
                </c:pt>
                <c:pt idx="776">
                  <c:v>1.4500000000000001E-2</c:v>
                </c:pt>
                <c:pt idx="777">
                  <c:v>1.4500000000000001E-2</c:v>
                </c:pt>
                <c:pt idx="780">
                  <c:v>1.4500000000000001E-2</c:v>
                </c:pt>
                <c:pt idx="781">
                  <c:v>1.4500000000000001E-2</c:v>
                </c:pt>
                <c:pt idx="782">
                  <c:v>1.4500000000000001E-2</c:v>
                </c:pt>
                <c:pt idx="783">
                  <c:v>1.4500000000000001E-2</c:v>
                </c:pt>
                <c:pt idx="786">
                  <c:v>1.4500000000000001E-2</c:v>
                </c:pt>
                <c:pt idx="787">
                  <c:v>1.4500000000000001E-2</c:v>
                </c:pt>
                <c:pt idx="788">
                  <c:v>1.4500000000000001E-2</c:v>
                </c:pt>
                <c:pt idx="789">
                  <c:v>1.4500000000000001E-2</c:v>
                </c:pt>
                <c:pt idx="792">
                  <c:v>1.4500000000000001E-2</c:v>
                </c:pt>
                <c:pt idx="793">
                  <c:v>1.4500000000000001E-2</c:v>
                </c:pt>
                <c:pt idx="794">
                  <c:v>1.4500000000000001E-2</c:v>
                </c:pt>
                <c:pt idx="795">
                  <c:v>1.4500000000000001E-2</c:v>
                </c:pt>
                <c:pt idx="798">
                  <c:v>1.4500000000000001E-2</c:v>
                </c:pt>
                <c:pt idx="799">
                  <c:v>1.4500000000000001E-2</c:v>
                </c:pt>
                <c:pt idx="800">
                  <c:v>1.4500000000000001E-2</c:v>
                </c:pt>
                <c:pt idx="801">
                  <c:v>1.4500000000000001E-2</c:v>
                </c:pt>
                <c:pt idx="804">
                  <c:v>1.4500000000000001E-2</c:v>
                </c:pt>
                <c:pt idx="805">
                  <c:v>1.4500000000000001E-2</c:v>
                </c:pt>
                <c:pt idx="806">
                  <c:v>1.4500000000000001E-2</c:v>
                </c:pt>
                <c:pt idx="807">
                  <c:v>1.4500000000000001E-2</c:v>
                </c:pt>
                <c:pt idx="810">
                  <c:v>1.4500000000000001E-2</c:v>
                </c:pt>
                <c:pt idx="811">
                  <c:v>1.4500000000000001E-2</c:v>
                </c:pt>
                <c:pt idx="812">
                  <c:v>1.4500000000000001E-2</c:v>
                </c:pt>
                <c:pt idx="813">
                  <c:v>1.4500000000000001E-2</c:v>
                </c:pt>
                <c:pt idx="816">
                  <c:v>1.4500000000000001E-2</c:v>
                </c:pt>
                <c:pt idx="817">
                  <c:v>1.4500000000000001E-2</c:v>
                </c:pt>
                <c:pt idx="818">
                  <c:v>1.4500000000000001E-2</c:v>
                </c:pt>
                <c:pt idx="819">
                  <c:v>1.4500000000000001E-2</c:v>
                </c:pt>
                <c:pt idx="822">
                  <c:v>1.4500000000000001E-2</c:v>
                </c:pt>
                <c:pt idx="823">
                  <c:v>1.4500000000000001E-2</c:v>
                </c:pt>
                <c:pt idx="824">
                  <c:v>1.4500000000000001E-2</c:v>
                </c:pt>
                <c:pt idx="825">
                  <c:v>6.7000000000000004E-2</c:v>
                </c:pt>
                <c:pt idx="828">
                  <c:v>1.4500000000000001E-2</c:v>
                </c:pt>
                <c:pt idx="829">
                  <c:v>1.4500000000000001E-2</c:v>
                </c:pt>
                <c:pt idx="830">
                  <c:v>0.1</c:v>
                </c:pt>
                <c:pt idx="831">
                  <c:v>1.4500000000000001E-2</c:v>
                </c:pt>
                <c:pt idx="834">
                  <c:v>1.4500000000000001E-2</c:v>
                </c:pt>
                <c:pt idx="835">
                  <c:v>1.4500000000000001E-2</c:v>
                </c:pt>
                <c:pt idx="836">
                  <c:v>1.4500000000000001E-2</c:v>
                </c:pt>
                <c:pt idx="837">
                  <c:v>1.4500000000000001E-2</c:v>
                </c:pt>
                <c:pt idx="840">
                  <c:v>1.4500000000000001E-2</c:v>
                </c:pt>
                <c:pt idx="841">
                  <c:v>1.4500000000000001E-2</c:v>
                </c:pt>
                <c:pt idx="842">
                  <c:v>1.4500000000000001E-2</c:v>
                </c:pt>
                <c:pt idx="843">
                  <c:v>1.4500000000000001E-2</c:v>
                </c:pt>
                <c:pt idx="846">
                  <c:v>1.4500000000000001E-2</c:v>
                </c:pt>
                <c:pt idx="847">
                  <c:v>1.4500000000000001E-2</c:v>
                </c:pt>
                <c:pt idx="848">
                  <c:v>1.4500000000000001E-2</c:v>
                </c:pt>
                <c:pt idx="849">
                  <c:v>1.4500000000000001E-2</c:v>
                </c:pt>
                <c:pt idx="852">
                  <c:v>1.4500000000000001E-2</c:v>
                </c:pt>
                <c:pt idx="853">
                  <c:v>1.4500000000000001E-2</c:v>
                </c:pt>
                <c:pt idx="854">
                  <c:v>1.4500000000000001E-2</c:v>
                </c:pt>
                <c:pt idx="855">
                  <c:v>1.4500000000000001E-2</c:v>
                </c:pt>
                <c:pt idx="858">
                  <c:v>1.4500000000000001E-2</c:v>
                </c:pt>
                <c:pt idx="859">
                  <c:v>1.4500000000000001E-2</c:v>
                </c:pt>
                <c:pt idx="860">
                  <c:v>1.4500000000000001E-2</c:v>
                </c:pt>
                <c:pt idx="861">
                  <c:v>1.4500000000000001E-2</c:v>
                </c:pt>
                <c:pt idx="864">
                  <c:v>1.4500000000000001E-2</c:v>
                </c:pt>
                <c:pt idx="865">
                  <c:v>1.4500000000000001E-2</c:v>
                </c:pt>
                <c:pt idx="866">
                  <c:v>1.4500000000000001E-2</c:v>
                </c:pt>
                <c:pt idx="867">
                  <c:v>1.4500000000000001E-2</c:v>
                </c:pt>
                <c:pt idx="870">
                  <c:v>1.4500000000000001E-2</c:v>
                </c:pt>
                <c:pt idx="871">
                  <c:v>1.4500000000000001E-2</c:v>
                </c:pt>
                <c:pt idx="872">
                  <c:v>1.4500000000000001E-2</c:v>
                </c:pt>
                <c:pt idx="873">
                  <c:v>1.4500000000000001E-2</c:v>
                </c:pt>
                <c:pt idx="876">
                  <c:v>1.4500000000000001E-2</c:v>
                </c:pt>
                <c:pt idx="877">
                  <c:v>1.4500000000000001E-2</c:v>
                </c:pt>
                <c:pt idx="878">
                  <c:v>1.4500000000000001E-2</c:v>
                </c:pt>
                <c:pt idx="879">
                  <c:v>1.4500000000000001E-2</c:v>
                </c:pt>
                <c:pt idx="882">
                  <c:v>1.4500000000000001E-2</c:v>
                </c:pt>
                <c:pt idx="883">
                  <c:v>1.4500000000000001E-2</c:v>
                </c:pt>
                <c:pt idx="884">
                  <c:v>1.4500000000000001E-2</c:v>
                </c:pt>
                <c:pt idx="885">
                  <c:v>1.4500000000000001E-2</c:v>
                </c:pt>
                <c:pt idx="888">
                  <c:v>1.4500000000000001E-2</c:v>
                </c:pt>
                <c:pt idx="889">
                  <c:v>1.4500000000000001E-2</c:v>
                </c:pt>
                <c:pt idx="890">
                  <c:v>1.4500000000000001E-2</c:v>
                </c:pt>
                <c:pt idx="891">
                  <c:v>1.4500000000000001E-2</c:v>
                </c:pt>
                <c:pt idx="894">
                  <c:v>8.3000000000000004E-2</c:v>
                </c:pt>
                <c:pt idx="895">
                  <c:v>4.9000000000000002E-2</c:v>
                </c:pt>
                <c:pt idx="896">
                  <c:v>7.4999999999999997E-2</c:v>
                </c:pt>
                <c:pt idx="897">
                  <c:v>1.4500000000000001E-2</c:v>
                </c:pt>
                <c:pt idx="900">
                  <c:v>1.4500000000000001E-2</c:v>
                </c:pt>
                <c:pt idx="901">
                  <c:v>4.4999999999999998E-2</c:v>
                </c:pt>
                <c:pt idx="902">
                  <c:v>1.4500000000000001E-2</c:v>
                </c:pt>
                <c:pt idx="903">
                  <c:v>1.4500000000000001E-2</c:v>
                </c:pt>
                <c:pt idx="906">
                  <c:v>1.4500000000000001E-2</c:v>
                </c:pt>
                <c:pt idx="907">
                  <c:v>1.4500000000000001E-2</c:v>
                </c:pt>
                <c:pt idx="908">
                  <c:v>7.9000000000000001E-2</c:v>
                </c:pt>
                <c:pt idx="909">
                  <c:v>1.4500000000000001E-2</c:v>
                </c:pt>
                <c:pt idx="912">
                  <c:v>1.4500000000000001E-2</c:v>
                </c:pt>
                <c:pt idx="913">
                  <c:v>1.4500000000000001E-2</c:v>
                </c:pt>
                <c:pt idx="914">
                  <c:v>1.4500000000000001E-2</c:v>
                </c:pt>
                <c:pt idx="917">
                  <c:v>1.4500000000000001E-2</c:v>
                </c:pt>
                <c:pt idx="918">
                  <c:v>1.4500000000000001E-2</c:v>
                </c:pt>
                <c:pt idx="919">
                  <c:v>1.4500000000000001E-2</c:v>
                </c:pt>
                <c:pt idx="920">
                  <c:v>1.4500000000000001E-2</c:v>
                </c:pt>
                <c:pt idx="923">
                  <c:v>1.4500000000000001E-2</c:v>
                </c:pt>
                <c:pt idx="924">
                  <c:v>1.4500000000000001E-2</c:v>
                </c:pt>
                <c:pt idx="925">
                  <c:v>1.4500000000000001E-2</c:v>
                </c:pt>
                <c:pt idx="926">
                  <c:v>1.4500000000000001E-2</c:v>
                </c:pt>
                <c:pt idx="929">
                  <c:v>1.4500000000000001E-2</c:v>
                </c:pt>
                <c:pt idx="930">
                  <c:v>7.1999999999999995E-2</c:v>
                </c:pt>
                <c:pt idx="931">
                  <c:v>1.4500000000000001E-2</c:v>
                </c:pt>
                <c:pt idx="932">
                  <c:v>1.4500000000000001E-2</c:v>
                </c:pt>
                <c:pt idx="935">
                  <c:v>1.4500000000000001E-2</c:v>
                </c:pt>
                <c:pt idx="936">
                  <c:v>1.4500000000000001E-2</c:v>
                </c:pt>
                <c:pt idx="937">
                  <c:v>1.4500000000000001E-2</c:v>
                </c:pt>
                <c:pt idx="938">
                  <c:v>1.4500000000000001E-2</c:v>
                </c:pt>
                <c:pt idx="941">
                  <c:v>1.4500000000000001E-2</c:v>
                </c:pt>
                <c:pt idx="942">
                  <c:v>1.4500000000000001E-2</c:v>
                </c:pt>
                <c:pt idx="943">
                  <c:v>1.4500000000000001E-2</c:v>
                </c:pt>
                <c:pt idx="944">
                  <c:v>1.4500000000000001E-2</c:v>
                </c:pt>
                <c:pt idx="947">
                  <c:v>1.4500000000000001E-2</c:v>
                </c:pt>
                <c:pt idx="948">
                  <c:v>1.4500000000000001E-2</c:v>
                </c:pt>
                <c:pt idx="949">
                  <c:v>1.4500000000000001E-2</c:v>
                </c:pt>
                <c:pt idx="950">
                  <c:v>1.4500000000000001E-2</c:v>
                </c:pt>
                <c:pt idx="953">
                  <c:v>1.4500000000000001E-2</c:v>
                </c:pt>
                <c:pt idx="954">
                  <c:v>1.4500000000000001E-2</c:v>
                </c:pt>
                <c:pt idx="955">
                  <c:v>1.4500000000000001E-2</c:v>
                </c:pt>
                <c:pt idx="956">
                  <c:v>1.4500000000000001E-2</c:v>
                </c:pt>
                <c:pt idx="959">
                  <c:v>1.4500000000000001E-2</c:v>
                </c:pt>
                <c:pt idx="960">
                  <c:v>1.4500000000000001E-2</c:v>
                </c:pt>
                <c:pt idx="961">
                  <c:v>1.4500000000000001E-2</c:v>
                </c:pt>
                <c:pt idx="962">
                  <c:v>1.4500000000000001E-2</c:v>
                </c:pt>
                <c:pt idx="965">
                  <c:v>6.6000000000000003E-2</c:v>
                </c:pt>
                <c:pt idx="966">
                  <c:v>9.7000000000000003E-2</c:v>
                </c:pt>
                <c:pt idx="967">
                  <c:v>5.8999999999999997E-2</c:v>
                </c:pt>
                <c:pt idx="968">
                  <c:v>0.08</c:v>
                </c:pt>
                <c:pt idx="971">
                  <c:v>1.4500000000000001E-2</c:v>
                </c:pt>
                <c:pt idx="972">
                  <c:v>1.4500000000000001E-2</c:v>
                </c:pt>
                <c:pt idx="973">
                  <c:v>1.4500000000000001E-2</c:v>
                </c:pt>
                <c:pt idx="974">
                  <c:v>5.8999999999999997E-2</c:v>
                </c:pt>
                <c:pt idx="977">
                  <c:v>1.4500000000000001E-2</c:v>
                </c:pt>
                <c:pt idx="978">
                  <c:v>1.4500000000000001E-2</c:v>
                </c:pt>
                <c:pt idx="979">
                  <c:v>1.4500000000000001E-2</c:v>
                </c:pt>
                <c:pt idx="980">
                  <c:v>1.4500000000000001E-2</c:v>
                </c:pt>
                <c:pt idx="983">
                  <c:v>1.4500000000000001E-2</c:v>
                </c:pt>
                <c:pt idx="984">
                  <c:v>1.4500000000000001E-2</c:v>
                </c:pt>
                <c:pt idx="985">
                  <c:v>1.4500000000000001E-2</c:v>
                </c:pt>
                <c:pt idx="986">
                  <c:v>1.4500000000000001E-2</c:v>
                </c:pt>
                <c:pt idx="989">
                  <c:v>1.4500000000000001E-2</c:v>
                </c:pt>
                <c:pt idx="990">
                  <c:v>1.4500000000000001E-2</c:v>
                </c:pt>
                <c:pt idx="991">
                  <c:v>1.4500000000000001E-2</c:v>
                </c:pt>
                <c:pt idx="992">
                  <c:v>1.4500000000000001E-2</c:v>
                </c:pt>
                <c:pt idx="995">
                  <c:v>1.4500000000000001E-2</c:v>
                </c:pt>
                <c:pt idx="996">
                  <c:v>1.4500000000000001E-2</c:v>
                </c:pt>
                <c:pt idx="997">
                  <c:v>1.4500000000000001E-2</c:v>
                </c:pt>
                <c:pt idx="998">
                  <c:v>1.4500000000000001E-2</c:v>
                </c:pt>
                <c:pt idx="1001">
                  <c:v>1.4500000000000001E-2</c:v>
                </c:pt>
                <c:pt idx="1002">
                  <c:v>1.4500000000000001E-2</c:v>
                </c:pt>
                <c:pt idx="1003">
                  <c:v>1.4500000000000001E-2</c:v>
                </c:pt>
                <c:pt idx="1004">
                  <c:v>1.4500000000000001E-2</c:v>
                </c:pt>
                <c:pt idx="1007">
                  <c:v>1.4500000000000001E-2</c:v>
                </c:pt>
                <c:pt idx="1008">
                  <c:v>1.4500000000000001E-2</c:v>
                </c:pt>
                <c:pt idx="1009">
                  <c:v>1.4500000000000001E-2</c:v>
                </c:pt>
                <c:pt idx="1010">
                  <c:v>1.4500000000000001E-2</c:v>
                </c:pt>
                <c:pt idx="1013">
                  <c:v>1.4500000000000001E-2</c:v>
                </c:pt>
                <c:pt idx="1014">
                  <c:v>1.4500000000000001E-2</c:v>
                </c:pt>
                <c:pt idx="1015">
                  <c:v>1.4500000000000001E-2</c:v>
                </c:pt>
                <c:pt idx="1016">
                  <c:v>1.4500000000000001E-2</c:v>
                </c:pt>
                <c:pt idx="1019">
                  <c:v>1.4500000000000001E-2</c:v>
                </c:pt>
                <c:pt idx="1020">
                  <c:v>1.4500000000000001E-2</c:v>
                </c:pt>
                <c:pt idx="1021">
                  <c:v>1.4500000000000001E-2</c:v>
                </c:pt>
                <c:pt idx="1022">
                  <c:v>1.4500000000000001E-2</c:v>
                </c:pt>
                <c:pt idx="1025">
                  <c:v>1.4500000000000001E-2</c:v>
                </c:pt>
                <c:pt idx="1026">
                  <c:v>1.4500000000000001E-2</c:v>
                </c:pt>
                <c:pt idx="1027">
                  <c:v>1.4500000000000001E-2</c:v>
                </c:pt>
                <c:pt idx="1028">
                  <c:v>4.5999999999999999E-2</c:v>
                </c:pt>
                <c:pt idx="1031">
                  <c:v>1.4500000000000001E-2</c:v>
                </c:pt>
                <c:pt idx="1032">
                  <c:v>1.4500000000000001E-2</c:v>
                </c:pt>
                <c:pt idx="1033">
                  <c:v>1.4500000000000001E-2</c:v>
                </c:pt>
                <c:pt idx="1034">
                  <c:v>1.4500000000000001E-2</c:v>
                </c:pt>
                <c:pt idx="1037">
                  <c:v>1.4500000000000001E-2</c:v>
                </c:pt>
                <c:pt idx="1038">
                  <c:v>7.1999999999999995E-2</c:v>
                </c:pt>
                <c:pt idx="1039">
                  <c:v>1.4500000000000001E-2</c:v>
                </c:pt>
                <c:pt idx="1040">
                  <c:v>0.14000000000000001</c:v>
                </c:pt>
                <c:pt idx="1043">
                  <c:v>1.4500000000000001E-2</c:v>
                </c:pt>
                <c:pt idx="1044">
                  <c:v>1.4500000000000001E-2</c:v>
                </c:pt>
                <c:pt idx="1045">
                  <c:v>9.7000000000000003E-2</c:v>
                </c:pt>
                <c:pt idx="1046">
                  <c:v>0.1</c:v>
                </c:pt>
                <c:pt idx="1049">
                  <c:v>1.4500000000000001E-2</c:v>
                </c:pt>
                <c:pt idx="1050">
                  <c:v>1.4500000000000001E-2</c:v>
                </c:pt>
                <c:pt idx="1051">
                  <c:v>1.4500000000000001E-2</c:v>
                </c:pt>
                <c:pt idx="1052">
                  <c:v>1.4500000000000001E-2</c:v>
                </c:pt>
                <c:pt idx="1055">
                  <c:v>1.4500000000000001E-2</c:v>
                </c:pt>
                <c:pt idx="1056">
                  <c:v>1.4500000000000001E-2</c:v>
                </c:pt>
                <c:pt idx="1057">
                  <c:v>1.4500000000000001E-2</c:v>
                </c:pt>
                <c:pt idx="1058">
                  <c:v>1.4500000000000001E-2</c:v>
                </c:pt>
                <c:pt idx="1061">
                  <c:v>1.4500000000000001E-2</c:v>
                </c:pt>
                <c:pt idx="1062">
                  <c:v>1.4500000000000001E-2</c:v>
                </c:pt>
                <c:pt idx="1063">
                  <c:v>1.4500000000000001E-2</c:v>
                </c:pt>
                <c:pt idx="1064">
                  <c:v>1.4500000000000001E-2</c:v>
                </c:pt>
                <c:pt idx="1067">
                  <c:v>1.4500000000000001E-2</c:v>
                </c:pt>
                <c:pt idx="1068">
                  <c:v>1.4500000000000001E-2</c:v>
                </c:pt>
                <c:pt idx="1069">
                  <c:v>1.4500000000000001E-2</c:v>
                </c:pt>
                <c:pt idx="1070">
                  <c:v>1.4500000000000001E-2</c:v>
                </c:pt>
                <c:pt idx="1073">
                  <c:v>1.4500000000000001E-2</c:v>
                </c:pt>
                <c:pt idx="1074">
                  <c:v>1.4500000000000001E-2</c:v>
                </c:pt>
                <c:pt idx="1075">
                  <c:v>1.4500000000000001E-2</c:v>
                </c:pt>
                <c:pt idx="1076">
                  <c:v>1.4500000000000001E-2</c:v>
                </c:pt>
                <c:pt idx="1079">
                  <c:v>1.4500000000000001E-2</c:v>
                </c:pt>
                <c:pt idx="1080">
                  <c:v>1.4500000000000001E-2</c:v>
                </c:pt>
                <c:pt idx="1081">
                  <c:v>1.4500000000000001E-2</c:v>
                </c:pt>
                <c:pt idx="1082">
                  <c:v>1.4500000000000001E-2</c:v>
                </c:pt>
                <c:pt idx="1085">
                  <c:v>1.4500000000000001E-2</c:v>
                </c:pt>
                <c:pt idx="1086">
                  <c:v>1.4500000000000001E-2</c:v>
                </c:pt>
                <c:pt idx="1087">
                  <c:v>1.4500000000000001E-2</c:v>
                </c:pt>
                <c:pt idx="1088">
                  <c:v>1.4500000000000001E-2</c:v>
                </c:pt>
                <c:pt idx="1091">
                  <c:v>1.4500000000000001E-2</c:v>
                </c:pt>
                <c:pt idx="1092">
                  <c:v>1.4500000000000001E-2</c:v>
                </c:pt>
                <c:pt idx="1093">
                  <c:v>1.4500000000000001E-2</c:v>
                </c:pt>
                <c:pt idx="1094">
                  <c:v>1.4500000000000001E-2</c:v>
                </c:pt>
                <c:pt idx="1097">
                  <c:v>5.8999999999999997E-2</c:v>
                </c:pt>
                <c:pt idx="1098">
                  <c:v>1.4500000000000001E-2</c:v>
                </c:pt>
                <c:pt idx="1099">
                  <c:v>1.4500000000000001E-2</c:v>
                </c:pt>
                <c:pt idx="1100">
                  <c:v>1.4500000000000001E-2</c:v>
                </c:pt>
                <c:pt idx="1103">
                  <c:v>1.4500000000000001E-2</c:v>
                </c:pt>
                <c:pt idx="1104">
                  <c:v>1.4500000000000001E-2</c:v>
                </c:pt>
                <c:pt idx="1105">
                  <c:v>1.4500000000000001E-2</c:v>
                </c:pt>
                <c:pt idx="1106">
                  <c:v>1.4500000000000001E-2</c:v>
                </c:pt>
                <c:pt idx="1109">
                  <c:v>1.4500000000000001E-2</c:v>
                </c:pt>
                <c:pt idx="1110">
                  <c:v>1.4500000000000001E-2</c:v>
                </c:pt>
                <c:pt idx="1111">
                  <c:v>1.4500000000000001E-2</c:v>
                </c:pt>
                <c:pt idx="1112">
                  <c:v>1.4500000000000001E-2</c:v>
                </c:pt>
                <c:pt idx="1115">
                  <c:v>1.4500000000000001E-2</c:v>
                </c:pt>
                <c:pt idx="1116">
                  <c:v>1.4500000000000001E-2</c:v>
                </c:pt>
                <c:pt idx="1117">
                  <c:v>1.4500000000000001E-2</c:v>
                </c:pt>
                <c:pt idx="1118">
                  <c:v>1.4500000000000001E-2</c:v>
                </c:pt>
                <c:pt idx="1121">
                  <c:v>1.4500000000000001E-2</c:v>
                </c:pt>
                <c:pt idx="1122">
                  <c:v>1.4500000000000001E-2</c:v>
                </c:pt>
                <c:pt idx="1123">
                  <c:v>1.4500000000000001E-2</c:v>
                </c:pt>
                <c:pt idx="1124">
                  <c:v>1.4500000000000001E-2</c:v>
                </c:pt>
                <c:pt idx="1127">
                  <c:v>1.4500000000000001E-2</c:v>
                </c:pt>
                <c:pt idx="1128">
                  <c:v>1.4500000000000001E-2</c:v>
                </c:pt>
                <c:pt idx="1129">
                  <c:v>1.4500000000000001E-2</c:v>
                </c:pt>
                <c:pt idx="1130">
                  <c:v>1.4500000000000001E-2</c:v>
                </c:pt>
                <c:pt idx="1133">
                  <c:v>1.4500000000000001E-2</c:v>
                </c:pt>
                <c:pt idx="1134">
                  <c:v>1.4500000000000001E-2</c:v>
                </c:pt>
                <c:pt idx="1135">
                  <c:v>1.4500000000000001E-2</c:v>
                </c:pt>
                <c:pt idx="1136">
                  <c:v>1.4500000000000001E-2</c:v>
                </c:pt>
                <c:pt idx="1139">
                  <c:v>1.4500000000000001E-2</c:v>
                </c:pt>
                <c:pt idx="1140">
                  <c:v>1.4500000000000001E-2</c:v>
                </c:pt>
                <c:pt idx="1141">
                  <c:v>1.4500000000000001E-2</c:v>
                </c:pt>
                <c:pt idx="1142">
                  <c:v>1.4500000000000001E-2</c:v>
                </c:pt>
                <c:pt idx="1145">
                  <c:v>1.4500000000000001E-2</c:v>
                </c:pt>
                <c:pt idx="1146">
                  <c:v>1.4500000000000001E-2</c:v>
                </c:pt>
                <c:pt idx="1147">
                  <c:v>1.4500000000000001E-2</c:v>
                </c:pt>
                <c:pt idx="1148">
                  <c:v>1.4500000000000001E-2</c:v>
                </c:pt>
                <c:pt idx="1151">
                  <c:v>1.4500000000000001E-2</c:v>
                </c:pt>
                <c:pt idx="1152">
                  <c:v>1.4500000000000001E-2</c:v>
                </c:pt>
                <c:pt idx="1153">
                  <c:v>1.4500000000000001E-2</c:v>
                </c:pt>
                <c:pt idx="1154">
                  <c:v>1.4500000000000001E-2</c:v>
                </c:pt>
                <c:pt idx="1157">
                  <c:v>1.4500000000000001E-2</c:v>
                </c:pt>
                <c:pt idx="1158">
                  <c:v>1.4500000000000001E-2</c:v>
                </c:pt>
                <c:pt idx="1159">
                  <c:v>1.4500000000000001E-2</c:v>
                </c:pt>
                <c:pt idx="1160">
                  <c:v>1.4500000000000001E-2</c:v>
                </c:pt>
                <c:pt idx="1163">
                  <c:v>1.4500000000000001E-2</c:v>
                </c:pt>
                <c:pt idx="1164">
                  <c:v>1.4500000000000001E-2</c:v>
                </c:pt>
                <c:pt idx="1165">
                  <c:v>1.4500000000000001E-2</c:v>
                </c:pt>
                <c:pt idx="1166">
                  <c:v>1.4500000000000001E-2</c:v>
                </c:pt>
                <c:pt idx="1169">
                  <c:v>1.4500000000000001E-2</c:v>
                </c:pt>
                <c:pt idx="1170">
                  <c:v>1.4500000000000001E-2</c:v>
                </c:pt>
                <c:pt idx="1171">
                  <c:v>1.4500000000000001E-2</c:v>
                </c:pt>
                <c:pt idx="1172">
                  <c:v>1.4500000000000001E-2</c:v>
                </c:pt>
                <c:pt idx="1175">
                  <c:v>1.4500000000000001E-2</c:v>
                </c:pt>
                <c:pt idx="1176">
                  <c:v>1.4500000000000001E-2</c:v>
                </c:pt>
                <c:pt idx="1177">
                  <c:v>1.4500000000000001E-2</c:v>
                </c:pt>
                <c:pt idx="1178">
                  <c:v>1.4500000000000001E-2</c:v>
                </c:pt>
                <c:pt idx="1181">
                  <c:v>1.4500000000000001E-2</c:v>
                </c:pt>
                <c:pt idx="1182">
                  <c:v>1.4500000000000001E-2</c:v>
                </c:pt>
                <c:pt idx="1183">
                  <c:v>1.4500000000000001E-2</c:v>
                </c:pt>
                <c:pt idx="1184">
                  <c:v>6.2E-2</c:v>
                </c:pt>
                <c:pt idx="1187">
                  <c:v>1.4500000000000001E-2</c:v>
                </c:pt>
                <c:pt idx="1188">
                  <c:v>1.4500000000000001E-2</c:v>
                </c:pt>
                <c:pt idx="1189">
                  <c:v>1.4500000000000001E-2</c:v>
                </c:pt>
                <c:pt idx="1190">
                  <c:v>1.4500000000000001E-2</c:v>
                </c:pt>
                <c:pt idx="1193">
                  <c:v>1.4500000000000001E-2</c:v>
                </c:pt>
                <c:pt idx="1194">
                  <c:v>1.4500000000000001E-2</c:v>
                </c:pt>
                <c:pt idx="1195">
                  <c:v>1.4500000000000001E-2</c:v>
                </c:pt>
                <c:pt idx="1196">
                  <c:v>1.4500000000000001E-2</c:v>
                </c:pt>
                <c:pt idx="1199">
                  <c:v>1.4500000000000001E-2</c:v>
                </c:pt>
                <c:pt idx="1200">
                  <c:v>1.4500000000000001E-2</c:v>
                </c:pt>
                <c:pt idx="1201">
                  <c:v>1.4500000000000001E-2</c:v>
                </c:pt>
                <c:pt idx="1202">
                  <c:v>1.4500000000000001E-2</c:v>
                </c:pt>
                <c:pt idx="1205">
                  <c:v>1.4500000000000001E-2</c:v>
                </c:pt>
                <c:pt idx="1206">
                  <c:v>1.4500000000000001E-2</c:v>
                </c:pt>
                <c:pt idx="1207">
                  <c:v>1.4500000000000001E-2</c:v>
                </c:pt>
                <c:pt idx="1208">
                  <c:v>1.4500000000000001E-2</c:v>
                </c:pt>
                <c:pt idx="1211">
                  <c:v>1.4500000000000001E-2</c:v>
                </c:pt>
                <c:pt idx="1212">
                  <c:v>1.4500000000000001E-2</c:v>
                </c:pt>
                <c:pt idx="1213">
                  <c:v>1.4500000000000001E-2</c:v>
                </c:pt>
                <c:pt idx="1214">
                  <c:v>1.4500000000000001E-2</c:v>
                </c:pt>
                <c:pt idx="1217">
                  <c:v>1.4500000000000001E-2</c:v>
                </c:pt>
                <c:pt idx="1218">
                  <c:v>1.4500000000000001E-2</c:v>
                </c:pt>
                <c:pt idx="1219">
                  <c:v>1.4500000000000001E-2</c:v>
                </c:pt>
                <c:pt idx="1220">
                  <c:v>1.4500000000000001E-2</c:v>
                </c:pt>
                <c:pt idx="1223">
                  <c:v>1.4500000000000001E-2</c:v>
                </c:pt>
                <c:pt idx="1224">
                  <c:v>1.4500000000000001E-2</c:v>
                </c:pt>
                <c:pt idx="1225">
                  <c:v>1.4500000000000001E-2</c:v>
                </c:pt>
                <c:pt idx="1226">
                  <c:v>1.4500000000000001E-2</c:v>
                </c:pt>
                <c:pt idx="1229">
                  <c:v>1.4500000000000001E-2</c:v>
                </c:pt>
                <c:pt idx="1230">
                  <c:v>1.4500000000000001E-2</c:v>
                </c:pt>
                <c:pt idx="1231">
                  <c:v>1.4500000000000001E-2</c:v>
                </c:pt>
                <c:pt idx="1232">
                  <c:v>1.4500000000000001E-2</c:v>
                </c:pt>
                <c:pt idx="1235">
                  <c:v>1.4500000000000001E-2</c:v>
                </c:pt>
                <c:pt idx="1236">
                  <c:v>1.4500000000000001E-2</c:v>
                </c:pt>
                <c:pt idx="1237">
                  <c:v>1.4500000000000001E-2</c:v>
                </c:pt>
                <c:pt idx="1238">
                  <c:v>1.4500000000000001E-2</c:v>
                </c:pt>
                <c:pt idx="1241">
                  <c:v>1.4500000000000001E-2</c:v>
                </c:pt>
                <c:pt idx="1242">
                  <c:v>1.4500000000000001E-2</c:v>
                </c:pt>
                <c:pt idx="1243">
                  <c:v>1.4500000000000001E-2</c:v>
                </c:pt>
                <c:pt idx="1244">
                  <c:v>1.4500000000000001E-2</c:v>
                </c:pt>
                <c:pt idx="1247">
                  <c:v>1.4500000000000001E-2</c:v>
                </c:pt>
                <c:pt idx="1248">
                  <c:v>1.4500000000000001E-2</c:v>
                </c:pt>
                <c:pt idx="1249">
                  <c:v>1.4500000000000001E-2</c:v>
                </c:pt>
                <c:pt idx="1250">
                  <c:v>1.4500000000000001E-2</c:v>
                </c:pt>
                <c:pt idx="1253">
                  <c:v>1.4500000000000001E-2</c:v>
                </c:pt>
                <c:pt idx="1254">
                  <c:v>1.4500000000000001E-2</c:v>
                </c:pt>
                <c:pt idx="1255">
                  <c:v>1.4500000000000001E-2</c:v>
                </c:pt>
                <c:pt idx="1256">
                  <c:v>1.4500000000000001E-2</c:v>
                </c:pt>
                <c:pt idx="1259">
                  <c:v>1.4500000000000001E-2</c:v>
                </c:pt>
                <c:pt idx="1260">
                  <c:v>1.4500000000000001E-2</c:v>
                </c:pt>
                <c:pt idx="1261">
                  <c:v>1.4500000000000001E-2</c:v>
                </c:pt>
                <c:pt idx="1262">
                  <c:v>1.4500000000000001E-2</c:v>
                </c:pt>
                <c:pt idx="1265">
                  <c:v>1.4500000000000001E-2</c:v>
                </c:pt>
                <c:pt idx="1266">
                  <c:v>1.4500000000000001E-2</c:v>
                </c:pt>
                <c:pt idx="1267">
                  <c:v>1.4500000000000001E-2</c:v>
                </c:pt>
                <c:pt idx="1268">
                  <c:v>1.4500000000000001E-2</c:v>
                </c:pt>
                <c:pt idx="1271">
                  <c:v>1.4500000000000001E-2</c:v>
                </c:pt>
                <c:pt idx="1272">
                  <c:v>1.4500000000000001E-2</c:v>
                </c:pt>
                <c:pt idx="1273">
                  <c:v>1.4500000000000001E-2</c:v>
                </c:pt>
                <c:pt idx="1274">
                  <c:v>1.4500000000000001E-2</c:v>
                </c:pt>
                <c:pt idx="1277">
                  <c:v>1.4500000000000001E-2</c:v>
                </c:pt>
                <c:pt idx="1278">
                  <c:v>1.4500000000000001E-2</c:v>
                </c:pt>
                <c:pt idx="1279">
                  <c:v>1.4500000000000001E-2</c:v>
                </c:pt>
                <c:pt idx="1280">
                  <c:v>1.4500000000000001E-2</c:v>
                </c:pt>
                <c:pt idx="1283">
                  <c:v>1.4500000000000001E-2</c:v>
                </c:pt>
                <c:pt idx="1284">
                  <c:v>1.4500000000000001E-2</c:v>
                </c:pt>
                <c:pt idx="1285">
                  <c:v>1.4500000000000001E-2</c:v>
                </c:pt>
                <c:pt idx="1286">
                  <c:v>1.4500000000000001E-2</c:v>
                </c:pt>
                <c:pt idx="1289">
                  <c:v>1.4500000000000001E-2</c:v>
                </c:pt>
                <c:pt idx="1290">
                  <c:v>1.4500000000000001E-2</c:v>
                </c:pt>
                <c:pt idx="1291">
                  <c:v>5.3999999999999999E-2</c:v>
                </c:pt>
                <c:pt idx="1292">
                  <c:v>1.4500000000000001E-2</c:v>
                </c:pt>
                <c:pt idx="1295">
                  <c:v>1.4500000000000001E-2</c:v>
                </c:pt>
                <c:pt idx="1296">
                  <c:v>1.4500000000000001E-2</c:v>
                </c:pt>
                <c:pt idx="1297">
                  <c:v>1.4500000000000001E-2</c:v>
                </c:pt>
                <c:pt idx="1298">
                  <c:v>1.4500000000000001E-2</c:v>
                </c:pt>
                <c:pt idx="1301">
                  <c:v>1.4500000000000001E-2</c:v>
                </c:pt>
                <c:pt idx="1302">
                  <c:v>1.4500000000000001E-2</c:v>
                </c:pt>
                <c:pt idx="1303">
                  <c:v>1.4500000000000001E-2</c:v>
                </c:pt>
                <c:pt idx="1304">
                  <c:v>1.4500000000000001E-2</c:v>
                </c:pt>
                <c:pt idx="1307">
                  <c:v>1.4500000000000001E-2</c:v>
                </c:pt>
                <c:pt idx="1308">
                  <c:v>1.4500000000000001E-2</c:v>
                </c:pt>
                <c:pt idx="1309">
                  <c:v>1.4500000000000001E-2</c:v>
                </c:pt>
                <c:pt idx="1310">
                  <c:v>1.4500000000000001E-2</c:v>
                </c:pt>
                <c:pt idx="1313">
                  <c:v>1.4500000000000001E-2</c:v>
                </c:pt>
                <c:pt idx="1314">
                  <c:v>1.4500000000000001E-2</c:v>
                </c:pt>
                <c:pt idx="1315">
                  <c:v>1.4500000000000001E-2</c:v>
                </c:pt>
                <c:pt idx="1316">
                  <c:v>1.4500000000000001E-2</c:v>
                </c:pt>
                <c:pt idx="1319">
                  <c:v>1.4500000000000001E-2</c:v>
                </c:pt>
                <c:pt idx="1320">
                  <c:v>1.4500000000000001E-2</c:v>
                </c:pt>
                <c:pt idx="1321">
                  <c:v>1.4500000000000001E-2</c:v>
                </c:pt>
                <c:pt idx="1322">
                  <c:v>1.4500000000000001E-2</c:v>
                </c:pt>
                <c:pt idx="1325">
                  <c:v>1.4500000000000001E-2</c:v>
                </c:pt>
                <c:pt idx="1326">
                  <c:v>1.4500000000000001E-2</c:v>
                </c:pt>
                <c:pt idx="1327">
                  <c:v>1.4500000000000001E-2</c:v>
                </c:pt>
                <c:pt idx="1328">
                  <c:v>1.4500000000000001E-2</c:v>
                </c:pt>
                <c:pt idx="1331">
                  <c:v>1.4500000000000001E-2</c:v>
                </c:pt>
                <c:pt idx="1332">
                  <c:v>1.4500000000000001E-2</c:v>
                </c:pt>
                <c:pt idx="1333">
                  <c:v>1.4500000000000001E-2</c:v>
                </c:pt>
                <c:pt idx="1334">
                  <c:v>1.4500000000000001E-2</c:v>
                </c:pt>
                <c:pt idx="1337">
                  <c:v>1.4500000000000001E-2</c:v>
                </c:pt>
                <c:pt idx="1338">
                  <c:v>1.4500000000000001E-2</c:v>
                </c:pt>
                <c:pt idx="1339">
                  <c:v>1.4500000000000001E-2</c:v>
                </c:pt>
                <c:pt idx="1340">
                  <c:v>1.4500000000000001E-2</c:v>
                </c:pt>
                <c:pt idx="1343">
                  <c:v>1.4500000000000001E-2</c:v>
                </c:pt>
                <c:pt idx="1344">
                  <c:v>1.4500000000000001E-2</c:v>
                </c:pt>
                <c:pt idx="1345">
                  <c:v>1.4500000000000001E-2</c:v>
                </c:pt>
                <c:pt idx="1346">
                  <c:v>1.4500000000000001E-2</c:v>
                </c:pt>
                <c:pt idx="1349">
                  <c:v>1.4500000000000001E-2</c:v>
                </c:pt>
                <c:pt idx="1350">
                  <c:v>1.4500000000000001E-2</c:v>
                </c:pt>
                <c:pt idx="1351">
                  <c:v>1.4500000000000001E-2</c:v>
                </c:pt>
                <c:pt idx="1352">
                  <c:v>1.4500000000000001E-2</c:v>
                </c:pt>
                <c:pt idx="1355">
                  <c:v>1.4500000000000001E-2</c:v>
                </c:pt>
                <c:pt idx="1356">
                  <c:v>1.4500000000000001E-2</c:v>
                </c:pt>
                <c:pt idx="1357">
                  <c:v>1.4500000000000001E-2</c:v>
                </c:pt>
                <c:pt idx="1358">
                  <c:v>1.4500000000000001E-2</c:v>
                </c:pt>
                <c:pt idx="1361">
                  <c:v>1.4500000000000001E-2</c:v>
                </c:pt>
                <c:pt idx="1362">
                  <c:v>1.4500000000000001E-2</c:v>
                </c:pt>
                <c:pt idx="1363">
                  <c:v>1.4500000000000001E-2</c:v>
                </c:pt>
                <c:pt idx="1364">
                  <c:v>1.4500000000000001E-2</c:v>
                </c:pt>
                <c:pt idx="1367">
                  <c:v>1.4500000000000001E-2</c:v>
                </c:pt>
                <c:pt idx="1368">
                  <c:v>1.4500000000000001E-2</c:v>
                </c:pt>
                <c:pt idx="1369">
                  <c:v>1.4500000000000001E-2</c:v>
                </c:pt>
                <c:pt idx="1370">
                  <c:v>1.4500000000000001E-2</c:v>
                </c:pt>
                <c:pt idx="1373">
                  <c:v>1.4500000000000001E-2</c:v>
                </c:pt>
                <c:pt idx="1374">
                  <c:v>1.4500000000000001E-2</c:v>
                </c:pt>
                <c:pt idx="1375">
                  <c:v>1.4500000000000001E-2</c:v>
                </c:pt>
                <c:pt idx="1376">
                  <c:v>1.4500000000000001E-2</c:v>
                </c:pt>
                <c:pt idx="1379">
                  <c:v>1.4500000000000001E-2</c:v>
                </c:pt>
                <c:pt idx="1380">
                  <c:v>1.4500000000000001E-2</c:v>
                </c:pt>
                <c:pt idx="1381">
                  <c:v>1.4500000000000001E-2</c:v>
                </c:pt>
                <c:pt idx="1382">
                  <c:v>1.4500000000000001E-2</c:v>
                </c:pt>
                <c:pt idx="1385">
                  <c:v>1.4500000000000001E-2</c:v>
                </c:pt>
                <c:pt idx="1386">
                  <c:v>1.4500000000000001E-2</c:v>
                </c:pt>
                <c:pt idx="1387">
                  <c:v>1.4500000000000001E-2</c:v>
                </c:pt>
                <c:pt idx="1390">
                  <c:v>1.4500000000000001E-2</c:v>
                </c:pt>
                <c:pt idx="1391">
                  <c:v>1.4500000000000001E-2</c:v>
                </c:pt>
                <c:pt idx="1392">
                  <c:v>1.4500000000000001E-2</c:v>
                </c:pt>
                <c:pt idx="1394">
                  <c:v>1.4500000000000001E-2</c:v>
                </c:pt>
                <c:pt idx="1396">
                  <c:v>1.4500000000000001E-2</c:v>
                </c:pt>
                <c:pt idx="1397">
                  <c:v>1.4500000000000001E-2</c:v>
                </c:pt>
                <c:pt idx="1398">
                  <c:v>1.4500000000000001E-2</c:v>
                </c:pt>
                <c:pt idx="1399">
                  <c:v>1.4500000000000001E-2</c:v>
                </c:pt>
                <c:pt idx="1402">
                  <c:v>1.4500000000000001E-2</c:v>
                </c:pt>
                <c:pt idx="1403">
                  <c:v>1.4500000000000001E-2</c:v>
                </c:pt>
                <c:pt idx="1404">
                  <c:v>1.4500000000000001E-2</c:v>
                </c:pt>
                <c:pt idx="1405">
                  <c:v>1.4500000000000001E-2</c:v>
                </c:pt>
                <c:pt idx="1408">
                  <c:v>1.4500000000000001E-2</c:v>
                </c:pt>
                <c:pt idx="1409">
                  <c:v>1.4500000000000001E-2</c:v>
                </c:pt>
                <c:pt idx="1410">
                  <c:v>1.4500000000000001E-2</c:v>
                </c:pt>
                <c:pt idx="1411">
                  <c:v>1.4500000000000001E-2</c:v>
                </c:pt>
                <c:pt idx="1414">
                  <c:v>1.4500000000000001E-2</c:v>
                </c:pt>
                <c:pt idx="1415">
                  <c:v>1.4500000000000001E-2</c:v>
                </c:pt>
                <c:pt idx="1416">
                  <c:v>1.4500000000000001E-2</c:v>
                </c:pt>
                <c:pt idx="1417">
                  <c:v>1.4500000000000001E-2</c:v>
                </c:pt>
                <c:pt idx="1420">
                  <c:v>1.4500000000000001E-2</c:v>
                </c:pt>
                <c:pt idx="1421">
                  <c:v>1.4500000000000001E-2</c:v>
                </c:pt>
                <c:pt idx="1422">
                  <c:v>1.4500000000000001E-2</c:v>
                </c:pt>
                <c:pt idx="1423">
                  <c:v>1.4500000000000001E-2</c:v>
                </c:pt>
                <c:pt idx="1426">
                  <c:v>1.4500000000000001E-2</c:v>
                </c:pt>
                <c:pt idx="1427">
                  <c:v>1.4500000000000001E-2</c:v>
                </c:pt>
                <c:pt idx="1428">
                  <c:v>1.4500000000000001E-2</c:v>
                </c:pt>
                <c:pt idx="1429">
                  <c:v>1.4500000000000001E-2</c:v>
                </c:pt>
                <c:pt idx="1432">
                  <c:v>1.4500000000000001E-2</c:v>
                </c:pt>
                <c:pt idx="1433">
                  <c:v>1.4500000000000001E-2</c:v>
                </c:pt>
                <c:pt idx="1434">
                  <c:v>1.4500000000000001E-2</c:v>
                </c:pt>
                <c:pt idx="1435">
                  <c:v>1.4500000000000001E-2</c:v>
                </c:pt>
                <c:pt idx="1438">
                  <c:v>1.4500000000000001E-2</c:v>
                </c:pt>
                <c:pt idx="1439">
                  <c:v>1.4500000000000001E-2</c:v>
                </c:pt>
                <c:pt idx="1440">
                  <c:v>1.4500000000000001E-2</c:v>
                </c:pt>
                <c:pt idx="1441">
                  <c:v>1.4500000000000001E-2</c:v>
                </c:pt>
                <c:pt idx="1444">
                  <c:v>1.4500000000000001E-2</c:v>
                </c:pt>
                <c:pt idx="1445">
                  <c:v>1.4500000000000001E-2</c:v>
                </c:pt>
                <c:pt idx="1446">
                  <c:v>1.4500000000000001E-2</c:v>
                </c:pt>
                <c:pt idx="1447">
                  <c:v>1.4500000000000001E-2</c:v>
                </c:pt>
                <c:pt idx="1450">
                  <c:v>1.4500000000000001E-2</c:v>
                </c:pt>
                <c:pt idx="1451">
                  <c:v>1.4500000000000001E-2</c:v>
                </c:pt>
                <c:pt idx="1452">
                  <c:v>1.4500000000000001E-2</c:v>
                </c:pt>
                <c:pt idx="1453">
                  <c:v>1.4500000000000001E-2</c:v>
                </c:pt>
                <c:pt idx="1456">
                  <c:v>1.4500000000000001E-2</c:v>
                </c:pt>
                <c:pt idx="1457">
                  <c:v>1.4500000000000001E-2</c:v>
                </c:pt>
                <c:pt idx="1458">
                  <c:v>1.4500000000000001E-2</c:v>
                </c:pt>
                <c:pt idx="1459">
                  <c:v>1.4500000000000001E-2</c:v>
                </c:pt>
                <c:pt idx="1462">
                  <c:v>1.4500000000000001E-2</c:v>
                </c:pt>
                <c:pt idx="1463">
                  <c:v>1.4500000000000001E-2</c:v>
                </c:pt>
                <c:pt idx="1464">
                  <c:v>3.9E-2</c:v>
                </c:pt>
                <c:pt idx="1465">
                  <c:v>1.4500000000000001E-2</c:v>
                </c:pt>
                <c:pt idx="1468">
                  <c:v>7.6999999999999999E-2</c:v>
                </c:pt>
                <c:pt idx="1469">
                  <c:v>6.8000000000000005E-2</c:v>
                </c:pt>
                <c:pt idx="1470">
                  <c:v>1.4500000000000001E-2</c:v>
                </c:pt>
                <c:pt idx="1471">
                  <c:v>6.7000000000000004E-2</c:v>
                </c:pt>
                <c:pt idx="1474">
                  <c:v>1.4500000000000001E-2</c:v>
                </c:pt>
                <c:pt idx="1475">
                  <c:v>1.4500000000000001E-2</c:v>
                </c:pt>
                <c:pt idx="1476">
                  <c:v>1.4500000000000001E-2</c:v>
                </c:pt>
                <c:pt idx="1477">
                  <c:v>1.4500000000000001E-2</c:v>
                </c:pt>
                <c:pt idx="1480">
                  <c:v>1.4500000000000001E-2</c:v>
                </c:pt>
                <c:pt idx="1481">
                  <c:v>1.4500000000000001E-2</c:v>
                </c:pt>
                <c:pt idx="1482">
                  <c:v>1.4500000000000001E-2</c:v>
                </c:pt>
                <c:pt idx="1483">
                  <c:v>1.4500000000000001E-2</c:v>
                </c:pt>
                <c:pt idx="1486">
                  <c:v>1.4500000000000001E-2</c:v>
                </c:pt>
                <c:pt idx="1487">
                  <c:v>1.4500000000000001E-2</c:v>
                </c:pt>
                <c:pt idx="1488">
                  <c:v>1.4500000000000001E-2</c:v>
                </c:pt>
                <c:pt idx="1489">
                  <c:v>1.4500000000000001E-2</c:v>
                </c:pt>
                <c:pt idx="1492">
                  <c:v>1.4500000000000001E-2</c:v>
                </c:pt>
                <c:pt idx="1493">
                  <c:v>1.4500000000000001E-2</c:v>
                </c:pt>
                <c:pt idx="1494">
                  <c:v>1.4500000000000001E-2</c:v>
                </c:pt>
                <c:pt idx="1495">
                  <c:v>1.4500000000000001E-2</c:v>
                </c:pt>
                <c:pt idx="1498">
                  <c:v>1.4500000000000001E-2</c:v>
                </c:pt>
                <c:pt idx="1499">
                  <c:v>1.4500000000000001E-2</c:v>
                </c:pt>
                <c:pt idx="1500">
                  <c:v>1.4500000000000001E-2</c:v>
                </c:pt>
                <c:pt idx="1501">
                  <c:v>1.4500000000000001E-2</c:v>
                </c:pt>
                <c:pt idx="1504">
                  <c:v>1.4500000000000001E-2</c:v>
                </c:pt>
                <c:pt idx="1505">
                  <c:v>1.4500000000000001E-2</c:v>
                </c:pt>
                <c:pt idx="1506">
                  <c:v>1.4500000000000001E-2</c:v>
                </c:pt>
                <c:pt idx="1507">
                  <c:v>1.4500000000000001E-2</c:v>
                </c:pt>
                <c:pt idx="1510">
                  <c:v>1.4500000000000001E-2</c:v>
                </c:pt>
                <c:pt idx="1511">
                  <c:v>1.4500000000000001E-2</c:v>
                </c:pt>
                <c:pt idx="1512">
                  <c:v>1.4500000000000001E-2</c:v>
                </c:pt>
                <c:pt idx="1513">
                  <c:v>1.4500000000000001E-2</c:v>
                </c:pt>
                <c:pt idx="1516">
                  <c:v>1.4500000000000001E-2</c:v>
                </c:pt>
                <c:pt idx="1517">
                  <c:v>1.4500000000000001E-2</c:v>
                </c:pt>
                <c:pt idx="1518">
                  <c:v>1.4500000000000001E-2</c:v>
                </c:pt>
                <c:pt idx="1519">
                  <c:v>1.4500000000000001E-2</c:v>
                </c:pt>
                <c:pt idx="1522">
                  <c:v>1.4500000000000001E-2</c:v>
                </c:pt>
                <c:pt idx="1523">
                  <c:v>1.4500000000000001E-2</c:v>
                </c:pt>
                <c:pt idx="1524">
                  <c:v>1.4500000000000001E-2</c:v>
                </c:pt>
                <c:pt idx="1525">
                  <c:v>1.4500000000000001E-2</c:v>
                </c:pt>
                <c:pt idx="1528">
                  <c:v>1.4500000000000001E-2</c:v>
                </c:pt>
                <c:pt idx="1529">
                  <c:v>1.4500000000000001E-2</c:v>
                </c:pt>
                <c:pt idx="1530">
                  <c:v>1.4500000000000001E-2</c:v>
                </c:pt>
                <c:pt idx="1531">
                  <c:v>1.4500000000000001E-2</c:v>
                </c:pt>
                <c:pt idx="1534">
                  <c:v>1.4500000000000001E-2</c:v>
                </c:pt>
                <c:pt idx="1535">
                  <c:v>7.9000000000000001E-2</c:v>
                </c:pt>
                <c:pt idx="1536">
                  <c:v>6.5000000000000002E-2</c:v>
                </c:pt>
                <c:pt idx="1537">
                  <c:v>4.4999999999999998E-2</c:v>
                </c:pt>
                <c:pt idx="1539">
                  <c:v>1.4500000000000001E-2</c:v>
                </c:pt>
                <c:pt idx="1541">
                  <c:v>1.4500000000000001E-2</c:v>
                </c:pt>
                <c:pt idx="1542">
                  <c:v>1.4500000000000001E-2</c:v>
                </c:pt>
                <c:pt idx="1543">
                  <c:v>1.4500000000000001E-2</c:v>
                </c:pt>
                <c:pt idx="1545">
                  <c:v>1.4500000000000001E-2</c:v>
                </c:pt>
                <c:pt idx="1546">
                  <c:v>1.4500000000000001E-2</c:v>
                </c:pt>
                <c:pt idx="1547">
                  <c:v>4.8000000000000001E-2</c:v>
                </c:pt>
                <c:pt idx="1550">
                  <c:v>1.4500000000000001E-2</c:v>
                </c:pt>
                <c:pt idx="1551">
                  <c:v>1.4500000000000001E-2</c:v>
                </c:pt>
                <c:pt idx="1552">
                  <c:v>1.4500000000000001E-2</c:v>
                </c:pt>
                <c:pt idx="1553">
                  <c:v>1.4500000000000001E-2</c:v>
                </c:pt>
                <c:pt idx="1556">
                  <c:v>1.4500000000000001E-2</c:v>
                </c:pt>
                <c:pt idx="1558">
                  <c:v>1.4500000000000001E-2</c:v>
                </c:pt>
                <c:pt idx="1559">
                  <c:v>1.4500000000000001E-2</c:v>
                </c:pt>
                <c:pt idx="1560">
                  <c:v>1.4500000000000001E-2</c:v>
                </c:pt>
                <c:pt idx="1561">
                  <c:v>1.4500000000000001E-2</c:v>
                </c:pt>
                <c:pt idx="1564">
                  <c:v>1.4500000000000001E-2</c:v>
                </c:pt>
                <c:pt idx="1565">
                  <c:v>1.4500000000000001E-2</c:v>
                </c:pt>
                <c:pt idx="1566">
                  <c:v>1.4500000000000001E-2</c:v>
                </c:pt>
                <c:pt idx="1567">
                  <c:v>1.4500000000000001E-2</c:v>
                </c:pt>
                <c:pt idx="1570">
                  <c:v>1.4500000000000001E-2</c:v>
                </c:pt>
                <c:pt idx="1571">
                  <c:v>1.4500000000000001E-2</c:v>
                </c:pt>
                <c:pt idx="1572">
                  <c:v>1.4500000000000001E-2</c:v>
                </c:pt>
                <c:pt idx="1573">
                  <c:v>1.4500000000000001E-2</c:v>
                </c:pt>
                <c:pt idx="1576">
                  <c:v>1.4500000000000001E-2</c:v>
                </c:pt>
                <c:pt idx="1577">
                  <c:v>1.4500000000000001E-2</c:v>
                </c:pt>
                <c:pt idx="1578">
                  <c:v>1.4500000000000001E-2</c:v>
                </c:pt>
                <c:pt idx="1579">
                  <c:v>1.4500000000000001E-2</c:v>
                </c:pt>
                <c:pt idx="1582">
                  <c:v>1.4500000000000001E-2</c:v>
                </c:pt>
                <c:pt idx="1583">
                  <c:v>1.4500000000000001E-2</c:v>
                </c:pt>
                <c:pt idx="1584">
                  <c:v>1.4500000000000001E-2</c:v>
                </c:pt>
                <c:pt idx="1585">
                  <c:v>1.4500000000000001E-2</c:v>
                </c:pt>
                <c:pt idx="1588">
                  <c:v>1.4500000000000001E-2</c:v>
                </c:pt>
                <c:pt idx="1589">
                  <c:v>1.4500000000000001E-2</c:v>
                </c:pt>
                <c:pt idx="1590">
                  <c:v>1.4500000000000001E-2</c:v>
                </c:pt>
                <c:pt idx="1591">
                  <c:v>1.4500000000000001E-2</c:v>
                </c:pt>
                <c:pt idx="1594">
                  <c:v>1.4500000000000001E-2</c:v>
                </c:pt>
                <c:pt idx="1595">
                  <c:v>1.4500000000000001E-2</c:v>
                </c:pt>
                <c:pt idx="1596">
                  <c:v>1.4500000000000001E-2</c:v>
                </c:pt>
                <c:pt idx="1597">
                  <c:v>1.4500000000000001E-2</c:v>
                </c:pt>
                <c:pt idx="1600">
                  <c:v>1.4500000000000001E-2</c:v>
                </c:pt>
                <c:pt idx="1601">
                  <c:v>1.4500000000000001E-2</c:v>
                </c:pt>
                <c:pt idx="1602">
                  <c:v>1.4500000000000001E-2</c:v>
                </c:pt>
                <c:pt idx="1603">
                  <c:v>1.4500000000000001E-2</c:v>
                </c:pt>
                <c:pt idx="1606">
                  <c:v>0.12</c:v>
                </c:pt>
                <c:pt idx="1607">
                  <c:v>1.4500000000000001E-2</c:v>
                </c:pt>
                <c:pt idx="1608">
                  <c:v>9.5000000000000001E-2</c:v>
                </c:pt>
                <c:pt idx="1609">
                  <c:v>7.6999999999999999E-2</c:v>
                </c:pt>
                <c:pt idx="1612">
                  <c:v>8.4000000000000005E-2</c:v>
                </c:pt>
                <c:pt idx="1613">
                  <c:v>1.4500000000000001E-2</c:v>
                </c:pt>
                <c:pt idx="1614">
                  <c:v>7.1999999999999995E-2</c:v>
                </c:pt>
                <c:pt idx="1615">
                  <c:v>7.5999999999999998E-2</c:v>
                </c:pt>
                <c:pt idx="1617">
                  <c:v>1.4500000000000001E-2</c:v>
                </c:pt>
                <c:pt idx="1618">
                  <c:v>1.4500000000000001E-2</c:v>
                </c:pt>
                <c:pt idx="1619">
                  <c:v>1.4500000000000001E-2</c:v>
                </c:pt>
                <c:pt idx="1622">
                  <c:v>1.4500000000000001E-2</c:v>
                </c:pt>
                <c:pt idx="1624">
                  <c:v>1.4500000000000001E-2</c:v>
                </c:pt>
                <c:pt idx="1625">
                  <c:v>1.4500000000000001E-2</c:v>
                </c:pt>
                <c:pt idx="1626">
                  <c:v>1.4500000000000001E-2</c:v>
                </c:pt>
                <c:pt idx="1627">
                  <c:v>1.4500000000000001E-2</c:v>
                </c:pt>
                <c:pt idx="1630">
                  <c:v>1.4500000000000001E-2</c:v>
                </c:pt>
                <c:pt idx="1631">
                  <c:v>1.4500000000000001E-2</c:v>
                </c:pt>
                <c:pt idx="1632">
                  <c:v>1.4500000000000001E-2</c:v>
                </c:pt>
                <c:pt idx="1633">
                  <c:v>1.4500000000000001E-2</c:v>
                </c:pt>
                <c:pt idx="1636">
                  <c:v>1.4500000000000001E-2</c:v>
                </c:pt>
                <c:pt idx="1637">
                  <c:v>1.4500000000000001E-2</c:v>
                </c:pt>
                <c:pt idx="1638">
                  <c:v>1.4500000000000001E-2</c:v>
                </c:pt>
                <c:pt idx="1639">
                  <c:v>1.4500000000000001E-2</c:v>
                </c:pt>
                <c:pt idx="1642">
                  <c:v>1.4500000000000001E-2</c:v>
                </c:pt>
                <c:pt idx="1643">
                  <c:v>1.4500000000000001E-2</c:v>
                </c:pt>
                <c:pt idx="1644">
                  <c:v>1.4500000000000001E-2</c:v>
                </c:pt>
                <c:pt idx="1645">
                  <c:v>1.4500000000000001E-2</c:v>
                </c:pt>
                <c:pt idx="1648">
                  <c:v>1.4500000000000001E-2</c:v>
                </c:pt>
                <c:pt idx="1649">
                  <c:v>1.4500000000000001E-2</c:v>
                </c:pt>
                <c:pt idx="1650">
                  <c:v>1.4500000000000001E-2</c:v>
                </c:pt>
                <c:pt idx="1651">
                  <c:v>1.4500000000000001E-2</c:v>
                </c:pt>
                <c:pt idx="1654">
                  <c:v>1.4500000000000001E-2</c:v>
                </c:pt>
                <c:pt idx="1655">
                  <c:v>1.4500000000000001E-2</c:v>
                </c:pt>
                <c:pt idx="1656">
                  <c:v>1.4500000000000001E-2</c:v>
                </c:pt>
                <c:pt idx="1657">
                  <c:v>1.4500000000000001E-2</c:v>
                </c:pt>
                <c:pt idx="1660">
                  <c:v>1.4500000000000001E-2</c:v>
                </c:pt>
                <c:pt idx="1661">
                  <c:v>1.4500000000000001E-2</c:v>
                </c:pt>
                <c:pt idx="1662">
                  <c:v>1.4500000000000001E-2</c:v>
                </c:pt>
                <c:pt idx="1663">
                  <c:v>1.4500000000000001E-2</c:v>
                </c:pt>
                <c:pt idx="1665">
                  <c:v>1.4500000000000001E-2</c:v>
                </c:pt>
                <c:pt idx="1666">
                  <c:v>1.4500000000000001E-2</c:v>
                </c:pt>
                <c:pt idx="1667">
                  <c:v>1.4500000000000001E-2</c:v>
                </c:pt>
                <c:pt idx="1670">
                  <c:v>1.4500000000000001E-2</c:v>
                </c:pt>
                <c:pt idx="1671">
                  <c:v>1.4500000000000001E-2</c:v>
                </c:pt>
                <c:pt idx="1672">
                  <c:v>1.4500000000000001E-2</c:v>
                </c:pt>
                <c:pt idx="1673">
                  <c:v>1.4500000000000001E-2</c:v>
                </c:pt>
                <c:pt idx="1676">
                  <c:v>1.4500000000000001E-2</c:v>
                </c:pt>
                <c:pt idx="1678">
                  <c:v>1.4500000000000001E-2</c:v>
                </c:pt>
                <c:pt idx="1679">
                  <c:v>1.4500000000000001E-2</c:v>
                </c:pt>
                <c:pt idx="1680">
                  <c:v>1.4500000000000001E-2</c:v>
                </c:pt>
                <c:pt idx="1681">
                  <c:v>1.4500000000000001E-2</c:v>
                </c:pt>
                <c:pt idx="1683">
                  <c:v>1.4500000000000001E-2</c:v>
                </c:pt>
                <c:pt idx="1684">
                  <c:v>1.4500000000000001E-2</c:v>
                </c:pt>
                <c:pt idx="1685">
                  <c:v>1.4500000000000001E-2</c:v>
                </c:pt>
                <c:pt idx="1688">
                  <c:v>1.4500000000000001E-2</c:v>
                </c:pt>
                <c:pt idx="1689">
                  <c:v>1.4500000000000001E-2</c:v>
                </c:pt>
                <c:pt idx="1690">
                  <c:v>1.4500000000000001E-2</c:v>
                </c:pt>
                <c:pt idx="1691">
                  <c:v>1.4500000000000001E-2</c:v>
                </c:pt>
                <c:pt idx="1694">
                  <c:v>1.4500000000000001E-2</c:v>
                </c:pt>
                <c:pt idx="1696">
                  <c:v>1.4500000000000001E-2</c:v>
                </c:pt>
                <c:pt idx="1697">
                  <c:v>1.4500000000000001E-2</c:v>
                </c:pt>
                <c:pt idx="1698">
                  <c:v>1.4500000000000001E-2</c:v>
                </c:pt>
                <c:pt idx="1699">
                  <c:v>1.4500000000000001E-2</c:v>
                </c:pt>
                <c:pt idx="1702">
                  <c:v>1.4500000000000001E-2</c:v>
                </c:pt>
                <c:pt idx="1703">
                  <c:v>1.4500000000000001E-2</c:v>
                </c:pt>
                <c:pt idx="1704">
                  <c:v>1.4500000000000001E-2</c:v>
                </c:pt>
                <c:pt idx="1705">
                  <c:v>1.4500000000000001E-2</c:v>
                </c:pt>
                <c:pt idx="1708">
                  <c:v>1.4500000000000001E-2</c:v>
                </c:pt>
                <c:pt idx="1709">
                  <c:v>1.4500000000000001E-2</c:v>
                </c:pt>
                <c:pt idx="1710">
                  <c:v>1.4500000000000001E-2</c:v>
                </c:pt>
                <c:pt idx="1711">
                  <c:v>1.4500000000000001E-2</c:v>
                </c:pt>
                <c:pt idx="1714">
                  <c:v>1.4500000000000001E-2</c:v>
                </c:pt>
                <c:pt idx="1715">
                  <c:v>1.4500000000000001E-2</c:v>
                </c:pt>
                <c:pt idx="1716">
                  <c:v>1.4500000000000001E-2</c:v>
                </c:pt>
                <c:pt idx="1717">
                  <c:v>1.4500000000000001E-2</c:v>
                </c:pt>
                <c:pt idx="1720">
                  <c:v>1.4500000000000001E-2</c:v>
                </c:pt>
                <c:pt idx="1721">
                  <c:v>1.4500000000000001E-2</c:v>
                </c:pt>
                <c:pt idx="1722">
                  <c:v>1.4500000000000001E-2</c:v>
                </c:pt>
                <c:pt idx="1723">
                  <c:v>1.4500000000000001E-2</c:v>
                </c:pt>
                <c:pt idx="1726">
                  <c:v>1.4500000000000001E-2</c:v>
                </c:pt>
                <c:pt idx="1727">
                  <c:v>1.4500000000000001E-2</c:v>
                </c:pt>
                <c:pt idx="1728">
                  <c:v>1.4500000000000001E-2</c:v>
                </c:pt>
                <c:pt idx="1729">
                  <c:v>1.4500000000000001E-2</c:v>
                </c:pt>
                <c:pt idx="1732">
                  <c:v>1.4500000000000001E-2</c:v>
                </c:pt>
                <c:pt idx="1733">
                  <c:v>1.4500000000000001E-2</c:v>
                </c:pt>
                <c:pt idx="1734">
                  <c:v>1.4500000000000001E-2</c:v>
                </c:pt>
                <c:pt idx="1735">
                  <c:v>1.4500000000000001E-2</c:v>
                </c:pt>
                <c:pt idx="1737">
                  <c:v>1.4500000000000001E-2</c:v>
                </c:pt>
                <c:pt idx="1738">
                  <c:v>1.4500000000000001E-2</c:v>
                </c:pt>
                <c:pt idx="1739">
                  <c:v>1.4500000000000001E-2</c:v>
                </c:pt>
                <c:pt idx="1742">
                  <c:v>1.4500000000000001E-2</c:v>
                </c:pt>
                <c:pt idx="1744">
                  <c:v>1.4500000000000001E-2</c:v>
                </c:pt>
                <c:pt idx="1745">
                  <c:v>1.4500000000000001E-2</c:v>
                </c:pt>
                <c:pt idx="1746">
                  <c:v>1.4500000000000001E-2</c:v>
                </c:pt>
                <c:pt idx="1747">
                  <c:v>1.4500000000000001E-2</c:v>
                </c:pt>
                <c:pt idx="1750">
                  <c:v>1.4500000000000001E-2</c:v>
                </c:pt>
                <c:pt idx="1751">
                  <c:v>1.4500000000000001E-2</c:v>
                </c:pt>
                <c:pt idx="1752">
                  <c:v>1.4500000000000001E-2</c:v>
                </c:pt>
                <c:pt idx="1753">
                  <c:v>1.4500000000000001E-2</c:v>
                </c:pt>
                <c:pt idx="1756">
                  <c:v>1.4500000000000001E-2</c:v>
                </c:pt>
                <c:pt idx="1757">
                  <c:v>1.4500000000000001E-2</c:v>
                </c:pt>
                <c:pt idx="1758">
                  <c:v>1.4500000000000001E-2</c:v>
                </c:pt>
                <c:pt idx="1759">
                  <c:v>3.6999999999999998E-2</c:v>
                </c:pt>
                <c:pt idx="1761">
                  <c:v>1.4500000000000001E-2</c:v>
                </c:pt>
                <c:pt idx="1762">
                  <c:v>1.4500000000000001E-2</c:v>
                </c:pt>
                <c:pt idx="1763">
                  <c:v>1.4500000000000001E-2</c:v>
                </c:pt>
                <c:pt idx="1766">
                  <c:v>1.4500000000000001E-2</c:v>
                </c:pt>
                <c:pt idx="1768">
                  <c:v>1.4500000000000001E-2</c:v>
                </c:pt>
                <c:pt idx="1769">
                  <c:v>1.4500000000000001E-2</c:v>
                </c:pt>
                <c:pt idx="1770">
                  <c:v>1.4500000000000001E-2</c:v>
                </c:pt>
                <c:pt idx="1771">
                  <c:v>1.4500000000000001E-2</c:v>
                </c:pt>
                <c:pt idx="1774">
                  <c:v>1.4500000000000001E-2</c:v>
                </c:pt>
                <c:pt idx="1775">
                  <c:v>1.4500000000000001E-2</c:v>
                </c:pt>
                <c:pt idx="1776">
                  <c:v>1.4500000000000001E-2</c:v>
                </c:pt>
                <c:pt idx="1777">
                  <c:v>1.4500000000000001E-2</c:v>
                </c:pt>
                <c:pt idx="1779">
                  <c:v>1.4500000000000001E-2</c:v>
                </c:pt>
                <c:pt idx="1780">
                  <c:v>1.4500000000000001E-2</c:v>
                </c:pt>
                <c:pt idx="1781">
                  <c:v>1.4500000000000001E-2</c:v>
                </c:pt>
                <c:pt idx="1784">
                  <c:v>1.4500000000000001E-2</c:v>
                </c:pt>
                <c:pt idx="1786">
                  <c:v>1.4500000000000001E-2</c:v>
                </c:pt>
                <c:pt idx="1787">
                  <c:v>1.4500000000000001E-2</c:v>
                </c:pt>
                <c:pt idx="1788">
                  <c:v>1.4500000000000001E-2</c:v>
                </c:pt>
                <c:pt idx="1789">
                  <c:v>1.4500000000000001E-2</c:v>
                </c:pt>
                <c:pt idx="1792">
                  <c:v>1.4500000000000001E-2</c:v>
                </c:pt>
                <c:pt idx="1793">
                  <c:v>1.4500000000000001E-2</c:v>
                </c:pt>
                <c:pt idx="1794">
                  <c:v>1.4500000000000001E-2</c:v>
                </c:pt>
                <c:pt idx="1795">
                  <c:v>1.4500000000000001E-2</c:v>
                </c:pt>
                <c:pt idx="1798">
                  <c:v>1.4500000000000001E-2</c:v>
                </c:pt>
                <c:pt idx="1799">
                  <c:v>1.4500000000000001E-2</c:v>
                </c:pt>
                <c:pt idx="1800">
                  <c:v>1.4500000000000001E-2</c:v>
                </c:pt>
                <c:pt idx="1801">
                  <c:v>1.4500000000000001E-2</c:v>
                </c:pt>
                <c:pt idx="1804">
                  <c:v>1.4500000000000001E-2</c:v>
                </c:pt>
                <c:pt idx="1805">
                  <c:v>1.4500000000000001E-2</c:v>
                </c:pt>
                <c:pt idx="1806">
                  <c:v>1.4500000000000001E-2</c:v>
                </c:pt>
                <c:pt idx="1807">
                  <c:v>1.4500000000000001E-2</c:v>
                </c:pt>
                <c:pt idx="1810">
                  <c:v>1.4500000000000001E-2</c:v>
                </c:pt>
                <c:pt idx="1811">
                  <c:v>1.4500000000000001E-2</c:v>
                </c:pt>
                <c:pt idx="1812">
                  <c:v>1.4500000000000001E-2</c:v>
                </c:pt>
                <c:pt idx="1813">
                  <c:v>1.4500000000000001E-2</c:v>
                </c:pt>
                <c:pt idx="1816">
                  <c:v>1.4500000000000001E-2</c:v>
                </c:pt>
                <c:pt idx="1817">
                  <c:v>1.4500000000000001E-2</c:v>
                </c:pt>
                <c:pt idx="1818">
                  <c:v>1.4500000000000001E-2</c:v>
                </c:pt>
                <c:pt idx="1819">
                  <c:v>1.4500000000000001E-2</c:v>
                </c:pt>
                <c:pt idx="1822">
                  <c:v>1.4500000000000001E-2</c:v>
                </c:pt>
                <c:pt idx="1823">
                  <c:v>1.4500000000000001E-2</c:v>
                </c:pt>
                <c:pt idx="1824">
                  <c:v>1.4500000000000001E-2</c:v>
                </c:pt>
                <c:pt idx="1825">
                  <c:v>1.4500000000000001E-2</c:v>
                </c:pt>
                <c:pt idx="1827">
                  <c:v>1.4500000000000001E-2</c:v>
                </c:pt>
                <c:pt idx="1828">
                  <c:v>1.4500000000000001E-2</c:v>
                </c:pt>
                <c:pt idx="1829">
                  <c:v>1.4500000000000001E-2</c:v>
                </c:pt>
                <c:pt idx="1830">
                  <c:v>1.4500000000000001E-2</c:v>
                </c:pt>
                <c:pt idx="1833">
                  <c:v>1.4500000000000001E-2</c:v>
                </c:pt>
                <c:pt idx="1834">
                  <c:v>1.4500000000000001E-2</c:v>
                </c:pt>
                <c:pt idx="1835">
                  <c:v>1.4500000000000001E-2</c:v>
                </c:pt>
                <c:pt idx="1837">
                  <c:v>1.4500000000000001E-2</c:v>
                </c:pt>
                <c:pt idx="1839">
                  <c:v>1.4500000000000001E-2</c:v>
                </c:pt>
                <c:pt idx="1840">
                  <c:v>1.4500000000000001E-2</c:v>
                </c:pt>
                <c:pt idx="1841">
                  <c:v>1.4500000000000001E-2</c:v>
                </c:pt>
                <c:pt idx="1842">
                  <c:v>1.4500000000000001E-2</c:v>
                </c:pt>
                <c:pt idx="1845">
                  <c:v>1.4500000000000001E-2</c:v>
                </c:pt>
                <c:pt idx="1847">
                  <c:v>1.4500000000000001E-2</c:v>
                </c:pt>
                <c:pt idx="1848">
                  <c:v>1.4500000000000001E-2</c:v>
                </c:pt>
                <c:pt idx="1849">
                  <c:v>1.4500000000000001E-2</c:v>
                </c:pt>
                <c:pt idx="1851">
                  <c:v>1.4500000000000001E-2</c:v>
                </c:pt>
                <c:pt idx="1852">
                  <c:v>1.4500000000000001E-2</c:v>
                </c:pt>
                <c:pt idx="1853">
                  <c:v>1.4500000000000001E-2</c:v>
                </c:pt>
                <c:pt idx="1854">
                  <c:v>1.4500000000000001E-2</c:v>
                </c:pt>
                <c:pt idx="1857">
                  <c:v>1.4500000000000001E-2</c:v>
                </c:pt>
                <c:pt idx="1858">
                  <c:v>1.4500000000000001E-2</c:v>
                </c:pt>
                <c:pt idx="1859">
                  <c:v>1.4500000000000001E-2</c:v>
                </c:pt>
                <c:pt idx="1860">
                  <c:v>1.4500000000000001E-2</c:v>
                </c:pt>
                <c:pt idx="1863">
                  <c:v>1.4500000000000001E-2</c:v>
                </c:pt>
                <c:pt idx="1864">
                  <c:v>1.4500000000000001E-2</c:v>
                </c:pt>
                <c:pt idx="1865">
                  <c:v>1.4500000000000001E-2</c:v>
                </c:pt>
                <c:pt idx="1866">
                  <c:v>1.4500000000000001E-2</c:v>
                </c:pt>
                <c:pt idx="1869">
                  <c:v>1.4500000000000001E-2</c:v>
                </c:pt>
                <c:pt idx="1870">
                  <c:v>1.4500000000000001E-2</c:v>
                </c:pt>
                <c:pt idx="1871">
                  <c:v>1.4500000000000001E-2</c:v>
                </c:pt>
                <c:pt idx="1872">
                  <c:v>1.4500000000000001E-2</c:v>
                </c:pt>
                <c:pt idx="1875">
                  <c:v>1.4500000000000001E-2</c:v>
                </c:pt>
                <c:pt idx="1876">
                  <c:v>1.4500000000000001E-2</c:v>
                </c:pt>
                <c:pt idx="1877">
                  <c:v>1.4500000000000001E-2</c:v>
                </c:pt>
                <c:pt idx="1878">
                  <c:v>1.4500000000000001E-2</c:v>
                </c:pt>
                <c:pt idx="1881">
                  <c:v>1.4500000000000001E-2</c:v>
                </c:pt>
                <c:pt idx="1883">
                  <c:v>1.4500000000000001E-2</c:v>
                </c:pt>
                <c:pt idx="1884">
                  <c:v>1.4500000000000001E-2</c:v>
                </c:pt>
                <c:pt idx="1885">
                  <c:v>1.4500000000000001E-2</c:v>
                </c:pt>
                <c:pt idx="1887">
                  <c:v>1.4500000000000001E-2</c:v>
                </c:pt>
                <c:pt idx="1888">
                  <c:v>1.4500000000000001E-2</c:v>
                </c:pt>
                <c:pt idx="1889">
                  <c:v>1.4500000000000001E-2</c:v>
                </c:pt>
                <c:pt idx="1890">
                  <c:v>1.4500000000000001E-2</c:v>
                </c:pt>
                <c:pt idx="1893">
                  <c:v>1.4500000000000001E-2</c:v>
                </c:pt>
                <c:pt idx="1895">
                  <c:v>1.4500000000000001E-2</c:v>
                </c:pt>
                <c:pt idx="1896">
                  <c:v>1.4500000000000001E-2</c:v>
                </c:pt>
                <c:pt idx="1897">
                  <c:v>1.4500000000000001E-2</c:v>
                </c:pt>
                <c:pt idx="1899">
                  <c:v>7.9000000000000001E-2</c:v>
                </c:pt>
                <c:pt idx="1900">
                  <c:v>7.5999999999999998E-2</c:v>
                </c:pt>
                <c:pt idx="1901">
                  <c:v>1.4500000000000001E-2</c:v>
                </c:pt>
                <c:pt idx="1902">
                  <c:v>5.7000000000000002E-2</c:v>
                </c:pt>
                <c:pt idx="1905">
                  <c:v>4.1000000000000002E-2</c:v>
                </c:pt>
                <c:pt idx="1906">
                  <c:v>1.4500000000000001E-2</c:v>
                </c:pt>
                <c:pt idx="1907">
                  <c:v>1.4500000000000001E-2</c:v>
                </c:pt>
                <c:pt idx="1909">
                  <c:v>1.4500000000000001E-2</c:v>
                </c:pt>
                <c:pt idx="1911">
                  <c:v>1.4500000000000001E-2</c:v>
                </c:pt>
                <c:pt idx="1912">
                  <c:v>1.4500000000000001E-2</c:v>
                </c:pt>
                <c:pt idx="1913">
                  <c:v>1.4500000000000001E-2</c:v>
                </c:pt>
                <c:pt idx="1914">
                  <c:v>1.4500000000000001E-2</c:v>
                </c:pt>
                <c:pt idx="1917">
                  <c:v>1.4500000000000001E-2</c:v>
                </c:pt>
                <c:pt idx="1918">
                  <c:v>1.4500000000000001E-2</c:v>
                </c:pt>
                <c:pt idx="1919">
                  <c:v>1.4500000000000001E-2</c:v>
                </c:pt>
                <c:pt idx="1920">
                  <c:v>1.4500000000000001E-2</c:v>
                </c:pt>
                <c:pt idx="1923">
                  <c:v>1.4500000000000001E-2</c:v>
                </c:pt>
                <c:pt idx="1924">
                  <c:v>1.4500000000000001E-2</c:v>
                </c:pt>
                <c:pt idx="1925">
                  <c:v>1.4500000000000001E-2</c:v>
                </c:pt>
                <c:pt idx="1926">
                  <c:v>1.4500000000000001E-2</c:v>
                </c:pt>
                <c:pt idx="1929">
                  <c:v>1.4500000000000001E-2</c:v>
                </c:pt>
                <c:pt idx="1930">
                  <c:v>1.4500000000000001E-2</c:v>
                </c:pt>
                <c:pt idx="1931">
                  <c:v>1.4500000000000001E-2</c:v>
                </c:pt>
                <c:pt idx="1932">
                  <c:v>1.4500000000000001E-2</c:v>
                </c:pt>
                <c:pt idx="1935">
                  <c:v>1.4500000000000001E-2</c:v>
                </c:pt>
                <c:pt idx="1936">
                  <c:v>1.4500000000000001E-2</c:v>
                </c:pt>
                <c:pt idx="1937">
                  <c:v>1.4500000000000001E-2</c:v>
                </c:pt>
                <c:pt idx="1938">
                  <c:v>1.4500000000000001E-2</c:v>
                </c:pt>
                <c:pt idx="1941">
                  <c:v>1.4500000000000001E-2</c:v>
                </c:pt>
                <c:pt idx="1942">
                  <c:v>1.4500000000000001E-2</c:v>
                </c:pt>
                <c:pt idx="1943">
                  <c:v>1.4500000000000001E-2</c:v>
                </c:pt>
                <c:pt idx="1944">
                  <c:v>1.4500000000000001E-2</c:v>
                </c:pt>
                <c:pt idx="1947">
                  <c:v>1.4500000000000001E-2</c:v>
                </c:pt>
                <c:pt idx="1948">
                  <c:v>1.4500000000000001E-2</c:v>
                </c:pt>
                <c:pt idx="1949">
                  <c:v>1.4500000000000001E-2</c:v>
                </c:pt>
                <c:pt idx="1950">
                  <c:v>1.4500000000000001E-2</c:v>
                </c:pt>
                <c:pt idx="1953">
                  <c:v>1.4500000000000001E-2</c:v>
                </c:pt>
                <c:pt idx="1954">
                  <c:v>1.4500000000000001E-2</c:v>
                </c:pt>
                <c:pt idx="1955">
                  <c:v>1.4500000000000001E-2</c:v>
                </c:pt>
                <c:pt idx="1956">
                  <c:v>1.4500000000000001E-2</c:v>
                </c:pt>
                <c:pt idx="1959">
                  <c:v>1.4500000000000001E-2</c:v>
                </c:pt>
                <c:pt idx="1960">
                  <c:v>1.4500000000000001E-2</c:v>
                </c:pt>
                <c:pt idx="1961">
                  <c:v>1.4500000000000001E-2</c:v>
                </c:pt>
                <c:pt idx="1962">
                  <c:v>1.4500000000000001E-2</c:v>
                </c:pt>
                <c:pt idx="1965">
                  <c:v>1.4500000000000001E-2</c:v>
                </c:pt>
                <c:pt idx="1966">
                  <c:v>5.3999999999999999E-2</c:v>
                </c:pt>
                <c:pt idx="1967">
                  <c:v>4.5999999999999999E-2</c:v>
                </c:pt>
                <c:pt idx="1968">
                  <c:v>1.4500000000000001E-2</c:v>
                </c:pt>
                <c:pt idx="1971">
                  <c:v>1.4500000000000001E-2</c:v>
                </c:pt>
                <c:pt idx="1972">
                  <c:v>1.4500000000000001E-2</c:v>
                </c:pt>
                <c:pt idx="1973">
                  <c:v>2.9000000000000001E-2</c:v>
                </c:pt>
                <c:pt idx="1974">
                  <c:v>1.4500000000000001E-2</c:v>
                </c:pt>
                <c:pt idx="1977">
                  <c:v>1.4500000000000001E-2</c:v>
                </c:pt>
                <c:pt idx="1978">
                  <c:v>3.9E-2</c:v>
                </c:pt>
                <c:pt idx="1979">
                  <c:v>1.4500000000000001E-2</c:v>
                </c:pt>
                <c:pt idx="1981">
                  <c:v>1.4500000000000001E-2</c:v>
                </c:pt>
                <c:pt idx="1983">
                  <c:v>1.4500000000000001E-2</c:v>
                </c:pt>
                <c:pt idx="1984">
                  <c:v>1.4500000000000001E-2</c:v>
                </c:pt>
                <c:pt idx="1985">
                  <c:v>1.4500000000000001E-2</c:v>
                </c:pt>
                <c:pt idx="1986">
                  <c:v>1.4500000000000001E-2</c:v>
                </c:pt>
                <c:pt idx="1989">
                  <c:v>1.4500000000000001E-2</c:v>
                </c:pt>
                <c:pt idx="1991">
                  <c:v>1.4500000000000001E-2</c:v>
                </c:pt>
                <c:pt idx="1992">
                  <c:v>1.4500000000000001E-2</c:v>
                </c:pt>
                <c:pt idx="1993">
                  <c:v>1.4500000000000001E-2</c:v>
                </c:pt>
                <c:pt idx="1995">
                  <c:v>1.4500000000000001E-2</c:v>
                </c:pt>
                <c:pt idx="1996">
                  <c:v>1.4500000000000001E-2</c:v>
                </c:pt>
                <c:pt idx="1997">
                  <c:v>1.4500000000000001E-2</c:v>
                </c:pt>
                <c:pt idx="1998">
                  <c:v>1.4500000000000001E-2</c:v>
                </c:pt>
                <c:pt idx="2001">
                  <c:v>1.4500000000000001E-2</c:v>
                </c:pt>
                <c:pt idx="2002">
                  <c:v>1.4500000000000001E-2</c:v>
                </c:pt>
                <c:pt idx="2003">
                  <c:v>1.4500000000000001E-2</c:v>
                </c:pt>
                <c:pt idx="2004">
                  <c:v>1.4500000000000001E-2</c:v>
                </c:pt>
                <c:pt idx="2007">
                  <c:v>1.4500000000000001E-2</c:v>
                </c:pt>
                <c:pt idx="2009">
                  <c:v>1.4500000000000001E-2</c:v>
                </c:pt>
                <c:pt idx="2010">
                  <c:v>1.4500000000000001E-2</c:v>
                </c:pt>
                <c:pt idx="2011">
                  <c:v>1.4500000000000001E-2</c:v>
                </c:pt>
                <c:pt idx="2013">
                  <c:v>1.4500000000000001E-2</c:v>
                </c:pt>
                <c:pt idx="2014">
                  <c:v>1.4500000000000001E-2</c:v>
                </c:pt>
                <c:pt idx="2015">
                  <c:v>1.4500000000000001E-2</c:v>
                </c:pt>
                <c:pt idx="2016">
                  <c:v>1.4500000000000001E-2</c:v>
                </c:pt>
                <c:pt idx="2019">
                  <c:v>1.4500000000000001E-2</c:v>
                </c:pt>
                <c:pt idx="2020">
                  <c:v>1.4500000000000001E-2</c:v>
                </c:pt>
                <c:pt idx="2021">
                  <c:v>1.4500000000000001E-2</c:v>
                </c:pt>
                <c:pt idx="2022">
                  <c:v>1.4500000000000001E-2</c:v>
                </c:pt>
                <c:pt idx="2025">
                  <c:v>1.4500000000000001E-2</c:v>
                </c:pt>
                <c:pt idx="2026">
                  <c:v>1.4500000000000001E-2</c:v>
                </c:pt>
                <c:pt idx="2027">
                  <c:v>1.4500000000000001E-2</c:v>
                </c:pt>
                <c:pt idx="2028">
                  <c:v>1.4500000000000001E-2</c:v>
                </c:pt>
                <c:pt idx="2031">
                  <c:v>1.4500000000000001E-2</c:v>
                </c:pt>
                <c:pt idx="2032">
                  <c:v>1.4500000000000001E-2</c:v>
                </c:pt>
                <c:pt idx="2033">
                  <c:v>1.4500000000000001E-2</c:v>
                </c:pt>
                <c:pt idx="2035">
                  <c:v>1.4500000000000001E-2</c:v>
                </c:pt>
                <c:pt idx="2037">
                  <c:v>1.4500000000000001E-2</c:v>
                </c:pt>
                <c:pt idx="2038">
                  <c:v>1.4500000000000001E-2</c:v>
                </c:pt>
                <c:pt idx="2039">
                  <c:v>1.4500000000000001E-2</c:v>
                </c:pt>
                <c:pt idx="2040">
                  <c:v>1.4500000000000001E-2</c:v>
                </c:pt>
                <c:pt idx="2043">
                  <c:v>4.2000000000000003E-2</c:v>
                </c:pt>
                <c:pt idx="2045">
                  <c:v>4.5999999999999999E-2</c:v>
                </c:pt>
                <c:pt idx="2046">
                  <c:v>1.4500000000000001E-2</c:v>
                </c:pt>
                <c:pt idx="2047">
                  <c:v>1.4500000000000001E-2</c:v>
                </c:pt>
                <c:pt idx="2049">
                  <c:v>1.4500000000000001E-2</c:v>
                </c:pt>
                <c:pt idx="2050">
                  <c:v>1.4500000000000001E-2</c:v>
                </c:pt>
                <c:pt idx="2051">
                  <c:v>1.4500000000000001E-2</c:v>
                </c:pt>
                <c:pt idx="2053">
                  <c:v>1.4500000000000001E-2</c:v>
                </c:pt>
                <c:pt idx="2055">
                  <c:v>1.4500000000000001E-2</c:v>
                </c:pt>
                <c:pt idx="2056">
                  <c:v>1.4500000000000001E-2</c:v>
                </c:pt>
                <c:pt idx="2057">
                  <c:v>1.4500000000000001E-2</c:v>
                </c:pt>
                <c:pt idx="2058">
                  <c:v>1.4500000000000001E-2</c:v>
                </c:pt>
                <c:pt idx="2061">
                  <c:v>1.4500000000000001E-2</c:v>
                </c:pt>
                <c:pt idx="2062">
                  <c:v>1.4500000000000001E-2</c:v>
                </c:pt>
                <c:pt idx="2063">
                  <c:v>1.4500000000000001E-2</c:v>
                </c:pt>
                <c:pt idx="2064">
                  <c:v>1.4500000000000001E-2</c:v>
                </c:pt>
                <c:pt idx="2066">
                  <c:v>1.4500000000000001E-2</c:v>
                </c:pt>
                <c:pt idx="2067">
                  <c:v>1.4500000000000001E-2</c:v>
                </c:pt>
                <c:pt idx="2068">
                  <c:v>1.4500000000000001E-2</c:v>
                </c:pt>
                <c:pt idx="2069">
                  <c:v>1.4500000000000001E-2</c:v>
                </c:pt>
                <c:pt idx="2072">
                  <c:v>1.4500000000000001E-2</c:v>
                </c:pt>
                <c:pt idx="2073">
                  <c:v>1.4500000000000001E-2</c:v>
                </c:pt>
                <c:pt idx="2074">
                  <c:v>1.4500000000000001E-2</c:v>
                </c:pt>
                <c:pt idx="2075">
                  <c:v>1.4500000000000001E-2</c:v>
                </c:pt>
                <c:pt idx="2078">
                  <c:v>1.4500000000000001E-2</c:v>
                </c:pt>
                <c:pt idx="2079">
                  <c:v>1.4500000000000001E-2</c:v>
                </c:pt>
                <c:pt idx="2080">
                  <c:v>1.4500000000000001E-2</c:v>
                </c:pt>
                <c:pt idx="2081">
                  <c:v>1.4500000000000001E-2</c:v>
                </c:pt>
                <c:pt idx="2084">
                  <c:v>1.4500000000000001E-2</c:v>
                </c:pt>
                <c:pt idx="2085">
                  <c:v>1.4500000000000001E-2</c:v>
                </c:pt>
                <c:pt idx="2086">
                  <c:v>1.4500000000000001E-2</c:v>
                </c:pt>
                <c:pt idx="2087">
                  <c:v>1.4500000000000001E-2</c:v>
                </c:pt>
                <c:pt idx="2090">
                  <c:v>1.4500000000000001E-2</c:v>
                </c:pt>
                <c:pt idx="2091">
                  <c:v>1.4500000000000001E-2</c:v>
                </c:pt>
                <c:pt idx="2092">
                  <c:v>1.4500000000000001E-2</c:v>
                </c:pt>
                <c:pt idx="2093">
                  <c:v>1.4500000000000001E-2</c:v>
                </c:pt>
                <c:pt idx="2096">
                  <c:v>1.4500000000000001E-2</c:v>
                </c:pt>
                <c:pt idx="2097">
                  <c:v>1.4500000000000001E-2</c:v>
                </c:pt>
                <c:pt idx="2098">
                  <c:v>1.4500000000000001E-2</c:v>
                </c:pt>
                <c:pt idx="2099">
                  <c:v>1.4500000000000001E-2</c:v>
                </c:pt>
                <c:pt idx="2102">
                  <c:v>1.4500000000000001E-2</c:v>
                </c:pt>
                <c:pt idx="2103">
                  <c:v>1.4500000000000001E-2</c:v>
                </c:pt>
                <c:pt idx="2104">
                  <c:v>1.4500000000000001E-2</c:v>
                </c:pt>
                <c:pt idx="2105">
                  <c:v>1.4500000000000001E-2</c:v>
                </c:pt>
                <c:pt idx="2108">
                  <c:v>1.4500000000000001E-2</c:v>
                </c:pt>
                <c:pt idx="2109">
                  <c:v>1.4500000000000001E-2</c:v>
                </c:pt>
                <c:pt idx="2110">
                  <c:v>1.4500000000000001E-2</c:v>
                </c:pt>
                <c:pt idx="2111">
                  <c:v>1.4500000000000001E-2</c:v>
                </c:pt>
                <c:pt idx="2114">
                  <c:v>0.02</c:v>
                </c:pt>
                <c:pt idx="2116">
                  <c:v>0.02</c:v>
                </c:pt>
                <c:pt idx="2118">
                  <c:v>0.02</c:v>
                </c:pt>
                <c:pt idx="2120">
                  <c:v>0.02</c:v>
                </c:pt>
                <c:pt idx="2122">
                  <c:v>0.02</c:v>
                </c:pt>
                <c:pt idx="2124">
                  <c:v>0.02</c:v>
                </c:pt>
                <c:pt idx="2126">
                  <c:v>0.02</c:v>
                </c:pt>
                <c:pt idx="2128">
                  <c:v>0.02</c:v>
                </c:pt>
                <c:pt idx="2130">
                  <c:v>0.02</c:v>
                </c:pt>
                <c:pt idx="2132">
                  <c:v>0.02</c:v>
                </c:pt>
                <c:pt idx="2134">
                  <c:v>0.02</c:v>
                </c:pt>
                <c:pt idx="2136">
                  <c:v>0.02</c:v>
                </c:pt>
                <c:pt idx="2138">
                  <c:v>0.02</c:v>
                </c:pt>
                <c:pt idx="2140">
                  <c:v>0.02</c:v>
                </c:pt>
                <c:pt idx="2142">
                  <c:v>0.02</c:v>
                </c:pt>
                <c:pt idx="2144">
                  <c:v>0.02</c:v>
                </c:pt>
                <c:pt idx="2146">
                  <c:v>0.02</c:v>
                </c:pt>
                <c:pt idx="2148">
                  <c:v>0.02</c:v>
                </c:pt>
                <c:pt idx="2150">
                  <c:v>0.02</c:v>
                </c:pt>
                <c:pt idx="2152">
                  <c:v>0.02</c:v>
                </c:pt>
                <c:pt idx="2154">
                  <c:v>9239</c:v>
                </c:pt>
                <c:pt idx="2156">
                  <c:v>1813</c:v>
                </c:pt>
                <c:pt idx="2158">
                  <c:v>758.4</c:v>
                </c:pt>
                <c:pt idx="2160">
                  <c:v>283.3</c:v>
                </c:pt>
                <c:pt idx="2162">
                  <c:v>193.3</c:v>
                </c:pt>
                <c:pt idx="2165">
                  <c:v>39</c:v>
                </c:pt>
                <c:pt idx="2166">
                  <c:v>180.9</c:v>
                </c:pt>
                <c:pt idx="2168">
                  <c:v>367.6</c:v>
                </c:pt>
                <c:pt idx="2171">
                  <c:v>88.7</c:v>
                </c:pt>
                <c:pt idx="2173">
                  <c:v>4.3499999999999996</c:v>
                </c:pt>
                <c:pt idx="2175">
                  <c:v>46.6</c:v>
                </c:pt>
                <c:pt idx="2177">
                  <c:v>8.6</c:v>
                </c:pt>
                <c:pt idx="2178">
                  <c:v>66.8</c:v>
                </c:pt>
                <c:pt idx="2181">
                  <c:v>24</c:v>
                </c:pt>
                <c:pt idx="2183">
                  <c:v>10.4</c:v>
                </c:pt>
                <c:pt idx="2185">
                  <c:v>48.1</c:v>
                </c:pt>
                <c:pt idx="2187">
                  <c:v>6.9</c:v>
                </c:pt>
                <c:pt idx="2189">
                  <c:v>24.9</c:v>
                </c:pt>
                <c:pt idx="2192">
                  <c:v>17.5</c:v>
                </c:pt>
                <c:pt idx="2194">
                  <c:v>21.3</c:v>
                </c:pt>
                <c:pt idx="2195">
                  <c:v>5.07</c:v>
                </c:pt>
                <c:pt idx="2197">
                  <c:v>4.34</c:v>
                </c:pt>
                <c:pt idx="2199">
                  <c:v>4.18</c:v>
                </c:pt>
                <c:pt idx="2201">
                  <c:v>5.17</c:v>
                </c:pt>
                <c:pt idx="2203">
                  <c:v>3.94</c:v>
                </c:pt>
                <c:pt idx="2205">
                  <c:v>16.899999999999999</c:v>
                </c:pt>
                <c:pt idx="2207">
                  <c:v>26.5</c:v>
                </c:pt>
                <c:pt idx="2209">
                  <c:v>27.7</c:v>
                </c:pt>
                <c:pt idx="2211">
                  <c:v>34.200000000000003</c:v>
                </c:pt>
                <c:pt idx="2213">
                  <c:v>49.8</c:v>
                </c:pt>
                <c:pt idx="2217">
                  <c:v>15.9</c:v>
                </c:pt>
                <c:pt idx="2221">
                  <c:v>12</c:v>
                </c:pt>
                <c:pt idx="2225">
                  <c:v>6.6</c:v>
                </c:pt>
                <c:pt idx="2230">
                  <c:v>3.47</c:v>
                </c:pt>
                <c:pt idx="2233">
                  <c:v>10.8</c:v>
                </c:pt>
                <c:pt idx="2237">
                  <c:v>2.41</c:v>
                </c:pt>
                <c:pt idx="2242">
                  <c:v>5.31</c:v>
                </c:pt>
                <c:pt idx="2246">
                  <c:v>5.24</c:v>
                </c:pt>
                <c:pt idx="2248">
                  <c:v>4.99</c:v>
                </c:pt>
                <c:pt idx="2253">
                  <c:v>20.8</c:v>
                </c:pt>
                <c:pt idx="2258">
                  <c:v>6.9</c:v>
                </c:pt>
                <c:pt idx="2263">
                  <c:v>9.6</c:v>
                </c:pt>
                <c:pt idx="2269">
                  <c:v>3.32</c:v>
                </c:pt>
                <c:pt idx="2275">
                  <c:v>1.99</c:v>
                </c:pt>
                <c:pt idx="2287">
                  <c:v>0.7</c:v>
                </c:pt>
                <c:pt idx="2293">
                  <c:v>0.71</c:v>
                </c:pt>
                <c:pt idx="2296">
                  <c:v>0.89</c:v>
                </c:pt>
                <c:pt idx="2299">
                  <c:v>1.2</c:v>
                </c:pt>
                <c:pt idx="2302">
                  <c:v>0.52</c:v>
                </c:pt>
                <c:pt idx="2305">
                  <c:v>1.4</c:v>
                </c:pt>
                <c:pt idx="2308">
                  <c:v>4.16</c:v>
                </c:pt>
                <c:pt idx="2311">
                  <c:v>3.08</c:v>
                </c:pt>
                <c:pt idx="2314">
                  <c:v>1.35</c:v>
                </c:pt>
                <c:pt idx="2317">
                  <c:v>0.81</c:v>
                </c:pt>
                <c:pt idx="2320">
                  <c:v>1.88</c:v>
                </c:pt>
                <c:pt idx="2324">
                  <c:v>0.56999999999999995</c:v>
                </c:pt>
                <c:pt idx="2326">
                  <c:v>0.23</c:v>
                </c:pt>
                <c:pt idx="2329">
                  <c:v>0.34</c:v>
                </c:pt>
                <c:pt idx="2332">
                  <c:v>0.19</c:v>
                </c:pt>
                <c:pt idx="2336">
                  <c:v>1.4</c:v>
                </c:pt>
                <c:pt idx="2338">
                  <c:v>1.1000000000000001</c:v>
                </c:pt>
                <c:pt idx="2341">
                  <c:v>0.44</c:v>
                </c:pt>
                <c:pt idx="2344">
                  <c:v>0.93</c:v>
                </c:pt>
                <c:pt idx="2347">
                  <c:v>1.39</c:v>
                </c:pt>
                <c:pt idx="2350">
                  <c:v>0.65</c:v>
                </c:pt>
                <c:pt idx="2353">
                  <c:v>0.87</c:v>
                </c:pt>
                <c:pt idx="2356">
                  <c:v>1.4</c:v>
                </c:pt>
                <c:pt idx="2359">
                  <c:v>0.38</c:v>
                </c:pt>
                <c:pt idx="2362">
                  <c:v>0.31</c:v>
                </c:pt>
                <c:pt idx="2365">
                  <c:v>0.52</c:v>
                </c:pt>
                <c:pt idx="2368">
                  <c:v>0.16</c:v>
                </c:pt>
                <c:pt idx="2371">
                  <c:v>0.86</c:v>
                </c:pt>
                <c:pt idx="2375">
                  <c:v>2.11</c:v>
                </c:pt>
                <c:pt idx="2377">
                  <c:v>0.57999999999999996</c:v>
                </c:pt>
                <c:pt idx="2380">
                  <c:v>0.87</c:v>
                </c:pt>
                <c:pt idx="2382">
                  <c:v>1.54</c:v>
                </c:pt>
                <c:pt idx="2387">
                  <c:v>0.66</c:v>
                </c:pt>
                <c:pt idx="2389">
                  <c:v>0.54</c:v>
                </c:pt>
                <c:pt idx="2392">
                  <c:v>0.62</c:v>
                </c:pt>
                <c:pt idx="2395">
                  <c:v>0.34</c:v>
                </c:pt>
                <c:pt idx="2398">
                  <c:v>0.16</c:v>
                </c:pt>
                <c:pt idx="2401">
                  <c:v>0.11</c:v>
                </c:pt>
                <c:pt idx="2404">
                  <c:v>0.24</c:v>
                </c:pt>
                <c:pt idx="2407">
                  <c:v>0.47</c:v>
                </c:pt>
                <c:pt idx="2410">
                  <c:v>0.28999999999999998</c:v>
                </c:pt>
                <c:pt idx="2413">
                  <c:v>0.48</c:v>
                </c:pt>
                <c:pt idx="2416">
                  <c:v>0.61</c:v>
                </c:pt>
                <c:pt idx="2419">
                  <c:v>0.3</c:v>
                </c:pt>
                <c:pt idx="2422">
                  <c:v>0.21</c:v>
                </c:pt>
                <c:pt idx="2425">
                  <c:v>0.13</c:v>
                </c:pt>
                <c:pt idx="2428">
                  <c:v>0.24</c:v>
                </c:pt>
                <c:pt idx="2431">
                  <c:v>0.17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Sheet1!$AL$4</c:f>
              <c:strCache>
                <c:ptCount val="1"/>
                <c:pt idx="0">
                  <c:v>仙台市宮城野区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Sheet1!$AG$5:$AG$2501</c:f>
              <c:numCache>
                <c:formatCode>[$-411]ge\.m\.d;@</c:formatCode>
                <c:ptCount val="2497"/>
                <c:pt idx="0">
                  <c:v>21794</c:v>
                </c:pt>
                <c:pt idx="1">
                  <c:v>21885</c:v>
                </c:pt>
                <c:pt idx="2">
                  <c:v>21947</c:v>
                </c:pt>
                <c:pt idx="3">
                  <c:v>21976</c:v>
                </c:pt>
                <c:pt idx="4">
                  <c:v>22068</c:v>
                </c:pt>
                <c:pt idx="5">
                  <c:v>22160</c:v>
                </c:pt>
                <c:pt idx="6">
                  <c:v>22251</c:v>
                </c:pt>
                <c:pt idx="7">
                  <c:v>22341</c:v>
                </c:pt>
                <c:pt idx="8">
                  <c:v>22433</c:v>
                </c:pt>
                <c:pt idx="9">
                  <c:v>22494</c:v>
                </c:pt>
                <c:pt idx="10">
                  <c:v>22525</c:v>
                </c:pt>
                <c:pt idx="11">
                  <c:v>22555</c:v>
                </c:pt>
                <c:pt idx="12">
                  <c:v>22586</c:v>
                </c:pt>
                <c:pt idx="13">
                  <c:v>22616</c:v>
                </c:pt>
                <c:pt idx="14">
                  <c:v>22647</c:v>
                </c:pt>
                <c:pt idx="15">
                  <c:v>22678</c:v>
                </c:pt>
                <c:pt idx="16">
                  <c:v>22706</c:v>
                </c:pt>
                <c:pt idx="17">
                  <c:v>22737</c:v>
                </c:pt>
                <c:pt idx="18">
                  <c:v>22767</c:v>
                </c:pt>
                <c:pt idx="19">
                  <c:v>22798</c:v>
                </c:pt>
                <c:pt idx="20">
                  <c:v>22828</c:v>
                </c:pt>
                <c:pt idx="21">
                  <c:v>22859</c:v>
                </c:pt>
                <c:pt idx="22">
                  <c:v>22890</c:v>
                </c:pt>
                <c:pt idx="23">
                  <c:v>22920</c:v>
                </c:pt>
                <c:pt idx="24">
                  <c:v>22951</c:v>
                </c:pt>
                <c:pt idx="25">
                  <c:v>22981</c:v>
                </c:pt>
                <c:pt idx="26">
                  <c:v>23012</c:v>
                </c:pt>
                <c:pt idx="27">
                  <c:v>23043</c:v>
                </c:pt>
                <c:pt idx="28">
                  <c:v>23071</c:v>
                </c:pt>
                <c:pt idx="29">
                  <c:v>23102</c:v>
                </c:pt>
                <c:pt idx="30">
                  <c:v>23132</c:v>
                </c:pt>
                <c:pt idx="31">
                  <c:v>23163</c:v>
                </c:pt>
                <c:pt idx="32">
                  <c:v>23163</c:v>
                </c:pt>
                <c:pt idx="33">
                  <c:v>23193</c:v>
                </c:pt>
                <c:pt idx="34">
                  <c:v>23193</c:v>
                </c:pt>
                <c:pt idx="35">
                  <c:v>23224</c:v>
                </c:pt>
                <c:pt idx="36">
                  <c:v>23224</c:v>
                </c:pt>
                <c:pt idx="37">
                  <c:v>23255</c:v>
                </c:pt>
                <c:pt idx="38">
                  <c:v>23256</c:v>
                </c:pt>
                <c:pt idx="39">
                  <c:v>23285</c:v>
                </c:pt>
                <c:pt idx="40">
                  <c:v>23285</c:v>
                </c:pt>
                <c:pt idx="41">
                  <c:v>23316</c:v>
                </c:pt>
                <c:pt idx="42">
                  <c:v>23316</c:v>
                </c:pt>
                <c:pt idx="43">
                  <c:v>23346</c:v>
                </c:pt>
                <c:pt idx="44">
                  <c:v>23347</c:v>
                </c:pt>
                <c:pt idx="45">
                  <c:v>23383</c:v>
                </c:pt>
                <c:pt idx="46">
                  <c:v>23409</c:v>
                </c:pt>
                <c:pt idx="47">
                  <c:v>23439</c:v>
                </c:pt>
                <c:pt idx="48">
                  <c:v>23469</c:v>
                </c:pt>
                <c:pt idx="49">
                  <c:v>23499</c:v>
                </c:pt>
                <c:pt idx="50">
                  <c:v>23529</c:v>
                </c:pt>
                <c:pt idx="51">
                  <c:v>23559</c:v>
                </c:pt>
                <c:pt idx="52">
                  <c:v>23590</c:v>
                </c:pt>
                <c:pt idx="53">
                  <c:v>23621</c:v>
                </c:pt>
                <c:pt idx="54">
                  <c:v>23651</c:v>
                </c:pt>
                <c:pt idx="55">
                  <c:v>23686</c:v>
                </c:pt>
                <c:pt idx="56">
                  <c:v>23712</c:v>
                </c:pt>
                <c:pt idx="57">
                  <c:v>23752</c:v>
                </c:pt>
                <c:pt idx="58">
                  <c:v>23774</c:v>
                </c:pt>
                <c:pt idx="59">
                  <c:v>23802</c:v>
                </c:pt>
                <c:pt idx="60">
                  <c:v>23833</c:v>
                </c:pt>
                <c:pt idx="61">
                  <c:v>23863</c:v>
                </c:pt>
                <c:pt idx="62">
                  <c:v>23894</c:v>
                </c:pt>
                <c:pt idx="63">
                  <c:v>23924</c:v>
                </c:pt>
                <c:pt idx="64">
                  <c:v>23955</c:v>
                </c:pt>
                <c:pt idx="65">
                  <c:v>23986</c:v>
                </c:pt>
                <c:pt idx="66">
                  <c:v>24016</c:v>
                </c:pt>
                <c:pt idx="67">
                  <c:v>24047</c:v>
                </c:pt>
                <c:pt idx="68">
                  <c:v>24077</c:v>
                </c:pt>
                <c:pt idx="69">
                  <c:v>24108</c:v>
                </c:pt>
                <c:pt idx="70">
                  <c:v>24139</c:v>
                </c:pt>
                <c:pt idx="71">
                  <c:v>24167</c:v>
                </c:pt>
                <c:pt idx="72">
                  <c:v>24198</c:v>
                </c:pt>
                <c:pt idx="73">
                  <c:v>24228</c:v>
                </c:pt>
                <c:pt idx="74">
                  <c:v>24259</c:v>
                </c:pt>
                <c:pt idx="75">
                  <c:v>24289</c:v>
                </c:pt>
                <c:pt idx="76">
                  <c:v>24320</c:v>
                </c:pt>
                <c:pt idx="77">
                  <c:v>24351</c:v>
                </c:pt>
                <c:pt idx="78">
                  <c:v>24381</c:v>
                </c:pt>
                <c:pt idx="79">
                  <c:v>24412</c:v>
                </c:pt>
                <c:pt idx="80">
                  <c:v>24442</c:v>
                </c:pt>
                <c:pt idx="81">
                  <c:v>24474</c:v>
                </c:pt>
                <c:pt idx="82">
                  <c:v>24505</c:v>
                </c:pt>
                <c:pt idx="83">
                  <c:v>24532</c:v>
                </c:pt>
                <c:pt idx="84">
                  <c:v>24563</c:v>
                </c:pt>
                <c:pt idx="85">
                  <c:v>24593</c:v>
                </c:pt>
                <c:pt idx="86">
                  <c:v>24624</c:v>
                </c:pt>
                <c:pt idx="87">
                  <c:v>24654</c:v>
                </c:pt>
                <c:pt idx="88">
                  <c:v>24685</c:v>
                </c:pt>
                <c:pt idx="89">
                  <c:v>24716</c:v>
                </c:pt>
                <c:pt idx="90">
                  <c:v>24746</c:v>
                </c:pt>
                <c:pt idx="91">
                  <c:v>24777</c:v>
                </c:pt>
                <c:pt idx="92">
                  <c:v>24807</c:v>
                </c:pt>
                <c:pt idx="93">
                  <c:v>24838</c:v>
                </c:pt>
                <c:pt idx="94">
                  <c:v>24869</c:v>
                </c:pt>
                <c:pt idx="95">
                  <c:v>24898</c:v>
                </c:pt>
                <c:pt idx="96">
                  <c:v>24929</c:v>
                </c:pt>
                <c:pt idx="97">
                  <c:v>24959</c:v>
                </c:pt>
                <c:pt idx="98">
                  <c:v>24990</c:v>
                </c:pt>
                <c:pt idx="99">
                  <c:v>25020</c:v>
                </c:pt>
                <c:pt idx="100">
                  <c:v>25051</c:v>
                </c:pt>
                <c:pt idx="101">
                  <c:v>25082</c:v>
                </c:pt>
                <c:pt idx="102">
                  <c:v>25112</c:v>
                </c:pt>
                <c:pt idx="103">
                  <c:v>25143</c:v>
                </c:pt>
                <c:pt idx="104">
                  <c:v>25173</c:v>
                </c:pt>
                <c:pt idx="105">
                  <c:v>25204</c:v>
                </c:pt>
                <c:pt idx="106">
                  <c:v>25235</c:v>
                </c:pt>
                <c:pt idx="107">
                  <c:v>25263</c:v>
                </c:pt>
                <c:pt idx="108">
                  <c:v>25294</c:v>
                </c:pt>
                <c:pt idx="109">
                  <c:v>25324</c:v>
                </c:pt>
                <c:pt idx="110">
                  <c:v>25356</c:v>
                </c:pt>
                <c:pt idx="111">
                  <c:v>25385</c:v>
                </c:pt>
                <c:pt idx="112">
                  <c:v>25416</c:v>
                </c:pt>
                <c:pt idx="113">
                  <c:v>25447</c:v>
                </c:pt>
                <c:pt idx="114">
                  <c:v>25477</c:v>
                </c:pt>
                <c:pt idx="115">
                  <c:v>25508</c:v>
                </c:pt>
                <c:pt idx="116">
                  <c:v>25538</c:v>
                </c:pt>
                <c:pt idx="117">
                  <c:v>25569</c:v>
                </c:pt>
                <c:pt idx="118">
                  <c:v>25600</c:v>
                </c:pt>
                <c:pt idx="119">
                  <c:v>25628</c:v>
                </c:pt>
                <c:pt idx="120">
                  <c:v>25659</c:v>
                </c:pt>
                <c:pt idx="121">
                  <c:v>25689</c:v>
                </c:pt>
                <c:pt idx="122">
                  <c:v>25720</c:v>
                </c:pt>
                <c:pt idx="123">
                  <c:v>25750</c:v>
                </c:pt>
                <c:pt idx="124">
                  <c:v>25781</c:v>
                </c:pt>
                <c:pt idx="125">
                  <c:v>25812</c:v>
                </c:pt>
                <c:pt idx="126">
                  <c:v>25842</c:v>
                </c:pt>
                <c:pt idx="127">
                  <c:v>25873</c:v>
                </c:pt>
                <c:pt idx="128">
                  <c:v>25903</c:v>
                </c:pt>
                <c:pt idx="129">
                  <c:v>25934</c:v>
                </c:pt>
                <c:pt idx="130">
                  <c:v>25965</c:v>
                </c:pt>
                <c:pt idx="131">
                  <c:v>25993</c:v>
                </c:pt>
                <c:pt idx="132">
                  <c:v>26024</c:v>
                </c:pt>
                <c:pt idx="133">
                  <c:v>26054</c:v>
                </c:pt>
                <c:pt idx="134">
                  <c:v>26085</c:v>
                </c:pt>
                <c:pt idx="135">
                  <c:v>26115</c:v>
                </c:pt>
                <c:pt idx="136">
                  <c:v>26146</c:v>
                </c:pt>
                <c:pt idx="137">
                  <c:v>26177</c:v>
                </c:pt>
                <c:pt idx="138">
                  <c:v>26207</c:v>
                </c:pt>
                <c:pt idx="139">
                  <c:v>26238</c:v>
                </c:pt>
                <c:pt idx="140">
                  <c:v>26268</c:v>
                </c:pt>
                <c:pt idx="141">
                  <c:v>26299</c:v>
                </c:pt>
                <c:pt idx="142">
                  <c:v>26330</c:v>
                </c:pt>
                <c:pt idx="143">
                  <c:v>26359</c:v>
                </c:pt>
                <c:pt idx="144">
                  <c:v>26390</c:v>
                </c:pt>
                <c:pt idx="145">
                  <c:v>26420</c:v>
                </c:pt>
                <c:pt idx="146">
                  <c:v>26451</c:v>
                </c:pt>
                <c:pt idx="147">
                  <c:v>26481</c:v>
                </c:pt>
                <c:pt idx="148">
                  <c:v>26512</c:v>
                </c:pt>
                <c:pt idx="149">
                  <c:v>26543</c:v>
                </c:pt>
                <c:pt idx="150">
                  <c:v>26573</c:v>
                </c:pt>
                <c:pt idx="151">
                  <c:v>26604</c:v>
                </c:pt>
                <c:pt idx="152">
                  <c:v>26634</c:v>
                </c:pt>
                <c:pt idx="153">
                  <c:v>26665</c:v>
                </c:pt>
                <c:pt idx="154">
                  <c:v>26696</c:v>
                </c:pt>
                <c:pt idx="155">
                  <c:v>26724</c:v>
                </c:pt>
                <c:pt idx="156">
                  <c:v>27119</c:v>
                </c:pt>
                <c:pt idx="157">
                  <c:v>27149</c:v>
                </c:pt>
                <c:pt idx="158">
                  <c:v>27180</c:v>
                </c:pt>
                <c:pt idx="159">
                  <c:v>27211</c:v>
                </c:pt>
                <c:pt idx="160">
                  <c:v>27241</c:v>
                </c:pt>
                <c:pt idx="161">
                  <c:v>27272</c:v>
                </c:pt>
                <c:pt idx="162">
                  <c:v>27302</c:v>
                </c:pt>
                <c:pt idx="163">
                  <c:v>27333</c:v>
                </c:pt>
                <c:pt idx="164">
                  <c:v>27363</c:v>
                </c:pt>
                <c:pt idx="165">
                  <c:v>27390</c:v>
                </c:pt>
                <c:pt idx="166">
                  <c:v>27425</c:v>
                </c:pt>
                <c:pt idx="167">
                  <c:v>27453</c:v>
                </c:pt>
                <c:pt idx="168">
                  <c:v>27484</c:v>
                </c:pt>
                <c:pt idx="169">
                  <c:v>27514</c:v>
                </c:pt>
                <c:pt idx="170">
                  <c:v>27545</c:v>
                </c:pt>
                <c:pt idx="171">
                  <c:v>27575</c:v>
                </c:pt>
                <c:pt idx="172">
                  <c:v>27606</c:v>
                </c:pt>
                <c:pt idx="173">
                  <c:v>27637</c:v>
                </c:pt>
                <c:pt idx="174">
                  <c:v>27667</c:v>
                </c:pt>
                <c:pt idx="175">
                  <c:v>27699</c:v>
                </c:pt>
                <c:pt idx="176">
                  <c:v>27728</c:v>
                </c:pt>
                <c:pt idx="177">
                  <c:v>27760</c:v>
                </c:pt>
                <c:pt idx="178">
                  <c:v>27790</c:v>
                </c:pt>
                <c:pt idx="179">
                  <c:v>27819</c:v>
                </c:pt>
                <c:pt idx="180">
                  <c:v>27850</c:v>
                </c:pt>
                <c:pt idx="181">
                  <c:v>27880</c:v>
                </c:pt>
                <c:pt idx="182">
                  <c:v>27911</c:v>
                </c:pt>
                <c:pt idx="183">
                  <c:v>27941</c:v>
                </c:pt>
                <c:pt idx="184">
                  <c:v>27972</c:v>
                </c:pt>
                <c:pt idx="185">
                  <c:v>28003</c:v>
                </c:pt>
                <c:pt idx="186">
                  <c:v>28033</c:v>
                </c:pt>
                <c:pt idx="187">
                  <c:v>28065</c:v>
                </c:pt>
                <c:pt idx="188">
                  <c:v>28095</c:v>
                </c:pt>
                <c:pt idx="189">
                  <c:v>28126</c:v>
                </c:pt>
                <c:pt idx="190">
                  <c:v>28130</c:v>
                </c:pt>
                <c:pt idx="191">
                  <c:v>28157</c:v>
                </c:pt>
                <c:pt idx="192">
                  <c:v>28158</c:v>
                </c:pt>
                <c:pt idx="193">
                  <c:v>28185</c:v>
                </c:pt>
                <c:pt idx="194">
                  <c:v>28185</c:v>
                </c:pt>
                <c:pt idx="195">
                  <c:v>28215</c:v>
                </c:pt>
                <c:pt idx="196">
                  <c:v>28216</c:v>
                </c:pt>
                <c:pt idx="197">
                  <c:v>28246</c:v>
                </c:pt>
                <c:pt idx="198">
                  <c:v>28247</c:v>
                </c:pt>
                <c:pt idx="199">
                  <c:v>28277</c:v>
                </c:pt>
                <c:pt idx="200">
                  <c:v>28277</c:v>
                </c:pt>
                <c:pt idx="201">
                  <c:v>28307</c:v>
                </c:pt>
                <c:pt idx="202">
                  <c:v>28307</c:v>
                </c:pt>
                <c:pt idx="203">
                  <c:v>28338</c:v>
                </c:pt>
                <c:pt idx="204">
                  <c:v>28338</c:v>
                </c:pt>
                <c:pt idx="205">
                  <c:v>28369</c:v>
                </c:pt>
                <c:pt idx="206">
                  <c:v>28369</c:v>
                </c:pt>
                <c:pt idx="207">
                  <c:v>28399</c:v>
                </c:pt>
                <c:pt idx="208">
                  <c:v>28399</c:v>
                </c:pt>
                <c:pt idx="209">
                  <c:v>28430</c:v>
                </c:pt>
                <c:pt idx="210">
                  <c:v>28430</c:v>
                </c:pt>
                <c:pt idx="211">
                  <c:v>28460</c:v>
                </c:pt>
                <c:pt idx="212">
                  <c:v>28460</c:v>
                </c:pt>
                <c:pt idx="213">
                  <c:v>28495</c:v>
                </c:pt>
                <c:pt idx="214">
                  <c:v>28522</c:v>
                </c:pt>
                <c:pt idx="215">
                  <c:v>28552</c:v>
                </c:pt>
                <c:pt idx="216">
                  <c:v>28581</c:v>
                </c:pt>
                <c:pt idx="217">
                  <c:v>28611</c:v>
                </c:pt>
                <c:pt idx="218">
                  <c:v>28642</c:v>
                </c:pt>
                <c:pt idx="219">
                  <c:v>28672</c:v>
                </c:pt>
                <c:pt idx="220">
                  <c:v>28703</c:v>
                </c:pt>
                <c:pt idx="221">
                  <c:v>28734</c:v>
                </c:pt>
                <c:pt idx="222">
                  <c:v>28765</c:v>
                </c:pt>
                <c:pt idx="223">
                  <c:v>28796</c:v>
                </c:pt>
                <c:pt idx="224">
                  <c:v>28825</c:v>
                </c:pt>
                <c:pt idx="225">
                  <c:v>28863</c:v>
                </c:pt>
                <c:pt idx="226">
                  <c:v>28887</c:v>
                </c:pt>
                <c:pt idx="227">
                  <c:v>28915</c:v>
                </c:pt>
                <c:pt idx="228">
                  <c:v>28947</c:v>
                </c:pt>
                <c:pt idx="229">
                  <c:v>28976</c:v>
                </c:pt>
                <c:pt idx="230">
                  <c:v>29007</c:v>
                </c:pt>
                <c:pt idx="231">
                  <c:v>29038</c:v>
                </c:pt>
                <c:pt idx="232">
                  <c:v>29068</c:v>
                </c:pt>
                <c:pt idx="233">
                  <c:v>29099</c:v>
                </c:pt>
                <c:pt idx="234">
                  <c:v>29129</c:v>
                </c:pt>
                <c:pt idx="235">
                  <c:v>29160</c:v>
                </c:pt>
                <c:pt idx="236">
                  <c:v>29192</c:v>
                </c:pt>
                <c:pt idx="237">
                  <c:v>29225</c:v>
                </c:pt>
                <c:pt idx="238">
                  <c:v>29255</c:v>
                </c:pt>
                <c:pt idx="239">
                  <c:v>29281</c:v>
                </c:pt>
                <c:pt idx="240">
                  <c:v>29312</c:v>
                </c:pt>
                <c:pt idx="241">
                  <c:v>29342</c:v>
                </c:pt>
                <c:pt idx="242">
                  <c:v>29377</c:v>
                </c:pt>
                <c:pt idx="243">
                  <c:v>29403</c:v>
                </c:pt>
                <c:pt idx="244">
                  <c:v>29434</c:v>
                </c:pt>
                <c:pt idx="245">
                  <c:v>29465</c:v>
                </c:pt>
                <c:pt idx="246">
                  <c:v>29494</c:v>
                </c:pt>
                <c:pt idx="247">
                  <c:v>29526</c:v>
                </c:pt>
                <c:pt idx="248">
                  <c:v>29559</c:v>
                </c:pt>
                <c:pt idx="249">
                  <c:v>29592</c:v>
                </c:pt>
                <c:pt idx="250">
                  <c:v>29619</c:v>
                </c:pt>
                <c:pt idx="251">
                  <c:v>29649</c:v>
                </c:pt>
                <c:pt idx="252">
                  <c:v>29678</c:v>
                </c:pt>
                <c:pt idx="253">
                  <c:v>29707</c:v>
                </c:pt>
                <c:pt idx="254">
                  <c:v>29738</c:v>
                </c:pt>
                <c:pt idx="255">
                  <c:v>29768</c:v>
                </c:pt>
                <c:pt idx="256">
                  <c:v>29801</c:v>
                </c:pt>
                <c:pt idx="257">
                  <c:v>29831</c:v>
                </c:pt>
                <c:pt idx="258">
                  <c:v>29860</c:v>
                </c:pt>
                <c:pt idx="259">
                  <c:v>29860</c:v>
                </c:pt>
                <c:pt idx="260">
                  <c:v>29860</c:v>
                </c:pt>
                <c:pt idx="261">
                  <c:v>29860</c:v>
                </c:pt>
                <c:pt idx="262">
                  <c:v>29890</c:v>
                </c:pt>
                <c:pt idx="263">
                  <c:v>29890</c:v>
                </c:pt>
                <c:pt idx="264">
                  <c:v>29890</c:v>
                </c:pt>
                <c:pt idx="265">
                  <c:v>29921</c:v>
                </c:pt>
                <c:pt idx="266">
                  <c:v>29921</c:v>
                </c:pt>
                <c:pt idx="267">
                  <c:v>29921</c:v>
                </c:pt>
                <c:pt idx="268">
                  <c:v>29921</c:v>
                </c:pt>
                <c:pt idx="269">
                  <c:v>29946</c:v>
                </c:pt>
                <c:pt idx="270">
                  <c:v>29946</c:v>
                </c:pt>
                <c:pt idx="271">
                  <c:v>29948</c:v>
                </c:pt>
                <c:pt idx="272">
                  <c:v>29948</c:v>
                </c:pt>
                <c:pt idx="273">
                  <c:v>29983</c:v>
                </c:pt>
                <c:pt idx="274">
                  <c:v>29983</c:v>
                </c:pt>
                <c:pt idx="275">
                  <c:v>29983</c:v>
                </c:pt>
                <c:pt idx="276">
                  <c:v>29983</c:v>
                </c:pt>
                <c:pt idx="277">
                  <c:v>30011</c:v>
                </c:pt>
                <c:pt idx="278">
                  <c:v>30011</c:v>
                </c:pt>
                <c:pt idx="279">
                  <c:v>30011</c:v>
                </c:pt>
                <c:pt idx="280">
                  <c:v>30011</c:v>
                </c:pt>
                <c:pt idx="281">
                  <c:v>30040</c:v>
                </c:pt>
                <c:pt idx="282">
                  <c:v>30040</c:v>
                </c:pt>
                <c:pt idx="283">
                  <c:v>30041</c:v>
                </c:pt>
                <c:pt idx="284">
                  <c:v>30041</c:v>
                </c:pt>
                <c:pt idx="285">
                  <c:v>30071</c:v>
                </c:pt>
                <c:pt idx="286">
                  <c:v>30071</c:v>
                </c:pt>
                <c:pt idx="287">
                  <c:v>30071</c:v>
                </c:pt>
                <c:pt idx="288">
                  <c:v>30071</c:v>
                </c:pt>
                <c:pt idx="289">
                  <c:v>30102</c:v>
                </c:pt>
                <c:pt idx="290">
                  <c:v>30102</c:v>
                </c:pt>
                <c:pt idx="291">
                  <c:v>30103</c:v>
                </c:pt>
                <c:pt idx="292">
                  <c:v>30103</c:v>
                </c:pt>
                <c:pt idx="293">
                  <c:v>30132</c:v>
                </c:pt>
                <c:pt idx="294">
                  <c:v>30132</c:v>
                </c:pt>
                <c:pt idx="295">
                  <c:v>30133</c:v>
                </c:pt>
                <c:pt idx="296">
                  <c:v>30133</c:v>
                </c:pt>
                <c:pt idx="297">
                  <c:v>30162</c:v>
                </c:pt>
                <c:pt idx="298">
                  <c:v>30162</c:v>
                </c:pt>
                <c:pt idx="299">
                  <c:v>30162</c:v>
                </c:pt>
                <c:pt idx="300">
                  <c:v>30162</c:v>
                </c:pt>
                <c:pt idx="301">
                  <c:v>30194</c:v>
                </c:pt>
                <c:pt idx="302">
                  <c:v>30194</c:v>
                </c:pt>
                <c:pt idx="303">
                  <c:v>30195</c:v>
                </c:pt>
                <c:pt idx="304">
                  <c:v>30195</c:v>
                </c:pt>
                <c:pt idx="305">
                  <c:v>30224</c:v>
                </c:pt>
                <c:pt idx="306">
                  <c:v>30224</c:v>
                </c:pt>
                <c:pt idx="307">
                  <c:v>30224</c:v>
                </c:pt>
                <c:pt idx="308">
                  <c:v>30224</c:v>
                </c:pt>
                <c:pt idx="309">
                  <c:v>30256</c:v>
                </c:pt>
                <c:pt idx="310">
                  <c:v>30256</c:v>
                </c:pt>
                <c:pt idx="311">
                  <c:v>30257</c:v>
                </c:pt>
                <c:pt idx="312">
                  <c:v>30257</c:v>
                </c:pt>
                <c:pt idx="313">
                  <c:v>30285</c:v>
                </c:pt>
                <c:pt idx="314">
                  <c:v>30285</c:v>
                </c:pt>
                <c:pt idx="315">
                  <c:v>30285</c:v>
                </c:pt>
                <c:pt idx="316">
                  <c:v>30285</c:v>
                </c:pt>
                <c:pt idx="317">
                  <c:v>30313</c:v>
                </c:pt>
                <c:pt idx="318">
                  <c:v>30313</c:v>
                </c:pt>
                <c:pt idx="319">
                  <c:v>30313</c:v>
                </c:pt>
                <c:pt idx="320">
                  <c:v>30313</c:v>
                </c:pt>
                <c:pt idx="321">
                  <c:v>30347</c:v>
                </c:pt>
                <c:pt idx="322">
                  <c:v>30347</c:v>
                </c:pt>
                <c:pt idx="323">
                  <c:v>30347</c:v>
                </c:pt>
                <c:pt idx="324">
                  <c:v>30347</c:v>
                </c:pt>
                <c:pt idx="325">
                  <c:v>30375</c:v>
                </c:pt>
                <c:pt idx="326">
                  <c:v>30375</c:v>
                </c:pt>
                <c:pt idx="327">
                  <c:v>30375</c:v>
                </c:pt>
                <c:pt idx="328">
                  <c:v>30375</c:v>
                </c:pt>
                <c:pt idx="329">
                  <c:v>30406</c:v>
                </c:pt>
                <c:pt idx="330">
                  <c:v>30406</c:v>
                </c:pt>
                <c:pt idx="331">
                  <c:v>30406</c:v>
                </c:pt>
                <c:pt idx="332">
                  <c:v>30406</c:v>
                </c:pt>
                <c:pt idx="333">
                  <c:v>30436</c:v>
                </c:pt>
                <c:pt idx="334">
                  <c:v>30436</c:v>
                </c:pt>
                <c:pt idx="335">
                  <c:v>30436</c:v>
                </c:pt>
                <c:pt idx="336">
                  <c:v>30436</c:v>
                </c:pt>
                <c:pt idx="337">
                  <c:v>30467</c:v>
                </c:pt>
                <c:pt idx="338">
                  <c:v>30467</c:v>
                </c:pt>
                <c:pt idx="339">
                  <c:v>30467</c:v>
                </c:pt>
                <c:pt idx="340">
                  <c:v>30467</c:v>
                </c:pt>
                <c:pt idx="341">
                  <c:v>30497</c:v>
                </c:pt>
                <c:pt idx="342">
                  <c:v>30497</c:v>
                </c:pt>
                <c:pt idx="343">
                  <c:v>30497</c:v>
                </c:pt>
                <c:pt idx="344">
                  <c:v>30497</c:v>
                </c:pt>
                <c:pt idx="345">
                  <c:v>30526</c:v>
                </c:pt>
                <c:pt idx="346">
                  <c:v>30526</c:v>
                </c:pt>
                <c:pt idx="347">
                  <c:v>30527</c:v>
                </c:pt>
                <c:pt idx="348">
                  <c:v>30527</c:v>
                </c:pt>
                <c:pt idx="349">
                  <c:v>30559</c:v>
                </c:pt>
                <c:pt idx="350">
                  <c:v>30559</c:v>
                </c:pt>
                <c:pt idx="351">
                  <c:v>30559</c:v>
                </c:pt>
                <c:pt idx="352">
                  <c:v>30559</c:v>
                </c:pt>
                <c:pt idx="353">
                  <c:v>30589</c:v>
                </c:pt>
                <c:pt idx="354">
                  <c:v>30589</c:v>
                </c:pt>
                <c:pt idx="355">
                  <c:v>30589</c:v>
                </c:pt>
                <c:pt idx="356">
                  <c:v>30589</c:v>
                </c:pt>
                <c:pt idx="357">
                  <c:v>30592</c:v>
                </c:pt>
                <c:pt idx="358">
                  <c:v>30620</c:v>
                </c:pt>
                <c:pt idx="359">
                  <c:v>30620</c:v>
                </c:pt>
                <c:pt idx="360">
                  <c:v>30620</c:v>
                </c:pt>
                <c:pt idx="361">
                  <c:v>30620</c:v>
                </c:pt>
                <c:pt idx="362">
                  <c:v>30621</c:v>
                </c:pt>
                <c:pt idx="363">
                  <c:v>30650</c:v>
                </c:pt>
                <c:pt idx="364">
                  <c:v>30650</c:v>
                </c:pt>
                <c:pt idx="365">
                  <c:v>30650</c:v>
                </c:pt>
                <c:pt idx="366">
                  <c:v>30650</c:v>
                </c:pt>
                <c:pt idx="367">
                  <c:v>30651</c:v>
                </c:pt>
                <c:pt idx="368">
                  <c:v>30677</c:v>
                </c:pt>
                <c:pt idx="369">
                  <c:v>30677</c:v>
                </c:pt>
                <c:pt idx="370">
                  <c:v>30678</c:v>
                </c:pt>
                <c:pt idx="371">
                  <c:v>30678</c:v>
                </c:pt>
                <c:pt idx="372">
                  <c:v>30686</c:v>
                </c:pt>
                <c:pt idx="373">
                  <c:v>30712</c:v>
                </c:pt>
                <c:pt idx="374">
                  <c:v>30712</c:v>
                </c:pt>
                <c:pt idx="375">
                  <c:v>30712</c:v>
                </c:pt>
                <c:pt idx="376">
                  <c:v>30712</c:v>
                </c:pt>
                <c:pt idx="377">
                  <c:v>30713</c:v>
                </c:pt>
                <c:pt idx="378">
                  <c:v>30741</c:v>
                </c:pt>
                <c:pt idx="379">
                  <c:v>30741</c:v>
                </c:pt>
                <c:pt idx="380">
                  <c:v>30741</c:v>
                </c:pt>
                <c:pt idx="381">
                  <c:v>30741</c:v>
                </c:pt>
                <c:pt idx="382">
                  <c:v>30742</c:v>
                </c:pt>
                <c:pt idx="383">
                  <c:v>30771</c:v>
                </c:pt>
                <c:pt idx="384">
                  <c:v>30771</c:v>
                </c:pt>
                <c:pt idx="385">
                  <c:v>30771</c:v>
                </c:pt>
                <c:pt idx="386">
                  <c:v>30771</c:v>
                </c:pt>
                <c:pt idx="387">
                  <c:v>30774</c:v>
                </c:pt>
                <c:pt idx="388">
                  <c:v>30799</c:v>
                </c:pt>
                <c:pt idx="389">
                  <c:v>30799</c:v>
                </c:pt>
                <c:pt idx="390">
                  <c:v>30800</c:v>
                </c:pt>
                <c:pt idx="391">
                  <c:v>30800</c:v>
                </c:pt>
                <c:pt idx="392">
                  <c:v>30803</c:v>
                </c:pt>
                <c:pt idx="393">
                  <c:v>30833</c:v>
                </c:pt>
                <c:pt idx="394">
                  <c:v>30833</c:v>
                </c:pt>
                <c:pt idx="395">
                  <c:v>30833</c:v>
                </c:pt>
                <c:pt idx="396">
                  <c:v>30833</c:v>
                </c:pt>
                <c:pt idx="397">
                  <c:v>30834</c:v>
                </c:pt>
                <c:pt idx="398">
                  <c:v>30862</c:v>
                </c:pt>
                <c:pt idx="399">
                  <c:v>30862</c:v>
                </c:pt>
                <c:pt idx="400">
                  <c:v>30863</c:v>
                </c:pt>
                <c:pt idx="401">
                  <c:v>30863</c:v>
                </c:pt>
                <c:pt idx="402">
                  <c:v>30865</c:v>
                </c:pt>
                <c:pt idx="403">
                  <c:v>30894</c:v>
                </c:pt>
                <c:pt idx="404">
                  <c:v>30894</c:v>
                </c:pt>
                <c:pt idx="405">
                  <c:v>30894</c:v>
                </c:pt>
                <c:pt idx="406">
                  <c:v>30894</c:v>
                </c:pt>
                <c:pt idx="407">
                  <c:v>30895</c:v>
                </c:pt>
                <c:pt idx="408">
                  <c:v>30925</c:v>
                </c:pt>
                <c:pt idx="409">
                  <c:v>30925</c:v>
                </c:pt>
                <c:pt idx="410">
                  <c:v>30925</c:v>
                </c:pt>
                <c:pt idx="411">
                  <c:v>30925</c:v>
                </c:pt>
                <c:pt idx="412">
                  <c:v>30928</c:v>
                </c:pt>
                <c:pt idx="413">
                  <c:v>30954</c:v>
                </c:pt>
                <c:pt idx="414">
                  <c:v>30954</c:v>
                </c:pt>
                <c:pt idx="415">
                  <c:v>30954</c:v>
                </c:pt>
                <c:pt idx="416">
                  <c:v>30954</c:v>
                </c:pt>
                <c:pt idx="417">
                  <c:v>30956</c:v>
                </c:pt>
                <c:pt idx="418">
                  <c:v>30986</c:v>
                </c:pt>
                <c:pt idx="419">
                  <c:v>30986</c:v>
                </c:pt>
                <c:pt idx="420">
                  <c:v>30986</c:v>
                </c:pt>
                <c:pt idx="421">
                  <c:v>30986</c:v>
                </c:pt>
                <c:pt idx="422">
                  <c:v>30987</c:v>
                </c:pt>
                <c:pt idx="423">
                  <c:v>31016</c:v>
                </c:pt>
                <c:pt idx="424">
                  <c:v>31016</c:v>
                </c:pt>
                <c:pt idx="425">
                  <c:v>31016</c:v>
                </c:pt>
                <c:pt idx="426">
                  <c:v>31016</c:v>
                </c:pt>
                <c:pt idx="427">
                  <c:v>31019</c:v>
                </c:pt>
                <c:pt idx="428">
                  <c:v>31042</c:v>
                </c:pt>
                <c:pt idx="429">
                  <c:v>31043</c:v>
                </c:pt>
                <c:pt idx="430">
                  <c:v>31043</c:v>
                </c:pt>
                <c:pt idx="431">
                  <c:v>31044</c:v>
                </c:pt>
                <c:pt idx="432">
                  <c:v>31044</c:v>
                </c:pt>
                <c:pt idx="433">
                  <c:v>31078</c:v>
                </c:pt>
                <c:pt idx="434">
                  <c:v>31078</c:v>
                </c:pt>
                <c:pt idx="435">
                  <c:v>31079</c:v>
                </c:pt>
                <c:pt idx="436">
                  <c:v>31079</c:v>
                </c:pt>
                <c:pt idx="437">
                  <c:v>31079</c:v>
                </c:pt>
                <c:pt idx="438">
                  <c:v>31106</c:v>
                </c:pt>
                <c:pt idx="439">
                  <c:v>31106</c:v>
                </c:pt>
                <c:pt idx="440">
                  <c:v>31106</c:v>
                </c:pt>
                <c:pt idx="441">
                  <c:v>31106</c:v>
                </c:pt>
                <c:pt idx="442">
                  <c:v>31107</c:v>
                </c:pt>
                <c:pt idx="443">
                  <c:v>31135</c:v>
                </c:pt>
                <c:pt idx="444">
                  <c:v>31135</c:v>
                </c:pt>
                <c:pt idx="445">
                  <c:v>31135</c:v>
                </c:pt>
                <c:pt idx="446">
                  <c:v>31135</c:v>
                </c:pt>
                <c:pt idx="447">
                  <c:v>31138</c:v>
                </c:pt>
                <c:pt idx="448">
                  <c:v>31167</c:v>
                </c:pt>
                <c:pt idx="449">
                  <c:v>31167</c:v>
                </c:pt>
                <c:pt idx="450">
                  <c:v>31167</c:v>
                </c:pt>
                <c:pt idx="451">
                  <c:v>31167</c:v>
                </c:pt>
                <c:pt idx="452">
                  <c:v>31168</c:v>
                </c:pt>
                <c:pt idx="453">
                  <c:v>31198</c:v>
                </c:pt>
                <c:pt idx="454">
                  <c:v>31198</c:v>
                </c:pt>
                <c:pt idx="455">
                  <c:v>31198</c:v>
                </c:pt>
                <c:pt idx="456">
                  <c:v>31198</c:v>
                </c:pt>
                <c:pt idx="457">
                  <c:v>31201</c:v>
                </c:pt>
                <c:pt idx="458">
                  <c:v>31226</c:v>
                </c:pt>
                <c:pt idx="459">
                  <c:v>31226</c:v>
                </c:pt>
                <c:pt idx="460">
                  <c:v>31227</c:v>
                </c:pt>
                <c:pt idx="461">
                  <c:v>31227</c:v>
                </c:pt>
                <c:pt idx="462">
                  <c:v>31229</c:v>
                </c:pt>
                <c:pt idx="463">
                  <c:v>31259</c:v>
                </c:pt>
                <c:pt idx="464">
                  <c:v>31259</c:v>
                </c:pt>
                <c:pt idx="465">
                  <c:v>31259</c:v>
                </c:pt>
                <c:pt idx="466">
                  <c:v>31259</c:v>
                </c:pt>
                <c:pt idx="467">
                  <c:v>31260</c:v>
                </c:pt>
                <c:pt idx="468">
                  <c:v>31289</c:v>
                </c:pt>
                <c:pt idx="469">
                  <c:v>31289</c:v>
                </c:pt>
                <c:pt idx="470">
                  <c:v>31289</c:v>
                </c:pt>
                <c:pt idx="471">
                  <c:v>31289</c:v>
                </c:pt>
                <c:pt idx="472">
                  <c:v>31292</c:v>
                </c:pt>
                <c:pt idx="473">
                  <c:v>31320</c:v>
                </c:pt>
                <c:pt idx="474">
                  <c:v>31320</c:v>
                </c:pt>
                <c:pt idx="475">
                  <c:v>31321</c:v>
                </c:pt>
                <c:pt idx="476">
                  <c:v>31321</c:v>
                </c:pt>
                <c:pt idx="477">
                  <c:v>31321</c:v>
                </c:pt>
                <c:pt idx="478">
                  <c:v>31351</c:v>
                </c:pt>
                <c:pt idx="479">
                  <c:v>31351</c:v>
                </c:pt>
                <c:pt idx="480">
                  <c:v>31351</c:v>
                </c:pt>
                <c:pt idx="481">
                  <c:v>31351</c:v>
                </c:pt>
                <c:pt idx="482">
                  <c:v>31352</c:v>
                </c:pt>
                <c:pt idx="483">
                  <c:v>31380</c:v>
                </c:pt>
                <c:pt idx="484">
                  <c:v>31380</c:v>
                </c:pt>
                <c:pt idx="485">
                  <c:v>31383</c:v>
                </c:pt>
                <c:pt idx="486">
                  <c:v>31383</c:v>
                </c:pt>
                <c:pt idx="487">
                  <c:v>31383</c:v>
                </c:pt>
                <c:pt idx="488">
                  <c:v>31408</c:v>
                </c:pt>
                <c:pt idx="489">
                  <c:v>31408</c:v>
                </c:pt>
                <c:pt idx="490">
                  <c:v>31418</c:v>
                </c:pt>
                <c:pt idx="491">
                  <c:v>31418</c:v>
                </c:pt>
                <c:pt idx="492">
                  <c:v>31419</c:v>
                </c:pt>
                <c:pt idx="493">
                  <c:v>31443</c:v>
                </c:pt>
                <c:pt idx="494">
                  <c:v>31443</c:v>
                </c:pt>
                <c:pt idx="495">
                  <c:v>31443</c:v>
                </c:pt>
                <c:pt idx="496">
                  <c:v>31443</c:v>
                </c:pt>
                <c:pt idx="497">
                  <c:v>31446</c:v>
                </c:pt>
                <c:pt idx="498">
                  <c:v>31471</c:v>
                </c:pt>
                <c:pt idx="499">
                  <c:v>31471</c:v>
                </c:pt>
                <c:pt idx="500">
                  <c:v>31471</c:v>
                </c:pt>
                <c:pt idx="501">
                  <c:v>31471</c:v>
                </c:pt>
                <c:pt idx="502">
                  <c:v>31474</c:v>
                </c:pt>
                <c:pt idx="503">
                  <c:v>31502</c:v>
                </c:pt>
                <c:pt idx="504">
                  <c:v>31532</c:v>
                </c:pt>
                <c:pt idx="505">
                  <c:v>31532</c:v>
                </c:pt>
                <c:pt idx="506">
                  <c:v>31533</c:v>
                </c:pt>
                <c:pt idx="507">
                  <c:v>31533</c:v>
                </c:pt>
                <c:pt idx="508">
                  <c:v>31533</c:v>
                </c:pt>
                <c:pt idx="509">
                  <c:v>31562</c:v>
                </c:pt>
                <c:pt idx="510">
                  <c:v>31562</c:v>
                </c:pt>
                <c:pt idx="511">
                  <c:v>31566</c:v>
                </c:pt>
                <c:pt idx="512">
                  <c:v>31566</c:v>
                </c:pt>
                <c:pt idx="513">
                  <c:v>31593</c:v>
                </c:pt>
                <c:pt idx="514">
                  <c:v>31593</c:v>
                </c:pt>
                <c:pt idx="515">
                  <c:v>31595</c:v>
                </c:pt>
                <c:pt idx="516">
                  <c:v>31595</c:v>
                </c:pt>
                <c:pt idx="517">
                  <c:v>31595</c:v>
                </c:pt>
                <c:pt idx="518">
                  <c:v>31624</c:v>
                </c:pt>
                <c:pt idx="519">
                  <c:v>31624</c:v>
                </c:pt>
                <c:pt idx="520">
                  <c:v>31625</c:v>
                </c:pt>
                <c:pt idx="521">
                  <c:v>31625</c:v>
                </c:pt>
                <c:pt idx="522">
                  <c:v>31625</c:v>
                </c:pt>
                <c:pt idx="523">
                  <c:v>31653</c:v>
                </c:pt>
                <c:pt idx="524">
                  <c:v>31653</c:v>
                </c:pt>
                <c:pt idx="525">
                  <c:v>31656</c:v>
                </c:pt>
                <c:pt idx="526">
                  <c:v>31656</c:v>
                </c:pt>
                <c:pt idx="527">
                  <c:v>31656</c:v>
                </c:pt>
                <c:pt idx="528">
                  <c:v>31685</c:v>
                </c:pt>
                <c:pt idx="529">
                  <c:v>31685</c:v>
                </c:pt>
                <c:pt idx="530">
                  <c:v>31687</c:v>
                </c:pt>
                <c:pt idx="531">
                  <c:v>31687</c:v>
                </c:pt>
                <c:pt idx="532">
                  <c:v>31687</c:v>
                </c:pt>
                <c:pt idx="533">
                  <c:v>31716</c:v>
                </c:pt>
                <c:pt idx="534">
                  <c:v>31716</c:v>
                </c:pt>
                <c:pt idx="535">
                  <c:v>31716</c:v>
                </c:pt>
                <c:pt idx="536">
                  <c:v>31716</c:v>
                </c:pt>
                <c:pt idx="537">
                  <c:v>31716</c:v>
                </c:pt>
                <c:pt idx="538">
                  <c:v>31745</c:v>
                </c:pt>
                <c:pt idx="539">
                  <c:v>31745</c:v>
                </c:pt>
                <c:pt idx="540">
                  <c:v>31749</c:v>
                </c:pt>
                <c:pt idx="541">
                  <c:v>31749</c:v>
                </c:pt>
                <c:pt idx="542">
                  <c:v>31749</c:v>
                </c:pt>
                <c:pt idx="543">
                  <c:v>31775</c:v>
                </c:pt>
                <c:pt idx="544">
                  <c:v>31775</c:v>
                </c:pt>
                <c:pt idx="545">
                  <c:v>31783</c:v>
                </c:pt>
                <c:pt idx="546">
                  <c:v>31783</c:v>
                </c:pt>
                <c:pt idx="547">
                  <c:v>31783</c:v>
                </c:pt>
                <c:pt idx="548">
                  <c:v>31807</c:v>
                </c:pt>
                <c:pt idx="549">
                  <c:v>31807</c:v>
                </c:pt>
                <c:pt idx="550">
                  <c:v>31810</c:v>
                </c:pt>
                <c:pt idx="551">
                  <c:v>31810</c:v>
                </c:pt>
                <c:pt idx="552">
                  <c:v>31810</c:v>
                </c:pt>
                <c:pt idx="553">
                  <c:v>31835</c:v>
                </c:pt>
                <c:pt idx="554">
                  <c:v>31835</c:v>
                </c:pt>
                <c:pt idx="555">
                  <c:v>31838</c:v>
                </c:pt>
                <c:pt idx="556">
                  <c:v>31838</c:v>
                </c:pt>
                <c:pt idx="557">
                  <c:v>31838</c:v>
                </c:pt>
                <c:pt idx="558">
                  <c:v>31867</c:v>
                </c:pt>
                <c:pt idx="559">
                  <c:v>31867</c:v>
                </c:pt>
                <c:pt idx="560">
                  <c:v>31868</c:v>
                </c:pt>
                <c:pt idx="561">
                  <c:v>31868</c:v>
                </c:pt>
                <c:pt idx="562">
                  <c:v>31868</c:v>
                </c:pt>
                <c:pt idx="563">
                  <c:v>31897</c:v>
                </c:pt>
                <c:pt idx="564">
                  <c:v>31897</c:v>
                </c:pt>
                <c:pt idx="565">
                  <c:v>31898</c:v>
                </c:pt>
                <c:pt idx="566">
                  <c:v>31898</c:v>
                </c:pt>
                <c:pt idx="567">
                  <c:v>31898</c:v>
                </c:pt>
                <c:pt idx="568">
                  <c:v>31926</c:v>
                </c:pt>
                <c:pt idx="569">
                  <c:v>31926</c:v>
                </c:pt>
                <c:pt idx="570">
                  <c:v>31929</c:v>
                </c:pt>
                <c:pt idx="571">
                  <c:v>31929</c:v>
                </c:pt>
                <c:pt idx="572">
                  <c:v>31929</c:v>
                </c:pt>
                <c:pt idx="573">
                  <c:v>31958</c:v>
                </c:pt>
                <c:pt idx="574">
                  <c:v>31958</c:v>
                </c:pt>
                <c:pt idx="575">
                  <c:v>31959</c:v>
                </c:pt>
                <c:pt idx="576">
                  <c:v>31959</c:v>
                </c:pt>
                <c:pt idx="577">
                  <c:v>31959</c:v>
                </c:pt>
                <c:pt idx="578">
                  <c:v>31989</c:v>
                </c:pt>
                <c:pt idx="579">
                  <c:v>31989</c:v>
                </c:pt>
                <c:pt idx="580">
                  <c:v>31989</c:v>
                </c:pt>
                <c:pt idx="581">
                  <c:v>31989</c:v>
                </c:pt>
                <c:pt idx="582">
                  <c:v>31989</c:v>
                </c:pt>
                <c:pt idx="583">
                  <c:v>32020</c:v>
                </c:pt>
                <c:pt idx="584">
                  <c:v>32020</c:v>
                </c:pt>
                <c:pt idx="585">
                  <c:v>32021</c:v>
                </c:pt>
                <c:pt idx="586">
                  <c:v>32021</c:v>
                </c:pt>
                <c:pt idx="587">
                  <c:v>32021</c:v>
                </c:pt>
                <c:pt idx="588">
                  <c:v>32050</c:v>
                </c:pt>
                <c:pt idx="589">
                  <c:v>32050</c:v>
                </c:pt>
                <c:pt idx="590">
                  <c:v>32051</c:v>
                </c:pt>
                <c:pt idx="591">
                  <c:v>32051</c:v>
                </c:pt>
                <c:pt idx="592">
                  <c:v>32051</c:v>
                </c:pt>
                <c:pt idx="593">
                  <c:v>32080</c:v>
                </c:pt>
                <c:pt idx="594">
                  <c:v>32080</c:v>
                </c:pt>
                <c:pt idx="595">
                  <c:v>32083</c:v>
                </c:pt>
                <c:pt idx="596">
                  <c:v>32083</c:v>
                </c:pt>
                <c:pt idx="597">
                  <c:v>32083</c:v>
                </c:pt>
                <c:pt idx="598">
                  <c:v>32111</c:v>
                </c:pt>
                <c:pt idx="599">
                  <c:v>32111</c:v>
                </c:pt>
                <c:pt idx="600">
                  <c:v>32111</c:v>
                </c:pt>
                <c:pt idx="601">
                  <c:v>32111</c:v>
                </c:pt>
                <c:pt idx="602">
                  <c:v>32112</c:v>
                </c:pt>
                <c:pt idx="603">
                  <c:v>32139</c:v>
                </c:pt>
                <c:pt idx="604">
                  <c:v>32139</c:v>
                </c:pt>
                <c:pt idx="605">
                  <c:v>32147</c:v>
                </c:pt>
                <c:pt idx="606">
                  <c:v>32147</c:v>
                </c:pt>
                <c:pt idx="607">
                  <c:v>32147</c:v>
                </c:pt>
                <c:pt idx="608">
                  <c:v>32171</c:v>
                </c:pt>
                <c:pt idx="609">
                  <c:v>32171</c:v>
                </c:pt>
                <c:pt idx="610">
                  <c:v>32174</c:v>
                </c:pt>
                <c:pt idx="611">
                  <c:v>32174</c:v>
                </c:pt>
                <c:pt idx="612">
                  <c:v>32175</c:v>
                </c:pt>
                <c:pt idx="613">
                  <c:v>32202</c:v>
                </c:pt>
                <c:pt idx="614">
                  <c:v>32204</c:v>
                </c:pt>
                <c:pt idx="615">
                  <c:v>32204</c:v>
                </c:pt>
                <c:pt idx="616">
                  <c:v>32204</c:v>
                </c:pt>
                <c:pt idx="617">
                  <c:v>32233</c:v>
                </c:pt>
                <c:pt idx="618">
                  <c:v>32233</c:v>
                </c:pt>
                <c:pt idx="619">
                  <c:v>32234</c:v>
                </c:pt>
                <c:pt idx="620">
                  <c:v>32234</c:v>
                </c:pt>
                <c:pt idx="621">
                  <c:v>32234</c:v>
                </c:pt>
                <c:pt idx="622">
                  <c:v>32261</c:v>
                </c:pt>
                <c:pt idx="623">
                  <c:v>32261</c:v>
                </c:pt>
                <c:pt idx="624">
                  <c:v>32261</c:v>
                </c:pt>
                <c:pt idx="625">
                  <c:v>32263</c:v>
                </c:pt>
                <c:pt idx="626">
                  <c:v>32263</c:v>
                </c:pt>
                <c:pt idx="627">
                  <c:v>32294</c:v>
                </c:pt>
                <c:pt idx="628">
                  <c:v>32294</c:v>
                </c:pt>
                <c:pt idx="629">
                  <c:v>32295</c:v>
                </c:pt>
                <c:pt idx="630">
                  <c:v>32295</c:v>
                </c:pt>
                <c:pt idx="631">
                  <c:v>32296</c:v>
                </c:pt>
                <c:pt idx="632">
                  <c:v>32324</c:v>
                </c:pt>
                <c:pt idx="633">
                  <c:v>32324</c:v>
                </c:pt>
                <c:pt idx="634">
                  <c:v>32325</c:v>
                </c:pt>
                <c:pt idx="635">
                  <c:v>32325</c:v>
                </c:pt>
                <c:pt idx="636">
                  <c:v>32325</c:v>
                </c:pt>
                <c:pt idx="637">
                  <c:v>32353</c:v>
                </c:pt>
                <c:pt idx="638">
                  <c:v>32353</c:v>
                </c:pt>
                <c:pt idx="639">
                  <c:v>32356</c:v>
                </c:pt>
                <c:pt idx="640">
                  <c:v>32356</c:v>
                </c:pt>
                <c:pt idx="641">
                  <c:v>32356</c:v>
                </c:pt>
                <c:pt idx="642">
                  <c:v>32386</c:v>
                </c:pt>
                <c:pt idx="643">
                  <c:v>32386</c:v>
                </c:pt>
                <c:pt idx="644">
                  <c:v>32386</c:v>
                </c:pt>
                <c:pt idx="645">
                  <c:v>32386</c:v>
                </c:pt>
                <c:pt idx="646">
                  <c:v>32386</c:v>
                </c:pt>
                <c:pt idx="647">
                  <c:v>32416</c:v>
                </c:pt>
                <c:pt idx="648">
                  <c:v>32416</c:v>
                </c:pt>
                <c:pt idx="649">
                  <c:v>32416</c:v>
                </c:pt>
                <c:pt idx="650">
                  <c:v>32416</c:v>
                </c:pt>
                <c:pt idx="651">
                  <c:v>32416</c:v>
                </c:pt>
                <c:pt idx="652">
                  <c:v>32447</c:v>
                </c:pt>
                <c:pt idx="653">
                  <c:v>32447</c:v>
                </c:pt>
                <c:pt idx="654">
                  <c:v>32448</c:v>
                </c:pt>
                <c:pt idx="655">
                  <c:v>32448</c:v>
                </c:pt>
                <c:pt idx="656">
                  <c:v>32448</c:v>
                </c:pt>
                <c:pt idx="657">
                  <c:v>32477</c:v>
                </c:pt>
                <c:pt idx="658">
                  <c:v>32477</c:v>
                </c:pt>
                <c:pt idx="659">
                  <c:v>32478</c:v>
                </c:pt>
                <c:pt idx="660">
                  <c:v>32478</c:v>
                </c:pt>
                <c:pt idx="661">
                  <c:v>32478</c:v>
                </c:pt>
                <c:pt idx="662">
                  <c:v>32505</c:v>
                </c:pt>
                <c:pt idx="663">
                  <c:v>32505</c:v>
                </c:pt>
                <c:pt idx="664">
                  <c:v>32513</c:v>
                </c:pt>
                <c:pt idx="665">
                  <c:v>32513</c:v>
                </c:pt>
                <c:pt idx="666">
                  <c:v>32513</c:v>
                </c:pt>
                <c:pt idx="667">
                  <c:v>32539</c:v>
                </c:pt>
                <c:pt idx="668">
                  <c:v>32539</c:v>
                </c:pt>
                <c:pt idx="669">
                  <c:v>32539</c:v>
                </c:pt>
                <c:pt idx="670">
                  <c:v>32539</c:v>
                </c:pt>
                <c:pt idx="671">
                  <c:v>32539</c:v>
                </c:pt>
                <c:pt idx="672">
                  <c:v>32567</c:v>
                </c:pt>
                <c:pt idx="673">
                  <c:v>32567</c:v>
                </c:pt>
                <c:pt idx="674">
                  <c:v>32569</c:v>
                </c:pt>
                <c:pt idx="675">
                  <c:v>32569</c:v>
                </c:pt>
                <c:pt idx="676">
                  <c:v>32569</c:v>
                </c:pt>
                <c:pt idx="677">
                  <c:v>32598</c:v>
                </c:pt>
                <c:pt idx="678">
                  <c:v>32598</c:v>
                </c:pt>
                <c:pt idx="679">
                  <c:v>32601</c:v>
                </c:pt>
                <c:pt idx="680">
                  <c:v>32601</c:v>
                </c:pt>
                <c:pt idx="681">
                  <c:v>32601</c:v>
                </c:pt>
                <c:pt idx="682">
                  <c:v>32601</c:v>
                </c:pt>
                <c:pt idx="683">
                  <c:v>32626</c:v>
                </c:pt>
                <c:pt idx="684">
                  <c:v>32626</c:v>
                </c:pt>
                <c:pt idx="685">
                  <c:v>32629</c:v>
                </c:pt>
                <c:pt idx="686">
                  <c:v>32629</c:v>
                </c:pt>
                <c:pt idx="687">
                  <c:v>32629</c:v>
                </c:pt>
                <c:pt idx="688">
                  <c:v>32629</c:v>
                </c:pt>
                <c:pt idx="689">
                  <c:v>32659</c:v>
                </c:pt>
                <c:pt idx="690">
                  <c:v>32659</c:v>
                </c:pt>
                <c:pt idx="691">
                  <c:v>32660</c:v>
                </c:pt>
                <c:pt idx="692">
                  <c:v>32660</c:v>
                </c:pt>
                <c:pt idx="693">
                  <c:v>32660</c:v>
                </c:pt>
                <c:pt idx="694">
                  <c:v>32660</c:v>
                </c:pt>
                <c:pt idx="695">
                  <c:v>32689</c:v>
                </c:pt>
                <c:pt idx="696">
                  <c:v>32689</c:v>
                </c:pt>
                <c:pt idx="697">
                  <c:v>32692</c:v>
                </c:pt>
                <c:pt idx="698">
                  <c:v>32692</c:v>
                </c:pt>
                <c:pt idx="699">
                  <c:v>32692</c:v>
                </c:pt>
                <c:pt idx="700">
                  <c:v>32692</c:v>
                </c:pt>
                <c:pt idx="701">
                  <c:v>32720</c:v>
                </c:pt>
                <c:pt idx="702">
                  <c:v>32720</c:v>
                </c:pt>
                <c:pt idx="703">
                  <c:v>32721</c:v>
                </c:pt>
                <c:pt idx="704">
                  <c:v>32721</c:v>
                </c:pt>
                <c:pt idx="705">
                  <c:v>32721</c:v>
                </c:pt>
                <c:pt idx="706">
                  <c:v>32721</c:v>
                </c:pt>
                <c:pt idx="707">
                  <c:v>32751</c:v>
                </c:pt>
                <c:pt idx="708">
                  <c:v>32751</c:v>
                </c:pt>
                <c:pt idx="709">
                  <c:v>32752</c:v>
                </c:pt>
                <c:pt idx="710">
                  <c:v>32752</c:v>
                </c:pt>
                <c:pt idx="711">
                  <c:v>32752</c:v>
                </c:pt>
                <c:pt idx="712">
                  <c:v>32752</c:v>
                </c:pt>
                <c:pt idx="713">
                  <c:v>32780</c:v>
                </c:pt>
                <c:pt idx="714">
                  <c:v>32780</c:v>
                </c:pt>
                <c:pt idx="715">
                  <c:v>32783</c:v>
                </c:pt>
                <c:pt idx="716">
                  <c:v>32783</c:v>
                </c:pt>
                <c:pt idx="717">
                  <c:v>32783</c:v>
                </c:pt>
                <c:pt idx="718">
                  <c:v>32783</c:v>
                </c:pt>
                <c:pt idx="719">
                  <c:v>32812</c:v>
                </c:pt>
                <c:pt idx="720">
                  <c:v>32812</c:v>
                </c:pt>
                <c:pt idx="721">
                  <c:v>32813</c:v>
                </c:pt>
                <c:pt idx="722">
                  <c:v>32813</c:v>
                </c:pt>
                <c:pt idx="723">
                  <c:v>32813</c:v>
                </c:pt>
                <c:pt idx="724">
                  <c:v>32813</c:v>
                </c:pt>
                <c:pt idx="725">
                  <c:v>32842</c:v>
                </c:pt>
                <c:pt idx="726">
                  <c:v>32842</c:v>
                </c:pt>
                <c:pt idx="727">
                  <c:v>32846</c:v>
                </c:pt>
                <c:pt idx="728">
                  <c:v>32846</c:v>
                </c:pt>
                <c:pt idx="729">
                  <c:v>32846</c:v>
                </c:pt>
                <c:pt idx="730">
                  <c:v>32846</c:v>
                </c:pt>
                <c:pt idx="731">
                  <c:v>32869</c:v>
                </c:pt>
                <c:pt idx="732">
                  <c:v>32869</c:v>
                </c:pt>
                <c:pt idx="733">
                  <c:v>32878</c:v>
                </c:pt>
                <c:pt idx="734">
                  <c:v>32878</c:v>
                </c:pt>
                <c:pt idx="735">
                  <c:v>32878</c:v>
                </c:pt>
                <c:pt idx="736">
                  <c:v>32878</c:v>
                </c:pt>
                <c:pt idx="737">
                  <c:v>32904</c:v>
                </c:pt>
                <c:pt idx="738">
                  <c:v>32904</c:v>
                </c:pt>
                <c:pt idx="739">
                  <c:v>32905</c:v>
                </c:pt>
                <c:pt idx="740">
                  <c:v>32905</c:v>
                </c:pt>
                <c:pt idx="741">
                  <c:v>32905</c:v>
                </c:pt>
                <c:pt idx="742">
                  <c:v>32905</c:v>
                </c:pt>
                <c:pt idx="743">
                  <c:v>32932</c:v>
                </c:pt>
                <c:pt idx="744">
                  <c:v>32932</c:v>
                </c:pt>
                <c:pt idx="745">
                  <c:v>32933</c:v>
                </c:pt>
                <c:pt idx="746">
                  <c:v>32933</c:v>
                </c:pt>
                <c:pt idx="747">
                  <c:v>32933</c:v>
                </c:pt>
                <c:pt idx="748">
                  <c:v>32933</c:v>
                </c:pt>
                <c:pt idx="749">
                  <c:v>32962</c:v>
                </c:pt>
                <c:pt idx="750">
                  <c:v>32962</c:v>
                </c:pt>
                <c:pt idx="751">
                  <c:v>32965</c:v>
                </c:pt>
                <c:pt idx="752">
                  <c:v>32965</c:v>
                </c:pt>
                <c:pt idx="753">
                  <c:v>32965</c:v>
                </c:pt>
                <c:pt idx="754">
                  <c:v>32965</c:v>
                </c:pt>
                <c:pt idx="755">
                  <c:v>32990</c:v>
                </c:pt>
                <c:pt idx="756">
                  <c:v>32990</c:v>
                </c:pt>
                <c:pt idx="757">
                  <c:v>32994</c:v>
                </c:pt>
                <c:pt idx="758">
                  <c:v>32994</c:v>
                </c:pt>
                <c:pt idx="759">
                  <c:v>32994</c:v>
                </c:pt>
                <c:pt idx="760">
                  <c:v>32994</c:v>
                </c:pt>
                <c:pt idx="761">
                  <c:v>33024</c:v>
                </c:pt>
                <c:pt idx="762">
                  <c:v>33024</c:v>
                </c:pt>
                <c:pt idx="763">
                  <c:v>33025</c:v>
                </c:pt>
                <c:pt idx="764">
                  <c:v>33025</c:v>
                </c:pt>
                <c:pt idx="765">
                  <c:v>33025</c:v>
                </c:pt>
                <c:pt idx="766">
                  <c:v>33025</c:v>
                </c:pt>
                <c:pt idx="767">
                  <c:v>33053</c:v>
                </c:pt>
                <c:pt idx="768">
                  <c:v>33053</c:v>
                </c:pt>
                <c:pt idx="769">
                  <c:v>33056</c:v>
                </c:pt>
                <c:pt idx="770">
                  <c:v>33056</c:v>
                </c:pt>
                <c:pt idx="771">
                  <c:v>33056</c:v>
                </c:pt>
                <c:pt idx="772">
                  <c:v>33056</c:v>
                </c:pt>
                <c:pt idx="773">
                  <c:v>33085</c:v>
                </c:pt>
                <c:pt idx="774">
                  <c:v>33085</c:v>
                </c:pt>
                <c:pt idx="775">
                  <c:v>33086</c:v>
                </c:pt>
                <c:pt idx="776">
                  <c:v>33086</c:v>
                </c:pt>
                <c:pt idx="777">
                  <c:v>33086</c:v>
                </c:pt>
                <c:pt idx="778">
                  <c:v>33086</c:v>
                </c:pt>
                <c:pt idx="779">
                  <c:v>33116</c:v>
                </c:pt>
                <c:pt idx="780">
                  <c:v>33116</c:v>
                </c:pt>
                <c:pt idx="781">
                  <c:v>33119</c:v>
                </c:pt>
                <c:pt idx="782">
                  <c:v>33119</c:v>
                </c:pt>
                <c:pt idx="783">
                  <c:v>33119</c:v>
                </c:pt>
                <c:pt idx="784">
                  <c:v>33119</c:v>
                </c:pt>
                <c:pt idx="785">
                  <c:v>33144</c:v>
                </c:pt>
                <c:pt idx="786">
                  <c:v>33144</c:v>
                </c:pt>
                <c:pt idx="787">
                  <c:v>33147</c:v>
                </c:pt>
                <c:pt idx="788">
                  <c:v>33147</c:v>
                </c:pt>
                <c:pt idx="789">
                  <c:v>33147</c:v>
                </c:pt>
                <c:pt idx="790">
                  <c:v>33147</c:v>
                </c:pt>
                <c:pt idx="791">
                  <c:v>33177</c:v>
                </c:pt>
                <c:pt idx="792">
                  <c:v>33177</c:v>
                </c:pt>
                <c:pt idx="793">
                  <c:v>33178</c:v>
                </c:pt>
                <c:pt idx="794">
                  <c:v>33178</c:v>
                </c:pt>
                <c:pt idx="795">
                  <c:v>33178</c:v>
                </c:pt>
                <c:pt idx="796">
                  <c:v>33178</c:v>
                </c:pt>
                <c:pt idx="797">
                  <c:v>33207</c:v>
                </c:pt>
                <c:pt idx="798">
                  <c:v>33207</c:v>
                </c:pt>
                <c:pt idx="799">
                  <c:v>33210</c:v>
                </c:pt>
                <c:pt idx="800">
                  <c:v>33210</c:v>
                </c:pt>
                <c:pt idx="801">
                  <c:v>33210</c:v>
                </c:pt>
                <c:pt idx="802">
                  <c:v>33210</c:v>
                </c:pt>
                <c:pt idx="803">
                  <c:v>33235</c:v>
                </c:pt>
                <c:pt idx="804">
                  <c:v>33235</c:v>
                </c:pt>
                <c:pt idx="805">
                  <c:v>33245</c:v>
                </c:pt>
                <c:pt idx="806">
                  <c:v>33245</c:v>
                </c:pt>
                <c:pt idx="807">
                  <c:v>33245</c:v>
                </c:pt>
                <c:pt idx="808">
                  <c:v>33245</c:v>
                </c:pt>
                <c:pt idx="809">
                  <c:v>33269</c:v>
                </c:pt>
                <c:pt idx="810">
                  <c:v>33269</c:v>
                </c:pt>
                <c:pt idx="811">
                  <c:v>33270</c:v>
                </c:pt>
                <c:pt idx="812">
                  <c:v>33270</c:v>
                </c:pt>
                <c:pt idx="813">
                  <c:v>33270</c:v>
                </c:pt>
                <c:pt idx="814">
                  <c:v>33270</c:v>
                </c:pt>
                <c:pt idx="815">
                  <c:v>33297</c:v>
                </c:pt>
                <c:pt idx="816">
                  <c:v>33297</c:v>
                </c:pt>
                <c:pt idx="817">
                  <c:v>33298</c:v>
                </c:pt>
                <c:pt idx="818">
                  <c:v>33298</c:v>
                </c:pt>
                <c:pt idx="819">
                  <c:v>33298</c:v>
                </c:pt>
                <c:pt idx="820">
                  <c:v>33298</c:v>
                </c:pt>
                <c:pt idx="821">
                  <c:v>33326</c:v>
                </c:pt>
                <c:pt idx="822">
                  <c:v>33326</c:v>
                </c:pt>
                <c:pt idx="823">
                  <c:v>33329</c:v>
                </c:pt>
                <c:pt idx="824">
                  <c:v>33329</c:v>
                </c:pt>
                <c:pt idx="825">
                  <c:v>33329</c:v>
                </c:pt>
                <c:pt idx="826">
                  <c:v>33329</c:v>
                </c:pt>
                <c:pt idx="827">
                  <c:v>33358</c:v>
                </c:pt>
                <c:pt idx="828">
                  <c:v>33358</c:v>
                </c:pt>
                <c:pt idx="829">
                  <c:v>33359</c:v>
                </c:pt>
                <c:pt idx="830">
                  <c:v>33359</c:v>
                </c:pt>
                <c:pt idx="831">
                  <c:v>33359</c:v>
                </c:pt>
                <c:pt idx="832">
                  <c:v>33359</c:v>
                </c:pt>
                <c:pt idx="833">
                  <c:v>33389</c:v>
                </c:pt>
                <c:pt idx="834">
                  <c:v>33389</c:v>
                </c:pt>
                <c:pt idx="835">
                  <c:v>33392</c:v>
                </c:pt>
                <c:pt idx="836">
                  <c:v>33392</c:v>
                </c:pt>
                <c:pt idx="837">
                  <c:v>33392</c:v>
                </c:pt>
                <c:pt idx="838">
                  <c:v>33392</c:v>
                </c:pt>
                <c:pt idx="839">
                  <c:v>33417</c:v>
                </c:pt>
                <c:pt idx="840">
                  <c:v>33417</c:v>
                </c:pt>
                <c:pt idx="841">
                  <c:v>33420</c:v>
                </c:pt>
                <c:pt idx="842">
                  <c:v>33420</c:v>
                </c:pt>
                <c:pt idx="843">
                  <c:v>33420</c:v>
                </c:pt>
                <c:pt idx="844">
                  <c:v>33420</c:v>
                </c:pt>
                <c:pt idx="845">
                  <c:v>33450</c:v>
                </c:pt>
                <c:pt idx="846">
                  <c:v>33450</c:v>
                </c:pt>
                <c:pt idx="847">
                  <c:v>33451</c:v>
                </c:pt>
                <c:pt idx="848">
                  <c:v>33451</c:v>
                </c:pt>
                <c:pt idx="849">
                  <c:v>33451</c:v>
                </c:pt>
                <c:pt idx="850">
                  <c:v>33451</c:v>
                </c:pt>
                <c:pt idx="851">
                  <c:v>33480</c:v>
                </c:pt>
                <c:pt idx="852">
                  <c:v>33480</c:v>
                </c:pt>
                <c:pt idx="853">
                  <c:v>33483</c:v>
                </c:pt>
                <c:pt idx="854">
                  <c:v>33483</c:v>
                </c:pt>
                <c:pt idx="855">
                  <c:v>33483</c:v>
                </c:pt>
                <c:pt idx="856">
                  <c:v>33483</c:v>
                </c:pt>
                <c:pt idx="857">
                  <c:v>33511</c:v>
                </c:pt>
                <c:pt idx="858">
                  <c:v>33511</c:v>
                </c:pt>
                <c:pt idx="859">
                  <c:v>33512</c:v>
                </c:pt>
                <c:pt idx="860">
                  <c:v>33512</c:v>
                </c:pt>
                <c:pt idx="861">
                  <c:v>33512</c:v>
                </c:pt>
                <c:pt idx="862">
                  <c:v>33512</c:v>
                </c:pt>
                <c:pt idx="863">
                  <c:v>33542</c:v>
                </c:pt>
                <c:pt idx="864">
                  <c:v>33542</c:v>
                </c:pt>
                <c:pt idx="865">
                  <c:v>33543</c:v>
                </c:pt>
                <c:pt idx="866">
                  <c:v>33543</c:v>
                </c:pt>
                <c:pt idx="867">
                  <c:v>33543</c:v>
                </c:pt>
                <c:pt idx="868">
                  <c:v>33543</c:v>
                </c:pt>
                <c:pt idx="869">
                  <c:v>33571</c:v>
                </c:pt>
                <c:pt idx="870">
                  <c:v>33571</c:v>
                </c:pt>
                <c:pt idx="871">
                  <c:v>33574</c:v>
                </c:pt>
                <c:pt idx="872">
                  <c:v>33574</c:v>
                </c:pt>
                <c:pt idx="873">
                  <c:v>33574</c:v>
                </c:pt>
                <c:pt idx="874">
                  <c:v>33574</c:v>
                </c:pt>
                <c:pt idx="875">
                  <c:v>33599</c:v>
                </c:pt>
                <c:pt idx="876">
                  <c:v>33599</c:v>
                </c:pt>
                <c:pt idx="877">
                  <c:v>33609</c:v>
                </c:pt>
                <c:pt idx="878">
                  <c:v>33609</c:v>
                </c:pt>
                <c:pt idx="879">
                  <c:v>33609</c:v>
                </c:pt>
                <c:pt idx="880">
                  <c:v>33609</c:v>
                </c:pt>
                <c:pt idx="881">
                  <c:v>33634</c:v>
                </c:pt>
                <c:pt idx="882">
                  <c:v>33634</c:v>
                </c:pt>
                <c:pt idx="883">
                  <c:v>33637</c:v>
                </c:pt>
                <c:pt idx="884">
                  <c:v>33637</c:v>
                </c:pt>
                <c:pt idx="885">
                  <c:v>33637</c:v>
                </c:pt>
                <c:pt idx="886">
                  <c:v>33637</c:v>
                </c:pt>
                <c:pt idx="887">
                  <c:v>33662</c:v>
                </c:pt>
                <c:pt idx="888">
                  <c:v>33662</c:v>
                </c:pt>
                <c:pt idx="889">
                  <c:v>33665</c:v>
                </c:pt>
                <c:pt idx="890">
                  <c:v>33665</c:v>
                </c:pt>
                <c:pt idx="891">
                  <c:v>33665</c:v>
                </c:pt>
                <c:pt idx="892">
                  <c:v>33665</c:v>
                </c:pt>
                <c:pt idx="893">
                  <c:v>33694</c:v>
                </c:pt>
                <c:pt idx="894">
                  <c:v>33694</c:v>
                </c:pt>
                <c:pt idx="895">
                  <c:v>33695</c:v>
                </c:pt>
                <c:pt idx="896">
                  <c:v>33695</c:v>
                </c:pt>
                <c:pt idx="897">
                  <c:v>33695</c:v>
                </c:pt>
                <c:pt idx="898">
                  <c:v>33695</c:v>
                </c:pt>
                <c:pt idx="899">
                  <c:v>33724</c:v>
                </c:pt>
                <c:pt idx="900">
                  <c:v>33724</c:v>
                </c:pt>
                <c:pt idx="901">
                  <c:v>33725</c:v>
                </c:pt>
                <c:pt idx="902">
                  <c:v>33725</c:v>
                </c:pt>
                <c:pt idx="903">
                  <c:v>33725</c:v>
                </c:pt>
                <c:pt idx="904">
                  <c:v>33725</c:v>
                </c:pt>
                <c:pt idx="905">
                  <c:v>33753</c:v>
                </c:pt>
                <c:pt idx="906">
                  <c:v>33753</c:v>
                </c:pt>
                <c:pt idx="907">
                  <c:v>33756</c:v>
                </c:pt>
                <c:pt idx="908">
                  <c:v>33756</c:v>
                </c:pt>
                <c:pt idx="909">
                  <c:v>33756</c:v>
                </c:pt>
                <c:pt idx="910">
                  <c:v>33756</c:v>
                </c:pt>
                <c:pt idx="911">
                  <c:v>33785</c:v>
                </c:pt>
                <c:pt idx="912">
                  <c:v>33785</c:v>
                </c:pt>
                <c:pt idx="913">
                  <c:v>33786</c:v>
                </c:pt>
                <c:pt idx="914">
                  <c:v>33786</c:v>
                </c:pt>
                <c:pt idx="915">
                  <c:v>33786</c:v>
                </c:pt>
                <c:pt idx="916">
                  <c:v>33816</c:v>
                </c:pt>
                <c:pt idx="917">
                  <c:v>33816</c:v>
                </c:pt>
                <c:pt idx="918">
                  <c:v>33819</c:v>
                </c:pt>
                <c:pt idx="919">
                  <c:v>33819</c:v>
                </c:pt>
                <c:pt idx="920">
                  <c:v>33819</c:v>
                </c:pt>
                <c:pt idx="921">
                  <c:v>33819</c:v>
                </c:pt>
                <c:pt idx="922">
                  <c:v>33847</c:v>
                </c:pt>
                <c:pt idx="923">
                  <c:v>33847</c:v>
                </c:pt>
                <c:pt idx="924">
                  <c:v>33848</c:v>
                </c:pt>
                <c:pt idx="925">
                  <c:v>33848</c:v>
                </c:pt>
                <c:pt idx="926">
                  <c:v>33848</c:v>
                </c:pt>
                <c:pt idx="927">
                  <c:v>33848</c:v>
                </c:pt>
                <c:pt idx="928">
                  <c:v>33877</c:v>
                </c:pt>
                <c:pt idx="929">
                  <c:v>33877</c:v>
                </c:pt>
                <c:pt idx="930">
                  <c:v>33879</c:v>
                </c:pt>
                <c:pt idx="931">
                  <c:v>33879</c:v>
                </c:pt>
                <c:pt idx="932">
                  <c:v>33879</c:v>
                </c:pt>
                <c:pt idx="933">
                  <c:v>33879</c:v>
                </c:pt>
                <c:pt idx="934">
                  <c:v>33907</c:v>
                </c:pt>
                <c:pt idx="935">
                  <c:v>33907</c:v>
                </c:pt>
                <c:pt idx="936">
                  <c:v>33912</c:v>
                </c:pt>
                <c:pt idx="937">
                  <c:v>33912</c:v>
                </c:pt>
                <c:pt idx="938">
                  <c:v>33912</c:v>
                </c:pt>
                <c:pt idx="939">
                  <c:v>33912</c:v>
                </c:pt>
                <c:pt idx="940">
                  <c:v>33938</c:v>
                </c:pt>
                <c:pt idx="941">
                  <c:v>33938</c:v>
                </c:pt>
                <c:pt idx="942">
                  <c:v>33939</c:v>
                </c:pt>
                <c:pt idx="943">
                  <c:v>33939</c:v>
                </c:pt>
                <c:pt idx="944">
                  <c:v>33939</c:v>
                </c:pt>
                <c:pt idx="945">
                  <c:v>33939</c:v>
                </c:pt>
                <c:pt idx="946">
                  <c:v>33966</c:v>
                </c:pt>
                <c:pt idx="947">
                  <c:v>33966</c:v>
                </c:pt>
                <c:pt idx="948">
                  <c:v>33974</c:v>
                </c:pt>
                <c:pt idx="949">
                  <c:v>33974</c:v>
                </c:pt>
                <c:pt idx="950">
                  <c:v>33974</c:v>
                </c:pt>
                <c:pt idx="951">
                  <c:v>33974</c:v>
                </c:pt>
                <c:pt idx="952">
                  <c:v>33998</c:v>
                </c:pt>
                <c:pt idx="953">
                  <c:v>33998</c:v>
                </c:pt>
                <c:pt idx="954">
                  <c:v>34001</c:v>
                </c:pt>
                <c:pt idx="955">
                  <c:v>34001</c:v>
                </c:pt>
                <c:pt idx="956">
                  <c:v>34001</c:v>
                </c:pt>
                <c:pt idx="957">
                  <c:v>34001</c:v>
                </c:pt>
                <c:pt idx="958">
                  <c:v>34026</c:v>
                </c:pt>
                <c:pt idx="959">
                  <c:v>34026</c:v>
                </c:pt>
                <c:pt idx="960">
                  <c:v>34029</c:v>
                </c:pt>
                <c:pt idx="961">
                  <c:v>34029</c:v>
                </c:pt>
                <c:pt idx="962">
                  <c:v>34029</c:v>
                </c:pt>
                <c:pt idx="963">
                  <c:v>34029</c:v>
                </c:pt>
                <c:pt idx="964">
                  <c:v>34059</c:v>
                </c:pt>
                <c:pt idx="965">
                  <c:v>34059</c:v>
                </c:pt>
                <c:pt idx="966">
                  <c:v>34060</c:v>
                </c:pt>
                <c:pt idx="967">
                  <c:v>34060</c:v>
                </c:pt>
                <c:pt idx="968">
                  <c:v>34060</c:v>
                </c:pt>
                <c:pt idx="969">
                  <c:v>34060</c:v>
                </c:pt>
                <c:pt idx="970">
                  <c:v>34089</c:v>
                </c:pt>
                <c:pt idx="971">
                  <c:v>34089</c:v>
                </c:pt>
                <c:pt idx="972">
                  <c:v>34095</c:v>
                </c:pt>
                <c:pt idx="973">
                  <c:v>34095</c:v>
                </c:pt>
                <c:pt idx="974">
                  <c:v>34095</c:v>
                </c:pt>
                <c:pt idx="975">
                  <c:v>34095</c:v>
                </c:pt>
                <c:pt idx="976">
                  <c:v>34120</c:v>
                </c:pt>
                <c:pt idx="977">
                  <c:v>34120</c:v>
                </c:pt>
                <c:pt idx="978">
                  <c:v>34121</c:v>
                </c:pt>
                <c:pt idx="979">
                  <c:v>34121</c:v>
                </c:pt>
                <c:pt idx="980">
                  <c:v>34121</c:v>
                </c:pt>
                <c:pt idx="981">
                  <c:v>34121</c:v>
                </c:pt>
                <c:pt idx="982">
                  <c:v>34150</c:v>
                </c:pt>
                <c:pt idx="983">
                  <c:v>34150</c:v>
                </c:pt>
                <c:pt idx="984">
                  <c:v>34151</c:v>
                </c:pt>
                <c:pt idx="985">
                  <c:v>34151</c:v>
                </c:pt>
                <c:pt idx="986">
                  <c:v>34151</c:v>
                </c:pt>
                <c:pt idx="987">
                  <c:v>34151</c:v>
                </c:pt>
                <c:pt idx="988">
                  <c:v>34180</c:v>
                </c:pt>
                <c:pt idx="989">
                  <c:v>34180</c:v>
                </c:pt>
                <c:pt idx="990">
                  <c:v>34183</c:v>
                </c:pt>
                <c:pt idx="991">
                  <c:v>34183</c:v>
                </c:pt>
                <c:pt idx="992">
                  <c:v>34183</c:v>
                </c:pt>
                <c:pt idx="993">
                  <c:v>34183</c:v>
                </c:pt>
                <c:pt idx="994">
                  <c:v>34212</c:v>
                </c:pt>
                <c:pt idx="995">
                  <c:v>34212</c:v>
                </c:pt>
                <c:pt idx="996">
                  <c:v>34213</c:v>
                </c:pt>
                <c:pt idx="997">
                  <c:v>34213</c:v>
                </c:pt>
                <c:pt idx="998">
                  <c:v>34213</c:v>
                </c:pt>
                <c:pt idx="999">
                  <c:v>34213</c:v>
                </c:pt>
                <c:pt idx="1000">
                  <c:v>34242</c:v>
                </c:pt>
                <c:pt idx="1001">
                  <c:v>34242</c:v>
                </c:pt>
                <c:pt idx="1002">
                  <c:v>34243</c:v>
                </c:pt>
                <c:pt idx="1003">
                  <c:v>34243</c:v>
                </c:pt>
                <c:pt idx="1004">
                  <c:v>34243</c:v>
                </c:pt>
                <c:pt idx="1005">
                  <c:v>34243</c:v>
                </c:pt>
                <c:pt idx="1006">
                  <c:v>34271</c:v>
                </c:pt>
                <c:pt idx="1007">
                  <c:v>34271</c:v>
                </c:pt>
                <c:pt idx="1008">
                  <c:v>34274</c:v>
                </c:pt>
                <c:pt idx="1009">
                  <c:v>34274</c:v>
                </c:pt>
                <c:pt idx="1010">
                  <c:v>34274</c:v>
                </c:pt>
                <c:pt idx="1011">
                  <c:v>34274</c:v>
                </c:pt>
                <c:pt idx="1012">
                  <c:v>34303</c:v>
                </c:pt>
                <c:pt idx="1013">
                  <c:v>34303</c:v>
                </c:pt>
                <c:pt idx="1014">
                  <c:v>34305</c:v>
                </c:pt>
                <c:pt idx="1015">
                  <c:v>34305</c:v>
                </c:pt>
                <c:pt idx="1016">
                  <c:v>34305</c:v>
                </c:pt>
                <c:pt idx="1017">
                  <c:v>34305</c:v>
                </c:pt>
                <c:pt idx="1018">
                  <c:v>34331</c:v>
                </c:pt>
                <c:pt idx="1019">
                  <c:v>34331</c:v>
                </c:pt>
                <c:pt idx="1020">
                  <c:v>34339</c:v>
                </c:pt>
                <c:pt idx="1021">
                  <c:v>34339</c:v>
                </c:pt>
                <c:pt idx="1022">
                  <c:v>34339</c:v>
                </c:pt>
                <c:pt idx="1023">
                  <c:v>34339</c:v>
                </c:pt>
                <c:pt idx="1024">
                  <c:v>34365</c:v>
                </c:pt>
                <c:pt idx="1025">
                  <c:v>34365</c:v>
                </c:pt>
                <c:pt idx="1026">
                  <c:v>34366</c:v>
                </c:pt>
                <c:pt idx="1027">
                  <c:v>34366</c:v>
                </c:pt>
                <c:pt idx="1028">
                  <c:v>34366</c:v>
                </c:pt>
                <c:pt idx="1029">
                  <c:v>34366</c:v>
                </c:pt>
                <c:pt idx="1030">
                  <c:v>34393</c:v>
                </c:pt>
                <c:pt idx="1031">
                  <c:v>34393</c:v>
                </c:pt>
                <c:pt idx="1032">
                  <c:v>34394</c:v>
                </c:pt>
                <c:pt idx="1033">
                  <c:v>34394</c:v>
                </c:pt>
                <c:pt idx="1034">
                  <c:v>34394</c:v>
                </c:pt>
                <c:pt idx="1035">
                  <c:v>34394</c:v>
                </c:pt>
                <c:pt idx="1036">
                  <c:v>34424</c:v>
                </c:pt>
                <c:pt idx="1037">
                  <c:v>34424</c:v>
                </c:pt>
                <c:pt idx="1038">
                  <c:v>34425</c:v>
                </c:pt>
                <c:pt idx="1039">
                  <c:v>34425</c:v>
                </c:pt>
                <c:pt idx="1040">
                  <c:v>34425</c:v>
                </c:pt>
                <c:pt idx="1041">
                  <c:v>34425</c:v>
                </c:pt>
                <c:pt idx="1042">
                  <c:v>34452</c:v>
                </c:pt>
                <c:pt idx="1043">
                  <c:v>34452</c:v>
                </c:pt>
                <c:pt idx="1044">
                  <c:v>34456</c:v>
                </c:pt>
                <c:pt idx="1045">
                  <c:v>34456</c:v>
                </c:pt>
                <c:pt idx="1046">
                  <c:v>34456</c:v>
                </c:pt>
                <c:pt idx="1047">
                  <c:v>34456</c:v>
                </c:pt>
                <c:pt idx="1048">
                  <c:v>34485</c:v>
                </c:pt>
                <c:pt idx="1049">
                  <c:v>34485</c:v>
                </c:pt>
                <c:pt idx="1050">
                  <c:v>34486</c:v>
                </c:pt>
                <c:pt idx="1051">
                  <c:v>34486</c:v>
                </c:pt>
                <c:pt idx="1052">
                  <c:v>34486</c:v>
                </c:pt>
                <c:pt idx="1053">
                  <c:v>34486</c:v>
                </c:pt>
                <c:pt idx="1054">
                  <c:v>34515</c:v>
                </c:pt>
                <c:pt idx="1055">
                  <c:v>34515</c:v>
                </c:pt>
                <c:pt idx="1056">
                  <c:v>34519</c:v>
                </c:pt>
                <c:pt idx="1057">
                  <c:v>34519</c:v>
                </c:pt>
                <c:pt idx="1058">
                  <c:v>34519</c:v>
                </c:pt>
                <c:pt idx="1059">
                  <c:v>34519</c:v>
                </c:pt>
                <c:pt idx="1060">
                  <c:v>34544</c:v>
                </c:pt>
                <c:pt idx="1061">
                  <c:v>34544</c:v>
                </c:pt>
                <c:pt idx="1062">
                  <c:v>34547</c:v>
                </c:pt>
                <c:pt idx="1063">
                  <c:v>34547</c:v>
                </c:pt>
                <c:pt idx="1064">
                  <c:v>34547</c:v>
                </c:pt>
                <c:pt idx="1065">
                  <c:v>34547</c:v>
                </c:pt>
                <c:pt idx="1066">
                  <c:v>34577</c:v>
                </c:pt>
                <c:pt idx="1067">
                  <c:v>34577</c:v>
                </c:pt>
                <c:pt idx="1068">
                  <c:v>34578</c:v>
                </c:pt>
                <c:pt idx="1069">
                  <c:v>34578</c:v>
                </c:pt>
                <c:pt idx="1070">
                  <c:v>34578</c:v>
                </c:pt>
                <c:pt idx="1071">
                  <c:v>34578</c:v>
                </c:pt>
                <c:pt idx="1072">
                  <c:v>34607</c:v>
                </c:pt>
                <c:pt idx="1073">
                  <c:v>34607</c:v>
                </c:pt>
                <c:pt idx="1074">
                  <c:v>34610</c:v>
                </c:pt>
                <c:pt idx="1075">
                  <c:v>34610</c:v>
                </c:pt>
                <c:pt idx="1076">
                  <c:v>34610</c:v>
                </c:pt>
                <c:pt idx="1077">
                  <c:v>34610</c:v>
                </c:pt>
                <c:pt idx="1078">
                  <c:v>34638</c:v>
                </c:pt>
                <c:pt idx="1079">
                  <c:v>34638</c:v>
                </c:pt>
                <c:pt idx="1080">
                  <c:v>34640</c:v>
                </c:pt>
                <c:pt idx="1081">
                  <c:v>34640</c:v>
                </c:pt>
                <c:pt idx="1082">
                  <c:v>34640</c:v>
                </c:pt>
                <c:pt idx="1083">
                  <c:v>34640</c:v>
                </c:pt>
                <c:pt idx="1084">
                  <c:v>34668</c:v>
                </c:pt>
                <c:pt idx="1085">
                  <c:v>34668</c:v>
                </c:pt>
                <c:pt idx="1086">
                  <c:v>34669</c:v>
                </c:pt>
                <c:pt idx="1087">
                  <c:v>34669</c:v>
                </c:pt>
                <c:pt idx="1088">
                  <c:v>34669</c:v>
                </c:pt>
                <c:pt idx="1089">
                  <c:v>34669</c:v>
                </c:pt>
                <c:pt idx="1090">
                  <c:v>34696</c:v>
                </c:pt>
                <c:pt idx="1091">
                  <c:v>34696</c:v>
                </c:pt>
                <c:pt idx="1092">
                  <c:v>34704</c:v>
                </c:pt>
                <c:pt idx="1093">
                  <c:v>34704</c:v>
                </c:pt>
                <c:pt idx="1094">
                  <c:v>34704</c:v>
                </c:pt>
                <c:pt idx="1095">
                  <c:v>34704</c:v>
                </c:pt>
                <c:pt idx="1096">
                  <c:v>34730</c:v>
                </c:pt>
                <c:pt idx="1097">
                  <c:v>34730</c:v>
                </c:pt>
                <c:pt idx="1098">
                  <c:v>34731</c:v>
                </c:pt>
                <c:pt idx="1099">
                  <c:v>34731</c:v>
                </c:pt>
                <c:pt idx="1100">
                  <c:v>34731</c:v>
                </c:pt>
                <c:pt idx="1101">
                  <c:v>34731</c:v>
                </c:pt>
                <c:pt idx="1102">
                  <c:v>34758</c:v>
                </c:pt>
                <c:pt idx="1103">
                  <c:v>34758</c:v>
                </c:pt>
                <c:pt idx="1104">
                  <c:v>34759</c:v>
                </c:pt>
                <c:pt idx="1105">
                  <c:v>34759</c:v>
                </c:pt>
                <c:pt idx="1106">
                  <c:v>34759</c:v>
                </c:pt>
                <c:pt idx="1107">
                  <c:v>34759</c:v>
                </c:pt>
                <c:pt idx="1108">
                  <c:v>34789</c:v>
                </c:pt>
                <c:pt idx="1109">
                  <c:v>34789</c:v>
                </c:pt>
                <c:pt idx="1110">
                  <c:v>34792</c:v>
                </c:pt>
                <c:pt idx="1111">
                  <c:v>34792</c:v>
                </c:pt>
                <c:pt idx="1112">
                  <c:v>34792</c:v>
                </c:pt>
                <c:pt idx="1113">
                  <c:v>34792</c:v>
                </c:pt>
                <c:pt idx="1114">
                  <c:v>34817</c:v>
                </c:pt>
                <c:pt idx="1115">
                  <c:v>34817</c:v>
                </c:pt>
                <c:pt idx="1116">
                  <c:v>34820</c:v>
                </c:pt>
                <c:pt idx="1117">
                  <c:v>34820</c:v>
                </c:pt>
                <c:pt idx="1118">
                  <c:v>34820</c:v>
                </c:pt>
                <c:pt idx="1119">
                  <c:v>34820</c:v>
                </c:pt>
                <c:pt idx="1120">
                  <c:v>34850</c:v>
                </c:pt>
                <c:pt idx="1121">
                  <c:v>34850</c:v>
                </c:pt>
                <c:pt idx="1122">
                  <c:v>34851</c:v>
                </c:pt>
                <c:pt idx="1123">
                  <c:v>34851</c:v>
                </c:pt>
                <c:pt idx="1124">
                  <c:v>34851</c:v>
                </c:pt>
                <c:pt idx="1125">
                  <c:v>34851</c:v>
                </c:pt>
                <c:pt idx="1126">
                  <c:v>34880</c:v>
                </c:pt>
                <c:pt idx="1127">
                  <c:v>34880</c:v>
                </c:pt>
                <c:pt idx="1128">
                  <c:v>34883</c:v>
                </c:pt>
                <c:pt idx="1129">
                  <c:v>34883</c:v>
                </c:pt>
                <c:pt idx="1130">
                  <c:v>34883</c:v>
                </c:pt>
                <c:pt idx="1131">
                  <c:v>34883</c:v>
                </c:pt>
                <c:pt idx="1132">
                  <c:v>34911</c:v>
                </c:pt>
                <c:pt idx="1133">
                  <c:v>34911</c:v>
                </c:pt>
                <c:pt idx="1134">
                  <c:v>34912</c:v>
                </c:pt>
                <c:pt idx="1135">
                  <c:v>34912</c:v>
                </c:pt>
                <c:pt idx="1136">
                  <c:v>34912</c:v>
                </c:pt>
                <c:pt idx="1137">
                  <c:v>34912</c:v>
                </c:pt>
                <c:pt idx="1138">
                  <c:v>34942</c:v>
                </c:pt>
                <c:pt idx="1139">
                  <c:v>34942</c:v>
                </c:pt>
                <c:pt idx="1140">
                  <c:v>34943</c:v>
                </c:pt>
                <c:pt idx="1141">
                  <c:v>34943</c:v>
                </c:pt>
                <c:pt idx="1142">
                  <c:v>34943</c:v>
                </c:pt>
                <c:pt idx="1143">
                  <c:v>34943</c:v>
                </c:pt>
                <c:pt idx="1144">
                  <c:v>34971</c:v>
                </c:pt>
                <c:pt idx="1145">
                  <c:v>34971</c:v>
                </c:pt>
                <c:pt idx="1146">
                  <c:v>34974</c:v>
                </c:pt>
                <c:pt idx="1147">
                  <c:v>34974</c:v>
                </c:pt>
                <c:pt idx="1148">
                  <c:v>34974</c:v>
                </c:pt>
                <c:pt idx="1149">
                  <c:v>34974</c:v>
                </c:pt>
                <c:pt idx="1150">
                  <c:v>35003</c:v>
                </c:pt>
                <c:pt idx="1151">
                  <c:v>35003</c:v>
                </c:pt>
                <c:pt idx="1152">
                  <c:v>35005</c:v>
                </c:pt>
                <c:pt idx="1153">
                  <c:v>35005</c:v>
                </c:pt>
                <c:pt idx="1154">
                  <c:v>35005</c:v>
                </c:pt>
                <c:pt idx="1155">
                  <c:v>35005</c:v>
                </c:pt>
                <c:pt idx="1156">
                  <c:v>35033</c:v>
                </c:pt>
                <c:pt idx="1157">
                  <c:v>35033</c:v>
                </c:pt>
                <c:pt idx="1158">
                  <c:v>35037</c:v>
                </c:pt>
                <c:pt idx="1159">
                  <c:v>35037</c:v>
                </c:pt>
                <c:pt idx="1160">
                  <c:v>35037</c:v>
                </c:pt>
                <c:pt idx="1161">
                  <c:v>35037</c:v>
                </c:pt>
                <c:pt idx="1162">
                  <c:v>35061</c:v>
                </c:pt>
                <c:pt idx="1163">
                  <c:v>35061</c:v>
                </c:pt>
                <c:pt idx="1164">
                  <c:v>35069</c:v>
                </c:pt>
                <c:pt idx="1165">
                  <c:v>35069</c:v>
                </c:pt>
                <c:pt idx="1166">
                  <c:v>35069</c:v>
                </c:pt>
                <c:pt idx="1167">
                  <c:v>35069</c:v>
                </c:pt>
                <c:pt idx="1168">
                  <c:v>35095</c:v>
                </c:pt>
                <c:pt idx="1169">
                  <c:v>35095</c:v>
                </c:pt>
                <c:pt idx="1170">
                  <c:v>35097</c:v>
                </c:pt>
                <c:pt idx="1171">
                  <c:v>35097</c:v>
                </c:pt>
                <c:pt idx="1172">
                  <c:v>35097</c:v>
                </c:pt>
                <c:pt idx="1173">
                  <c:v>35097</c:v>
                </c:pt>
                <c:pt idx="1174">
                  <c:v>35124</c:v>
                </c:pt>
                <c:pt idx="1175">
                  <c:v>35124</c:v>
                </c:pt>
                <c:pt idx="1176">
                  <c:v>35125</c:v>
                </c:pt>
                <c:pt idx="1177">
                  <c:v>35125</c:v>
                </c:pt>
                <c:pt idx="1178">
                  <c:v>35125</c:v>
                </c:pt>
                <c:pt idx="1179">
                  <c:v>35125</c:v>
                </c:pt>
                <c:pt idx="1180">
                  <c:v>35153</c:v>
                </c:pt>
                <c:pt idx="1181">
                  <c:v>35153</c:v>
                </c:pt>
                <c:pt idx="1182">
                  <c:v>35156</c:v>
                </c:pt>
                <c:pt idx="1183">
                  <c:v>35156</c:v>
                </c:pt>
                <c:pt idx="1184">
                  <c:v>35156</c:v>
                </c:pt>
                <c:pt idx="1185">
                  <c:v>35156</c:v>
                </c:pt>
                <c:pt idx="1186">
                  <c:v>35185</c:v>
                </c:pt>
                <c:pt idx="1187">
                  <c:v>35185</c:v>
                </c:pt>
                <c:pt idx="1188">
                  <c:v>35186</c:v>
                </c:pt>
                <c:pt idx="1189">
                  <c:v>35186</c:v>
                </c:pt>
                <c:pt idx="1190">
                  <c:v>35186</c:v>
                </c:pt>
                <c:pt idx="1191">
                  <c:v>35186</c:v>
                </c:pt>
                <c:pt idx="1192">
                  <c:v>35216</c:v>
                </c:pt>
                <c:pt idx="1193">
                  <c:v>35216</c:v>
                </c:pt>
                <c:pt idx="1194">
                  <c:v>35219</c:v>
                </c:pt>
                <c:pt idx="1195">
                  <c:v>35219</c:v>
                </c:pt>
                <c:pt idx="1196">
                  <c:v>35219</c:v>
                </c:pt>
                <c:pt idx="1197">
                  <c:v>35219</c:v>
                </c:pt>
                <c:pt idx="1198">
                  <c:v>35244</c:v>
                </c:pt>
                <c:pt idx="1199">
                  <c:v>35244</c:v>
                </c:pt>
                <c:pt idx="1200">
                  <c:v>35247</c:v>
                </c:pt>
                <c:pt idx="1201">
                  <c:v>35247</c:v>
                </c:pt>
                <c:pt idx="1202">
                  <c:v>35247</c:v>
                </c:pt>
                <c:pt idx="1203">
                  <c:v>35247</c:v>
                </c:pt>
                <c:pt idx="1204">
                  <c:v>35277</c:v>
                </c:pt>
                <c:pt idx="1205">
                  <c:v>35277</c:v>
                </c:pt>
                <c:pt idx="1206">
                  <c:v>35277</c:v>
                </c:pt>
                <c:pt idx="1207">
                  <c:v>35277</c:v>
                </c:pt>
                <c:pt idx="1208">
                  <c:v>35277</c:v>
                </c:pt>
                <c:pt idx="1209">
                  <c:v>35277</c:v>
                </c:pt>
                <c:pt idx="1210">
                  <c:v>35307</c:v>
                </c:pt>
                <c:pt idx="1211">
                  <c:v>35307</c:v>
                </c:pt>
                <c:pt idx="1212">
                  <c:v>35310</c:v>
                </c:pt>
                <c:pt idx="1213">
                  <c:v>35310</c:v>
                </c:pt>
                <c:pt idx="1214">
                  <c:v>35310</c:v>
                </c:pt>
                <c:pt idx="1215">
                  <c:v>35310</c:v>
                </c:pt>
                <c:pt idx="1216">
                  <c:v>35338</c:v>
                </c:pt>
                <c:pt idx="1217">
                  <c:v>35338</c:v>
                </c:pt>
                <c:pt idx="1218">
                  <c:v>35340</c:v>
                </c:pt>
                <c:pt idx="1219">
                  <c:v>35340</c:v>
                </c:pt>
                <c:pt idx="1220">
                  <c:v>35340</c:v>
                </c:pt>
                <c:pt idx="1221">
                  <c:v>35340</c:v>
                </c:pt>
                <c:pt idx="1222">
                  <c:v>35369</c:v>
                </c:pt>
                <c:pt idx="1223">
                  <c:v>35369</c:v>
                </c:pt>
                <c:pt idx="1224">
                  <c:v>35370</c:v>
                </c:pt>
                <c:pt idx="1225">
                  <c:v>35370</c:v>
                </c:pt>
                <c:pt idx="1226">
                  <c:v>35370</c:v>
                </c:pt>
                <c:pt idx="1227">
                  <c:v>35370</c:v>
                </c:pt>
                <c:pt idx="1228">
                  <c:v>35398</c:v>
                </c:pt>
                <c:pt idx="1229">
                  <c:v>35398</c:v>
                </c:pt>
                <c:pt idx="1230">
                  <c:v>35401</c:v>
                </c:pt>
                <c:pt idx="1231">
                  <c:v>35401</c:v>
                </c:pt>
                <c:pt idx="1232">
                  <c:v>35401</c:v>
                </c:pt>
                <c:pt idx="1233">
                  <c:v>35401</c:v>
                </c:pt>
                <c:pt idx="1234">
                  <c:v>35426</c:v>
                </c:pt>
                <c:pt idx="1235">
                  <c:v>35426</c:v>
                </c:pt>
                <c:pt idx="1236">
                  <c:v>35437</c:v>
                </c:pt>
                <c:pt idx="1237">
                  <c:v>35437</c:v>
                </c:pt>
                <c:pt idx="1238">
                  <c:v>35437</c:v>
                </c:pt>
                <c:pt idx="1239">
                  <c:v>35437</c:v>
                </c:pt>
                <c:pt idx="1240">
                  <c:v>35461</c:v>
                </c:pt>
                <c:pt idx="1241">
                  <c:v>35461</c:v>
                </c:pt>
                <c:pt idx="1242">
                  <c:v>35464</c:v>
                </c:pt>
                <c:pt idx="1243">
                  <c:v>35464</c:v>
                </c:pt>
                <c:pt idx="1244">
                  <c:v>35464</c:v>
                </c:pt>
                <c:pt idx="1245">
                  <c:v>35464</c:v>
                </c:pt>
                <c:pt idx="1246">
                  <c:v>35489</c:v>
                </c:pt>
                <c:pt idx="1247">
                  <c:v>35489</c:v>
                </c:pt>
                <c:pt idx="1248">
                  <c:v>35492</c:v>
                </c:pt>
                <c:pt idx="1249">
                  <c:v>35492</c:v>
                </c:pt>
                <c:pt idx="1250">
                  <c:v>35492</c:v>
                </c:pt>
                <c:pt idx="1251">
                  <c:v>35492</c:v>
                </c:pt>
                <c:pt idx="1252">
                  <c:v>35520</c:v>
                </c:pt>
                <c:pt idx="1253">
                  <c:v>35520</c:v>
                </c:pt>
                <c:pt idx="1254">
                  <c:v>35521</c:v>
                </c:pt>
                <c:pt idx="1255">
                  <c:v>35521</c:v>
                </c:pt>
                <c:pt idx="1256">
                  <c:v>35521</c:v>
                </c:pt>
                <c:pt idx="1257">
                  <c:v>35521</c:v>
                </c:pt>
                <c:pt idx="1258">
                  <c:v>35550</c:v>
                </c:pt>
                <c:pt idx="1259">
                  <c:v>35550</c:v>
                </c:pt>
                <c:pt idx="1260">
                  <c:v>35551</c:v>
                </c:pt>
                <c:pt idx="1261">
                  <c:v>35551</c:v>
                </c:pt>
                <c:pt idx="1262">
                  <c:v>35551</c:v>
                </c:pt>
                <c:pt idx="1263">
                  <c:v>35551</c:v>
                </c:pt>
                <c:pt idx="1264">
                  <c:v>35580</c:v>
                </c:pt>
                <c:pt idx="1265">
                  <c:v>35580</c:v>
                </c:pt>
                <c:pt idx="1266">
                  <c:v>35583</c:v>
                </c:pt>
                <c:pt idx="1267">
                  <c:v>35583</c:v>
                </c:pt>
                <c:pt idx="1268">
                  <c:v>35583</c:v>
                </c:pt>
                <c:pt idx="1269">
                  <c:v>35583</c:v>
                </c:pt>
                <c:pt idx="1270">
                  <c:v>35611</c:v>
                </c:pt>
                <c:pt idx="1271">
                  <c:v>35611</c:v>
                </c:pt>
                <c:pt idx="1272">
                  <c:v>35612</c:v>
                </c:pt>
                <c:pt idx="1273">
                  <c:v>35612</c:v>
                </c:pt>
                <c:pt idx="1274">
                  <c:v>35612</c:v>
                </c:pt>
                <c:pt idx="1275">
                  <c:v>35612</c:v>
                </c:pt>
                <c:pt idx="1276">
                  <c:v>35642</c:v>
                </c:pt>
                <c:pt idx="1277">
                  <c:v>35642</c:v>
                </c:pt>
                <c:pt idx="1278">
                  <c:v>35643</c:v>
                </c:pt>
                <c:pt idx="1279">
                  <c:v>35643</c:v>
                </c:pt>
                <c:pt idx="1280">
                  <c:v>35643</c:v>
                </c:pt>
                <c:pt idx="1281">
                  <c:v>35643</c:v>
                </c:pt>
                <c:pt idx="1282">
                  <c:v>35671</c:v>
                </c:pt>
                <c:pt idx="1283">
                  <c:v>35671</c:v>
                </c:pt>
                <c:pt idx="1284">
                  <c:v>35674</c:v>
                </c:pt>
                <c:pt idx="1285">
                  <c:v>35674</c:v>
                </c:pt>
                <c:pt idx="1286">
                  <c:v>35674</c:v>
                </c:pt>
                <c:pt idx="1287">
                  <c:v>35674</c:v>
                </c:pt>
                <c:pt idx="1288">
                  <c:v>35703</c:v>
                </c:pt>
                <c:pt idx="1289">
                  <c:v>35703</c:v>
                </c:pt>
                <c:pt idx="1290">
                  <c:v>35704</c:v>
                </c:pt>
                <c:pt idx="1291">
                  <c:v>35704</c:v>
                </c:pt>
                <c:pt idx="1292">
                  <c:v>35704</c:v>
                </c:pt>
                <c:pt idx="1293">
                  <c:v>35704</c:v>
                </c:pt>
                <c:pt idx="1294">
                  <c:v>35734</c:v>
                </c:pt>
                <c:pt idx="1295">
                  <c:v>35734</c:v>
                </c:pt>
                <c:pt idx="1296">
                  <c:v>35738</c:v>
                </c:pt>
                <c:pt idx="1297">
                  <c:v>35738</c:v>
                </c:pt>
                <c:pt idx="1298">
                  <c:v>35738</c:v>
                </c:pt>
                <c:pt idx="1299">
                  <c:v>35738</c:v>
                </c:pt>
                <c:pt idx="1300">
                  <c:v>35762</c:v>
                </c:pt>
                <c:pt idx="1301">
                  <c:v>35762</c:v>
                </c:pt>
                <c:pt idx="1302">
                  <c:v>35765</c:v>
                </c:pt>
                <c:pt idx="1303">
                  <c:v>35765</c:v>
                </c:pt>
                <c:pt idx="1304">
                  <c:v>35765</c:v>
                </c:pt>
                <c:pt idx="1305">
                  <c:v>35765</c:v>
                </c:pt>
                <c:pt idx="1306">
                  <c:v>35790</c:v>
                </c:pt>
                <c:pt idx="1307">
                  <c:v>35790</c:v>
                </c:pt>
                <c:pt idx="1308">
                  <c:v>35801</c:v>
                </c:pt>
                <c:pt idx="1309">
                  <c:v>35801</c:v>
                </c:pt>
                <c:pt idx="1310">
                  <c:v>35801</c:v>
                </c:pt>
                <c:pt idx="1311">
                  <c:v>35801</c:v>
                </c:pt>
                <c:pt idx="1312">
                  <c:v>35825</c:v>
                </c:pt>
                <c:pt idx="1313">
                  <c:v>35825</c:v>
                </c:pt>
                <c:pt idx="1314">
                  <c:v>35828</c:v>
                </c:pt>
                <c:pt idx="1315">
                  <c:v>35828</c:v>
                </c:pt>
                <c:pt idx="1316">
                  <c:v>35828</c:v>
                </c:pt>
                <c:pt idx="1317">
                  <c:v>35828</c:v>
                </c:pt>
                <c:pt idx="1318">
                  <c:v>35853</c:v>
                </c:pt>
                <c:pt idx="1319">
                  <c:v>35853</c:v>
                </c:pt>
                <c:pt idx="1320">
                  <c:v>35856</c:v>
                </c:pt>
                <c:pt idx="1321">
                  <c:v>35856</c:v>
                </c:pt>
                <c:pt idx="1322">
                  <c:v>35856</c:v>
                </c:pt>
                <c:pt idx="1323">
                  <c:v>35856</c:v>
                </c:pt>
                <c:pt idx="1324">
                  <c:v>35885</c:v>
                </c:pt>
                <c:pt idx="1325">
                  <c:v>35885</c:v>
                </c:pt>
                <c:pt idx="1326">
                  <c:v>35886</c:v>
                </c:pt>
                <c:pt idx="1327">
                  <c:v>35886</c:v>
                </c:pt>
                <c:pt idx="1328">
                  <c:v>35886</c:v>
                </c:pt>
                <c:pt idx="1329">
                  <c:v>35886</c:v>
                </c:pt>
                <c:pt idx="1330">
                  <c:v>35915</c:v>
                </c:pt>
                <c:pt idx="1331">
                  <c:v>35915</c:v>
                </c:pt>
                <c:pt idx="1332">
                  <c:v>35916</c:v>
                </c:pt>
                <c:pt idx="1333">
                  <c:v>35916</c:v>
                </c:pt>
                <c:pt idx="1334">
                  <c:v>35916</c:v>
                </c:pt>
                <c:pt idx="1335">
                  <c:v>35916</c:v>
                </c:pt>
                <c:pt idx="1336">
                  <c:v>35944</c:v>
                </c:pt>
                <c:pt idx="1337">
                  <c:v>35944</c:v>
                </c:pt>
                <c:pt idx="1338">
                  <c:v>35947</c:v>
                </c:pt>
                <c:pt idx="1339">
                  <c:v>35947</c:v>
                </c:pt>
                <c:pt idx="1340">
                  <c:v>35947</c:v>
                </c:pt>
                <c:pt idx="1341">
                  <c:v>35947</c:v>
                </c:pt>
                <c:pt idx="1342">
                  <c:v>35976</c:v>
                </c:pt>
                <c:pt idx="1343">
                  <c:v>35976</c:v>
                </c:pt>
                <c:pt idx="1344">
                  <c:v>35977</c:v>
                </c:pt>
                <c:pt idx="1345">
                  <c:v>35977</c:v>
                </c:pt>
                <c:pt idx="1346">
                  <c:v>35977</c:v>
                </c:pt>
                <c:pt idx="1347">
                  <c:v>35977</c:v>
                </c:pt>
                <c:pt idx="1348">
                  <c:v>36007</c:v>
                </c:pt>
                <c:pt idx="1349">
                  <c:v>36007</c:v>
                </c:pt>
                <c:pt idx="1350">
                  <c:v>36010</c:v>
                </c:pt>
                <c:pt idx="1351">
                  <c:v>36010</c:v>
                </c:pt>
                <c:pt idx="1352">
                  <c:v>36010</c:v>
                </c:pt>
                <c:pt idx="1353">
                  <c:v>36010</c:v>
                </c:pt>
                <c:pt idx="1354">
                  <c:v>36038</c:v>
                </c:pt>
                <c:pt idx="1355">
                  <c:v>36038</c:v>
                </c:pt>
                <c:pt idx="1356">
                  <c:v>36039</c:v>
                </c:pt>
                <c:pt idx="1357">
                  <c:v>36039</c:v>
                </c:pt>
                <c:pt idx="1358">
                  <c:v>36039</c:v>
                </c:pt>
                <c:pt idx="1359">
                  <c:v>36039</c:v>
                </c:pt>
                <c:pt idx="1360">
                  <c:v>36068</c:v>
                </c:pt>
                <c:pt idx="1361">
                  <c:v>36068</c:v>
                </c:pt>
                <c:pt idx="1362">
                  <c:v>36069</c:v>
                </c:pt>
                <c:pt idx="1363">
                  <c:v>36069</c:v>
                </c:pt>
                <c:pt idx="1364">
                  <c:v>36069</c:v>
                </c:pt>
                <c:pt idx="1365">
                  <c:v>36069</c:v>
                </c:pt>
                <c:pt idx="1366">
                  <c:v>36098</c:v>
                </c:pt>
                <c:pt idx="1367">
                  <c:v>36098</c:v>
                </c:pt>
                <c:pt idx="1368">
                  <c:v>36101</c:v>
                </c:pt>
                <c:pt idx="1369">
                  <c:v>36101</c:v>
                </c:pt>
                <c:pt idx="1370">
                  <c:v>36101</c:v>
                </c:pt>
                <c:pt idx="1371">
                  <c:v>36101</c:v>
                </c:pt>
                <c:pt idx="1372">
                  <c:v>36129</c:v>
                </c:pt>
                <c:pt idx="1373">
                  <c:v>36129</c:v>
                </c:pt>
                <c:pt idx="1374">
                  <c:v>36130</c:v>
                </c:pt>
                <c:pt idx="1375">
                  <c:v>36130</c:v>
                </c:pt>
                <c:pt idx="1376">
                  <c:v>36130</c:v>
                </c:pt>
                <c:pt idx="1377">
                  <c:v>36130</c:v>
                </c:pt>
                <c:pt idx="1378">
                  <c:v>36157</c:v>
                </c:pt>
                <c:pt idx="1379">
                  <c:v>36157</c:v>
                </c:pt>
                <c:pt idx="1380">
                  <c:v>36165</c:v>
                </c:pt>
                <c:pt idx="1381">
                  <c:v>36165</c:v>
                </c:pt>
                <c:pt idx="1382">
                  <c:v>36165</c:v>
                </c:pt>
                <c:pt idx="1383">
                  <c:v>36165</c:v>
                </c:pt>
                <c:pt idx="1384">
                  <c:v>36189</c:v>
                </c:pt>
                <c:pt idx="1385">
                  <c:v>36189</c:v>
                </c:pt>
                <c:pt idx="1386">
                  <c:v>36192</c:v>
                </c:pt>
                <c:pt idx="1387">
                  <c:v>36192</c:v>
                </c:pt>
                <c:pt idx="1388">
                  <c:v>36192</c:v>
                </c:pt>
                <c:pt idx="1389">
                  <c:v>36217</c:v>
                </c:pt>
                <c:pt idx="1390">
                  <c:v>36217</c:v>
                </c:pt>
                <c:pt idx="1391">
                  <c:v>36220</c:v>
                </c:pt>
                <c:pt idx="1392">
                  <c:v>36220</c:v>
                </c:pt>
                <c:pt idx="1393">
                  <c:v>36220</c:v>
                </c:pt>
                <c:pt idx="1394">
                  <c:v>36221</c:v>
                </c:pt>
                <c:pt idx="1395">
                  <c:v>36250</c:v>
                </c:pt>
                <c:pt idx="1396">
                  <c:v>36250</c:v>
                </c:pt>
                <c:pt idx="1397">
                  <c:v>36251</c:v>
                </c:pt>
                <c:pt idx="1398">
                  <c:v>36251</c:v>
                </c:pt>
                <c:pt idx="1399">
                  <c:v>36251</c:v>
                </c:pt>
                <c:pt idx="1400">
                  <c:v>36251</c:v>
                </c:pt>
                <c:pt idx="1401">
                  <c:v>36280</c:v>
                </c:pt>
                <c:pt idx="1402">
                  <c:v>36280</c:v>
                </c:pt>
                <c:pt idx="1403">
                  <c:v>36280</c:v>
                </c:pt>
                <c:pt idx="1404">
                  <c:v>36280</c:v>
                </c:pt>
                <c:pt idx="1405">
                  <c:v>36280</c:v>
                </c:pt>
                <c:pt idx="1406">
                  <c:v>36280</c:v>
                </c:pt>
                <c:pt idx="1407">
                  <c:v>36311</c:v>
                </c:pt>
                <c:pt idx="1408">
                  <c:v>36311</c:v>
                </c:pt>
                <c:pt idx="1409">
                  <c:v>36312</c:v>
                </c:pt>
                <c:pt idx="1410">
                  <c:v>36312</c:v>
                </c:pt>
                <c:pt idx="1411">
                  <c:v>36312</c:v>
                </c:pt>
                <c:pt idx="1412">
                  <c:v>36312</c:v>
                </c:pt>
                <c:pt idx="1413">
                  <c:v>36341</c:v>
                </c:pt>
                <c:pt idx="1414">
                  <c:v>36341</c:v>
                </c:pt>
                <c:pt idx="1415">
                  <c:v>36342</c:v>
                </c:pt>
                <c:pt idx="1416">
                  <c:v>36342</c:v>
                </c:pt>
                <c:pt idx="1417">
                  <c:v>36342</c:v>
                </c:pt>
                <c:pt idx="1418">
                  <c:v>36342</c:v>
                </c:pt>
                <c:pt idx="1419">
                  <c:v>36371</c:v>
                </c:pt>
                <c:pt idx="1420">
                  <c:v>36371</c:v>
                </c:pt>
                <c:pt idx="1421">
                  <c:v>36374</c:v>
                </c:pt>
                <c:pt idx="1422">
                  <c:v>36374</c:v>
                </c:pt>
                <c:pt idx="1423">
                  <c:v>36374</c:v>
                </c:pt>
                <c:pt idx="1424">
                  <c:v>36374</c:v>
                </c:pt>
                <c:pt idx="1425">
                  <c:v>36403</c:v>
                </c:pt>
                <c:pt idx="1426">
                  <c:v>36403</c:v>
                </c:pt>
                <c:pt idx="1427">
                  <c:v>36404</c:v>
                </c:pt>
                <c:pt idx="1428">
                  <c:v>36404</c:v>
                </c:pt>
                <c:pt idx="1429">
                  <c:v>36404</c:v>
                </c:pt>
                <c:pt idx="1430">
                  <c:v>36404</c:v>
                </c:pt>
                <c:pt idx="1431">
                  <c:v>36433</c:v>
                </c:pt>
                <c:pt idx="1432">
                  <c:v>36433</c:v>
                </c:pt>
                <c:pt idx="1433">
                  <c:v>36434</c:v>
                </c:pt>
                <c:pt idx="1434">
                  <c:v>36434</c:v>
                </c:pt>
                <c:pt idx="1435">
                  <c:v>36434</c:v>
                </c:pt>
                <c:pt idx="1436">
                  <c:v>36434</c:v>
                </c:pt>
                <c:pt idx="1437">
                  <c:v>36462</c:v>
                </c:pt>
                <c:pt idx="1438">
                  <c:v>36462</c:v>
                </c:pt>
                <c:pt idx="1439">
                  <c:v>36465</c:v>
                </c:pt>
                <c:pt idx="1440">
                  <c:v>36465</c:v>
                </c:pt>
                <c:pt idx="1441">
                  <c:v>36465</c:v>
                </c:pt>
                <c:pt idx="1442">
                  <c:v>36465</c:v>
                </c:pt>
                <c:pt idx="1443">
                  <c:v>36494</c:v>
                </c:pt>
                <c:pt idx="1444">
                  <c:v>36494</c:v>
                </c:pt>
                <c:pt idx="1445">
                  <c:v>36495</c:v>
                </c:pt>
                <c:pt idx="1446">
                  <c:v>36495</c:v>
                </c:pt>
                <c:pt idx="1447">
                  <c:v>36495</c:v>
                </c:pt>
                <c:pt idx="1448">
                  <c:v>36495</c:v>
                </c:pt>
                <c:pt idx="1449">
                  <c:v>36522</c:v>
                </c:pt>
                <c:pt idx="1450">
                  <c:v>36522</c:v>
                </c:pt>
                <c:pt idx="1451">
                  <c:v>36530</c:v>
                </c:pt>
                <c:pt idx="1452">
                  <c:v>36530</c:v>
                </c:pt>
                <c:pt idx="1453">
                  <c:v>36530</c:v>
                </c:pt>
                <c:pt idx="1454">
                  <c:v>36530</c:v>
                </c:pt>
                <c:pt idx="1455">
                  <c:v>36556</c:v>
                </c:pt>
                <c:pt idx="1456">
                  <c:v>36556</c:v>
                </c:pt>
                <c:pt idx="1457">
                  <c:v>36557</c:v>
                </c:pt>
                <c:pt idx="1458">
                  <c:v>36557</c:v>
                </c:pt>
                <c:pt idx="1459">
                  <c:v>36557</c:v>
                </c:pt>
                <c:pt idx="1460">
                  <c:v>36557</c:v>
                </c:pt>
                <c:pt idx="1461">
                  <c:v>36585</c:v>
                </c:pt>
                <c:pt idx="1462">
                  <c:v>36585</c:v>
                </c:pt>
                <c:pt idx="1463">
                  <c:v>36586</c:v>
                </c:pt>
                <c:pt idx="1464">
                  <c:v>36586</c:v>
                </c:pt>
                <c:pt idx="1465">
                  <c:v>36586</c:v>
                </c:pt>
                <c:pt idx="1466">
                  <c:v>36586</c:v>
                </c:pt>
                <c:pt idx="1467">
                  <c:v>36616</c:v>
                </c:pt>
                <c:pt idx="1468">
                  <c:v>36616</c:v>
                </c:pt>
                <c:pt idx="1469">
                  <c:v>36619</c:v>
                </c:pt>
                <c:pt idx="1470">
                  <c:v>36619</c:v>
                </c:pt>
                <c:pt idx="1471">
                  <c:v>36619</c:v>
                </c:pt>
                <c:pt idx="1472">
                  <c:v>36619</c:v>
                </c:pt>
                <c:pt idx="1473">
                  <c:v>36644</c:v>
                </c:pt>
                <c:pt idx="1474">
                  <c:v>36644</c:v>
                </c:pt>
                <c:pt idx="1475">
                  <c:v>36647</c:v>
                </c:pt>
                <c:pt idx="1476">
                  <c:v>36647</c:v>
                </c:pt>
                <c:pt idx="1477">
                  <c:v>36647</c:v>
                </c:pt>
                <c:pt idx="1478">
                  <c:v>36647</c:v>
                </c:pt>
                <c:pt idx="1479">
                  <c:v>36677</c:v>
                </c:pt>
                <c:pt idx="1480">
                  <c:v>36677</c:v>
                </c:pt>
                <c:pt idx="1481">
                  <c:v>36678</c:v>
                </c:pt>
                <c:pt idx="1482">
                  <c:v>36678</c:v>
                </c:pt>
                <c:pt idx="1483">
                  <c:v>36678</c:v>
                </c:pt>
                <c:pt idx="1484">
                  <c:v>36678</c:v>
                </c:pt>
                <c:pt idx="1485">
                  <c:v>36707</c:v>
                </c:pt>
                <c:pt idx="1486">
                  <c:v>36707</c:v>
                </c:pt>
                <c:pt idx="1487">
                  <c:v>36710</c:v>
                </c:pt>
                <c:pt idx="1488">
                  <c:v>36710</c:v>
                </c:pt>
                <c:pt idx="1489">
                  <c:v>36710</c:v>
                </c:pt>
                <c:pt idx="1490">
                  <c:v>36710</c:v>
                </c:pt>
                <c:pt idx="1491">
                  <c:v>36738</c:v>
                </c:pt>
                <c:pt idx="1492">
                  <c:v>36738</c:v>
                </c:pt>
                <c:pt idx="1493">
                  <c:v>36739</c:v>
                </c:pt>
                <c:pt idx="1494">
                  <c:v>36739</c:v>
                </c:pt>
                <c:pt idx="1495">
                  <c:v>36739</c:v>
                </c:pt>
                <c:pt idx="1496">
                  <c:v>36739</c:v>
                </c:pt>
                <c:pt idx="1497">
                  <c:v>36769</c:v>
                </c:pt>
                <c:pt idx="1498">
                  <c:v>36769</c:v>
                </c:pt>
                <c:pt idx="1499">
                  <c:v>36770</c:v>
                </c:pt>
                <c:pt idx="1500">
                  <c:v>36770</c:v>
                </c:pt>
                <c:pt idx="1501">
                  <c:v>36770</c:v>
                </c:pt>
                <c:pt idx="1502">
                  <c:v>36770</c:v>
                </c:pt>
                <c:pt idx="1503">
                  <c:v>36798</c:v>
                </c:pt>
                <c:pt idx="1504">
                  <c:v>36798</c:v>
                </c:pt>
                <c:pt idx="1505">
                  <c:v>36801</c:v>
                </c:pt>
                <c:pt idx="1506">
                  <c:v>36801</c:v>
                </c:pt>
                <c:pt idx="1507">
                  <c:v>36801</c:v>
                </c:pt>
                <c:pt idx="1508">
                  <c:v>36801</c:v>
                </c:pt>
                <c:pt idx="1509">
                  <c:v>36830</c:v>
                </c:pt>
                <c:pt idx="1510">
                  <c:v>36830</c:v>
                </c:pt>
                <c:pt idx="1511">
                  <c:v>36831</c:v>
                </c:pt>
                <c:pt idx="1512">
                  <c:v>36831</c:v>
                </c:pt>
                <c:pt idx="1513">
                  <c:v>36831</c:v>
                </c:pt>
                <c:pt idx="1514">
                  <c:v>36831</c:v>
                </c:pt>
                <c:pt idx="1515">
                  <c:v>36860</c:v>
                </c:pt>
                <c:pt idx="1516">
                  <c:v>36860</c:v>
                </c:pt>
                <c:pt idx="1517">
                  <c:v>36861</c:v>
                </c:pt>
                <c:pt idx="1518">
                  <c:v>36861</c:v>
                </c:pt>
                <c:pt idx="1519">
                  <c:v>36861</c:v>
                </c:pt>
                <c:pt idx="1520">
                  <c:v>36861</c:v>
                </c:pt>
                <c:pt idx="1521">
                  <c:v>36888</c:v>
                </c:pt>
                <c:pt idx="1522">
                  <c:v>36888</c:v>
                </c:pt>
                <c:pt idx="1523">
                  <c:v>36896</c:v>
                </c:pt>
                <c:pt idx="1524">
                  <c:v>36896</c:v>
                </c:pt>
                <c:pt idx="1525">
                  <c:v>36896</c:v>
                </c:pt>
                <c:pt idx="1526">
                  <c:v>36896</c:v>
                </c:pt>
                <c:pt idx="1527">
                  <c:v>36922</c:v>
                </c:pt>
                <c:pt idx="1528">
                  <c:v>36922</c:v>
                </c:pt>
                <c:pt idx="1529">
                  <c:v>36923</c:v>
                </c:pt>
                <c:pt idx="1530">
                  <c:v>36923</c:v>
                </c:pt>
                <c:pt idx="1531">
                  <c:v>36923</c:v>
                </c:pt>
                <c:pt idx="1532">
                  <c:v>36923</c:v>
                </c:pt>
                <c:pt idx="1533">
                  <c:v>36950</c:v>
                </c:pt>
                <c:pt idx="1534">
                  <c:v>36950</c:v>
                </c:pt>
                <c:pt idx="1535">
                  <c:v>36951</c:v>
                </c:pt>
                <c:pt idx="1536">
                  <c:v>36951</c:v>
                </c:pt>
                <c:pt idx="1537">
                  <c:v>36951</c:v>
                </c:pt>
                <c:pt idx="1538">
                  <c:v>36951</c:v>
                </c:pt>
                <c:pt idx="1539">
                  <c:v>36978</c:v>
                </c:pt>
                <c:pt idx="1540">
                  <c:v>36983</c:v>
                </c:pt>
                <c:pt idx="1541">
                  <c:v>36983</c:v>
                </c:pt>
                <c:pt idx="1542">
                  <c:v>36983</c:v>
                </c:pt>
                <c:pt idx="1543">
                  <c:v>36983</c:v>
                </c:pt>
                <c:pt idx="1544">
                  <c:v>36983</c:v>
                </c:pt>
                <c:pt idx="1545">
                  <c:v>37012</c:v>
                </c:pt>
                <c:pt idx="1546">
                  <c:v>37012</c:v>
                </c:pt>
                <c:pt idx="1547">
                  <c:v>37012</c:v>
                </c:pt>
                <c:pt idx="1548">
                  <c:v>37012</c:v>
                </c:pt>
                <c:pt idx="1549">
                  <c:v>37013</c:v>
                </c:pt>
                <c:pt idx="1550">
                  <c:v>37013</c:v>
                </c:pt>
                <c:pt idx="1551">
                  <c:v>37042</c:v>
                </c:pt>
                <c:pt idx="1552">
                  <c:v>37042</c:v>
                </c:pt>
                <c:pt idx="1553">
                  <c:v>37042</c:v>
                </c:pt>
                <c:pt idx="1554">
                  <c:v>37042</c:v>
                </c:pt>
                <c:pt idx="1555">
                  <c:v>37043</c:v>
                </c:pt>
                <c:pt idx="1556">
                  <c:v>37043</c:v>
                </c:pt>
                <c:pt idx="1557">
                  <c:v>37074</c:v>
                </c:pt>
                <c:pt idx="1558">
                  <c:v>37074</c:v>
                </c:pt>
                <c:pt idx="1559">
                  <c:v>37074</c:v>
                </c:pt>
                <c:pt idx="1560">
                  <c:v>37074</c:v>
                </c:pt>
                <c:pt idx="1561">
                  <c:v>37074</c:v>
                </c:pt>
                <c:pt idx="1562">
                  <c:v>37074</c:v>
                </c:pt>
                <c:pt idx="1563">
                  <c:v>37104</c:v>
                </c:pt>
                <c:pt idx="1564">
                  <c:v>37104</c:v>
                </c:pt>
                <c:pt idx="1565">
                  <c:v>37104</c:v>
                </c:pt>
                <c:pt idx="1566">
                  <c:v>37104</c:v>
                </c:pt>
                <c:pt idx="1567">
                  <c:v>37104</c:v>
                </c:pt>
                <c:pt idx="1568">
                  <c:v>37104</c:v>
                </c:pt>
                <c:pt idx="1569">
                  <c:v>37137</c:v>
                </c:pt>
                <c:pt idx="1570">
                  <c:v>37137</c:v>
                </c:pt>
                <c:pt idx="1571">
                  <c:v>37137</c:v>
                </c:pt>
                <c:pt idx="1572">
                  <c:v>37137</c:v>
                </c:pt>
                <c:pt idx="1573">
                  <c:v>37137</c:v>
                </c:pt>
                <c:pt idx="1574">
                  <c:v>37137</c:v>
                </c:pt>
                <c:pt idx="1575">
                  <c:v>37165</c:v>
                </c:pt>
                <c:pt idx="1576">
                  <c:v>37165</c:v>
                </c:pt>
                <c:pt idx="1577">
                  <c:v>37165</c:v>
                </c:pt>
                <c:pt idx="1578">
                  <c:v>37165</c:v>
                </c:pt>
                <c:pt idx="1579">
                  <c:v>37165</c:v>
                </c:pt>
                <c:pt idx="1580">
                  <c:v>37165</c:v>
                </c:pt>
                <c:pt idx="1581">
                  <c:v>37196</c:v>
                </c:pt>
                <c:pt idx="1582">
                  <c:v>37196</c:v>
                </c:pt>
                <c:pt idx="1583">
                  <c:v>37196</c:v>
                </c:pt>
                <c:pt idx="1584">
                  <c:v>37196</c:v>
                </c:pt>
                <c:pt idx="1585">
                  <c:v>37196</c:v>
                </c:pt>
                <c:pt idx="1586">
                  <c:v>37196</c:v>
                </c:pt>
                <c:pt idx="1587">
                  <c:v>37228</c:v>
                </c:pt>
                <c:pt idx="1588">
                  <c:v>37228</c:v>
                </c:pt>
                <c:pt idx="1589">
                  <c:v>37228</c:v>
                </c:pt>
                <c:pt idx="1590">
                  <c:v>37228</c:v>
                </c:pt>
                <c:pt idx="1591">
                  <c:v>37228</c:v>
                </c:pt>
                <c:pt idx="1592">
                  <c:v>37228</c:v>
                </c:pt>
                <c:pt idx="1593">
                  <c:v>37260</c:v>
                </c:pt>
                <c:pt idx="1594">
                  <c:v>37260</c:v>
                </c:pt>
                <c:pt idx="1595">
                  <c:v>37260</c:v>
                </c:pt>
                <c:pt idx="1596">
                  <c:v>37260</c:v>
                </c:pt>
                <c:pt idx="1597">
                  <c:v>37260</c:v>
                </c:pt>
                <c:pt idx="1598">
                  <c:v>37260</c:v>
                </c:pt>
                <c:pt idx="1599">
                  <c:v>37288</c:v>
                </c:pt>
                <c:pt idx="1600">
                  <c:v>37288</c:v>
                </c:pt>
                <c:pt idx="1601">
                  <c:v>37288</c:v>
                </c:pt>
                <c:pt idx="1602">
                  <c:v>37288</c:v>
                </c:pt>
                <c:pt idx="1603">
                  <c:v>37288</c:v>
                </c:pt>
                <c:pt idx="1604">
                  <c:v>37288</c:v>
                </c:pt>
                <c:pt idx="1605">
                  <c:v>37316</c:v>
                </c:pt>
                <c:pt idx="1606">
                  <c:v>37316</c:v>
                </c:pt>
                <c:pt idx="1607">
                  <c:v>37316</c:v>
                </c:pt>
                <c:pt idx="1608">
                  <c:v>37316</c:v>
                </c:pt>
                <c:pt idx="1609">
                  <c:v>37316</c:v>
                </c:pt>
                <c:pt idx="1610">
                  <c:v>37316</c:v>
                </c:pt>
                <c:pt idx="1611">
                  <c:v>37347</c:v>
                </c:pt>
                <c:pt idx="1612">
                  <c:v>37347</c:v>
                </c:pt>
                <c:pt idx="1613">
                  <c:v>37347</c:v>
                </c:pt>
                <c:pt idx="1614">
                  <c:v>37347</c:v>
                </c:pt>
                <c:pt idx="1615">
                  <c:v>37347</c:v>
                </c:pt>
                <c:pt idx="1616">
                  <c:v>37347</c:v>
                </c:pt>
                <c:pt idx="1617">
                  <c:v>37377</c:v>
                </c:pt>
                <c:pt idx="1618">
                  <c:v>37377</c:v>
                </c:pt>
                <c:pt idx="1619">
                  <c:v>37377</c:v>
                </c:pt>
                <c:pt idx="1620">
                  <c:v>37377</c:v>
                </c:pt>
                <c:pt idx="1621">
                  <c:v>37378</c:v>
                </c:pt>
                <c:pt idx="1622">
                  <c:v>37378</c:v>
                </c:pt>
                <c:pt idx="1623">
                  <c:v>37410</c:v>
                </c:pt>
                <c:pt idx="1624">
                  <c:v>37410</c:v>
                </c:pt>
                <c:pt idx="1625">
                  <c:v>37410</c:v>
                </c:pt>
                <c:pt idx="1626">
                  <c:v>37410</c:v>
                </c:pt>
                <c:pt idx="1627">
                  <c:v>37410</c:v>
                </c:pt>
                <c:pt idx="1628">
                  <c:v>37410</c:v>
                </c:pt>
                <c:pt idx="1629">
                  <c:v>37438</c:v>
                </c:pt>
                <c:pt idx="1630">
                  <c:v>37438</c:v>
                </c:pt>
                <c:pt idx="1631">
                  <c:v>37438</c:v>
                </c:pt>
                <c:pt idx="1632">
                  <c:v>37438</c:v>
                </c:pt>
                <c:pt idx="1633">
                  <c:v>37438</c:v>
                </c:pt>
                <c:pt idx="1634">
                  <c:v>37438</c:v>
                </c:pt>
                <c:pt idx="1635">
                  <c:v>37469</c:v>
                </c:pt>
                <c:pt idx="1636">
                  <c:v>37469</c:v>
                </c:pt>
                <c:pt idx="1637">
                  <c:v>37470</c:v>
                </c:pt>
                <c:pt idx="1638">
                  <c:v>37470</c:v>
                </c:pt>
                <c:pt idx="1639">
                  <c:v>37470</c:v>
                </c:pt>
                <c:pt idx="1640">
                  <c:v>37470</c:v>
                </c:pt>
                <c:pt idx="1641">
                  <c:v>37501</c:v>
                </c:pt>
                <c:pt idx="1642">
                  <c:v>37501</c:v>
                </c:pt>
                <c:pt idx="1643">
                  <c:v>37503</c:v>
                </c:pt>
                <c:pt idx="1644">
                  <c:v>37503</c:v>
                </c:pt>
                <c:pt idx="1645">
                  <c:v>37503</c:v>
                </c:pt>
                <c:pt idx="1646">
                  <c:v>37503</c:v>
                </c:pt>
                <c:pt idx="1647">
                  <c:v>37530</c:v>
                </c:pt>
                <c:pt idx="1648">
                  <c:v>37530</c:v>
                </c:pt>
                <c:pt idx="1649">
                  <c:v>37530</c:v>
                </c:pt>
                <c:pt idx="1650">
                  <c:v>37530</c:v>
                </c:pt>
                <c:pt idx="1651">
                  <c:v>37530</c:v>
                </c:pt>
                <c:pt idx="1652">
                  <c:v>37530</c:v>
                </c:pt>
                <c:pt idx="1653">
                  <c:v>37561</c:v>
                </c:pt>
                <c:pt idx="1654">
                  <c:v>37561</c:v>
                </c:pt>
                <c:pt idx="1655">
                  <c:v>37561</c:v>
                </c:pt>
                <c:pt idx="1656">
                  <c:v>37561</c:v>
                </c:pt>
                <c:pt idx="1657">
                  <c:v>37561</c:v>
                </c:pt>
                <c:pt idx="1658">
                  <c:v>37561</c:v>
                </c:pt>
                <c:pt idx="1659">
                  <c:v>37592</c:v>
                </c:pt>
                <c:pt idx="1660">
                  <c:v>37592</c:v>
                </c:pt>
                <c:pt idx="1661">
                  <c:v>37592</c:v>
                </c:pt>
                <c:pt idx="1662">
                  <c:v>37592</c:v>
                </c:pt>
                <c:pt idx="1663">
                  <c:v>37592</c:v>
                </c:pt>
                <c:pt idx="1664">
                  <c:v>37592</c:v>
                </c:pt>
                <c:pt idx="1665">
                  <c:v>37617</c:v>
                </c:pt>
                <c:pt idx="1666">
                  <c:v>37617</c:v>
                </c:pt>
                <c:pt idx="1667">
                  <c:v>37617</c:v>
                </c:pt>
                <c:pt idx="1668">
                  <c:v>37617</c:v>
                </c:pt>
                <c:pt idx="1669">
                  <c:v>37627</c:v>
                </c:pt>
                <c:pt idx="1670">
                  <c:v>37627</c:v>
                </c:pt>
                <c:pt idx="1671">
                  <c:v>37652</c:v>
                </c:pt>
                <c:pt idx="1672">
                  <c:v>37652</c:v>
                </c:pt>
                <c:pt idx="1673">
                  <c:v>37652</c:v>
                </c:pt>
                <c:pt idx="1674">
                  <c:v>37652</c:v>
                </c:pt>
                <c:pt idx="1675">
                  <c:v>37655</c:v>
                </c:pt>
                <c:pt idx="1676">
                  <c:v>37655</c:v>
                </c:pt>
                <c:pt idx="1677">
                  <c:v>37683</c:v>
                </c:pt>
                <c:pt idx="1678">
                  <c:v>37683</c:v>
                </c:pt>
                <c:pt idx="1679">
                  <c:v>37683</c:v>
                </c:pt>
                <c:pt idx="1680">
                  <c:v>37683</c:v>
                </c:pt>
                <c:pt idx="1681">
                  <c:v>37683</c:v>
                </c:pt>
                <c:pt idx="1682">
                  <c:v>37683</c:v>
                </c:pt>
                <c:pt idx="1683">
                  <c:v>37711</c:v>
                </c:pt>
                <c:pt idx="1684">
                  <c:v>37711</c:v>
                </c:pt>
                <c:pt idx="1685">
                  <c:v>37711</c:v>
                </c:pt>
                <c:pt idx="1686">
                  <c:v>37711</c:v>
                </c:pt>
                <c:pt idx="1687">
                  <c:v>37712</c:v>
                </c:pt>
                <c:pt idx="1688">
                  <c:v>37712</c:v>
                </c:pt>
                <c:pt idx="1689">
                  <c:v>37742</c:v>
                </c:pt>
                <c:pt idx="1690">
                  <c:v>37742</c:v>
                </c:pt>
                <c:pt idx="1691">
                  <c:v>37742</c:v>
                </c:pt>
                <c:pt idx="1692">
                  <c:v>37742</c:v>
                </c:pt>
                <c:pt idx="1693">
                  <c:v>37743</c:v>
                </c:pt>
                <c:pt idx="1694">
                  <c:v>37743</c:v>
                </c:pt>
                <c:pt idx="1695">
                  <c:v>37774</c:v>
                </c:pt>
                <c:pt idx="1696">
                  <c:v>37774</c:v>
                </c:pt>
                <c:pt idx="1697">
                  <c:v>37774</c:v>
                </c:pt>
                <c:pt idx="1698">
                  <c:v>37774</c:v>
                </c:pt>
                <c:pt idx="1699">
                  <c:v>37774</c:v>
                </c:pt>
                <c:pt idx="1700">
                  <c:v>37774</c:v>
                </c:pt>
                <c:pt idx="1701">
                  <c:v>37803</c:v>
                </c:pt>
                <c:pt idx="1702">
                  <c:v>37803</c:v>
                </c:pt>
                <c:pt idx="1703">
                  <c:v>37803</c:v>
                </c:pt>
                <c:pt idx="1704">
                  <c:v>37803</c:v>
                </c:pt>
                <c:pt idx="1705">
                  <c:v>37803</c:v>
                </c:pt>
                <c:pt idx="1706">
                  <c:v>37803</c:v>
                </c:pt>
                <c:pt idx="1707">
                  <c:v>37834</c:v>
                </c:pt>
                <c:pt idx="1708">
                  <c:v>37834</c:v>
                </c:pt>
                <c:pt idx="1709">
                  <c:v>37834</c:v>
                </c:pt>
                <c:pt idx="1710">
                  <c:v>37834</c:v>
                </c:pt>
                <c:pt idx="1711">
                  <c:v>37834</c:v>
                </c:pt>
                <c:pt idx="1712">
                  <c:v>37834</c:v>
                </c:pt>
                <c:pt idx="1713">
                  <c:v>37865</c:v>
                </c:pt>
                <c:pt idx="1714">
                  <c:v>37865</c:v>
                </c:pt>
                <c:pt idx="1715">
                  <c:v>37865</c:v>
                </c:pt>
                <c:pt idx="1716">
                  <c:v>37865</c:v>
                </c:pt>
                <c:pt idx="1717">
                  <c:v>37865</c:v>
                </c:pt>
                <c:pt idx="1718">
                  <c:v>37865</c:v>
                </c:pt>
                <c:pt idx="1719">
                  <c:v>37895</c:v>
                </c:pt>
                <c:pt idx="1720">
                  <c:v>37895</c:v>
                </c:pt>
                <c:pt idx="1721">
                  <c:v>37895</c:v>
                </c:pt>
                <c:pt idx="1722">
                  <c:v>37895</c:v>
                </c:pt>
                <c:pt idx="1723">
                  <c:v>37895</c:v>
                </c:pt>
                <c:pt idx="1724">
                  <c:v>37895</c:v>
                </c:pt>
                <c:pt idx="1725">
                  <c:v>37929</c:v>
                </c:pt>
                <c:pt idx="1726">
                  <c:v>37929</c:v>
                </c:pt>
                <c:pt idx="1727">
                  <c:v>37930</c:v>
                </c:pt>
                <c:pt idx="1728">
                  <c:v>37930</c:v>
                </c:pt>
                <c:pt idx="1729">
                  <c:v>37930</c:v>
                </c:pt>
                <c:pt idx="1730">
                  <c:v>37930</c:v>
                </c:pt>
                <c:pt idx="1731">
                  <c:v>37956</c:v>
                </c:pt>
                <c:pt idx="1732">
                  <c:v>37956</c:v>
                </c:pt>
                <c:pt idx="1733">
                  <c:v>37957</c:v>
                </c:pt>
                <c:pt idx="1734">
                  <c:v>37957</c:v>
                </c:pt>
                <c:pt idx="1735">
                  <c:v>37957</c:v>
                </c:pt>
                <c:pt idx="1736">
                  <c:v>37957</c:v>
                </c:pt>
                <c:pt idx="1737">
                  <c:v>37981</c:v>
                </c:pt>
                <c:pt idx="1738">
                  <c:v>37981</c:v>
                </c:pt>
                <c:pt idx="1739">
                  <c:v>37981</c:v>
                </c:pt>
                <c:pt idx="1740">
                  <c:v>37981</c:v>
                </c:pt>
                <c:pt idx="1741">
                  <c:v>37991</c:v>
                </c:pt>
                <c:pt idx="1742">
                  <c:v>37991</c:v>
                </c:pt>
                <c:pt idx="1743">
                  <c:v>38019</c:v>
                </c:pt>
                <c:pt idx="1744">
                  <c:v>38019</c:v>
                </c:pt>
                <c:pt idx="1745">
                  <c:v>38019</c:v>
                </c:pt>
                <c:pt idx="1746">
                  <c:v>38019</c:v>
                </c:pt>
                <c:pt idx="1747">
                  <c:v>38019</c:v>
                </c:pt>
                <c:pt idx="1748">
                  <c:v>38019</c:v>
                </c:pt>
                <c:pt idx="1749">
                  <c:v>38047</c:v>
                </c:pt>
                <c:pt idx="1750">
                  <c:v>38047</c:v>
                </c:pt>
                <c:pt idx="1751">
                  <c:v>38047</c:v>
                </c:pt>
                <c:pt idx="1752">
                  <c:v>38047</c:v>
                </c:pt>
                <c:pt idx="1753">
                  <c:v>38047</c:v>
                </c:pt>
                <c:pt idx="1754">
                  <c:v>38047</c:v>
                </c:pt>
                <c:pt idx="1755">
                  <c:v>38078</c:v>
                </c:pt>
                <c:pt idx="1756">
                  <c:v>38078</c:v>
                </c:pt>
                <c:pt idx="1757">
                  <c:v>38078</c:v>
                </c:pt>
                <c:pt idx="1758">
                  <c:v>38078</c:v>
                </c:pt>
                <c:pt idx="1759">
                  <c:v>38078</c:v>
                </c:pt>
                <c:pt idx="1760">
                  <c:v>38078</c:v>
                </c:pt>
                <c:pt idx="1761">
                  <c:v>38105</c:v>
                </c:pt>
                <c:pt idx="1762">
                  <c:v>38105</c:v>
                </c:pt>
                <c:pt idx="1763">
                  <c:v>38105</c:v>
                </c:pt>
                <c:pt idx="1764">
                  <c:v>38105</c:v>
                </c:pt>
                <c:pt idx="1765">
                  <c:v>38113</c:v>
                </c:pt>
                <c:pt idx="1766">
                  <c:v>38113</c:v>
                </c:pt>
                <c:pt idx="1767">
                  <c:v>38139</c:v>
                </c:pt>
                <c:pt idx="1768">
                  <c:v>38139</c:v>
                </c:pt>
                <c:pt idx="1769">
                  <c:v>38139</c:v>
                </c:pt>
                <c:pt idx="1770">
                  <c:v>38139</c:v>
                </c:pt>
                <c:pt idx="1771">
                  <c:v>38139</c:v>
                </c:pt>
                <c:pt idx="1772">
                  <c:v>38139</c:v>
                </c:pt>
                <c:pt idx="1773">
                  <c:v>38169</c:v>
                </c:pt>
                <c:pt idx="1774">
                  <c:v>38169</c:v>
                </c:pt>
                <c:pt idx="1775">
                  <c:v>38169</c:v>
                </c:pt>
                <c:pt idx="1776">
                  <c:v>38169</c:v>
                </c:pt>
                <c:pt idx="1777">
                  <c:v>38169</c:v>
                </c:pt>
                <c:pt idx="1778">
                  <c:v>38169</c:v>
                </c:pt>
                <c:pt idx="1779">
                  <c:v>38198</c:v>
                </c:pt>
                <c:pt idx="1780">
                  <c:v>38198</c:v>
                </c:pt>
                <c:pt idx="1781">
                  <c:v>38198</c:v>
                </c:pt>
                <c:pt idx="1782">
                  <c:v>38198</c:v>
                </c:pt>
                <c:pt idx="1783">
                  <c:v>38201</c:v>
                </c:pt>
                <c:pt idx="1784">
                  <c:v>38201</c:v>
                </c:pt>
                <c:pt idx="1785">
                  <c:v>38231</c:v>
                </c:pt>
                <c:pt idx="1786">
                  <c:v>38231</c:v>
                </c:pt>
                <c:pt idx="1787">
                  <c:v>38231</c:v>
                </c:pt>
                <c:pt idx="1788">
                  <c:v>38231</c:v>
                </c:pt>
                <c:pt idx="1789">
                  <c:v>38231</c:v>
                </c:pt>
                <c:pt idx="1790">
                  <c:v>38231</c:v>
                </c:pt>
                <c:pt idx="1791">
                  <c:v>38261</c:v>
                </c:pt>
                <c:pt idx="1792">
                  <c:v>38261</c:v>
                </c:pt>
                <c:pt idx="1793">
                  <c:v>38261</c:v>
                </c:pt>
                <c:pt idx="1794">
                  <c:v>38261</c:v>
                </c:pt>
                <c:pt idx="1795">
                  <c:v>38261</c:v>
                </c:pt>
                <c:pt idx="1796">
                  <c:v>38261</c:v>
                </c:pt>
                <c:pt idx="1797">
                  <c:v>38292</c:v>
                </c:pt>
                <c:pt idx="1798">
                  <c:v>38292</c:v>
                </c:pt>
                <c:pt idx="1799">
                  <c:v>38292</c:v>
                </c:pt>
                <c:pt idx="1800">
                  <c:v>38292</c:v>
                </c:pt>
                <c:pt idx="1801">
                  <c:v>38292</c:v>
                </c:pt>
                <c:pt idx="1802">
                  <c:v>38292</c:v>
                </c:pt>
                <c:pt idx="1803">
                  <c:v>38322</c:v>
                </c:pt>
                <c:pt idx="1804">
                  <c:v>38322</c:v>
                </c:pt>
                <c:pt idx="1805">
                  <c:v>38322</c:v>
                </c:pt>
                <c:pt idx="1806">
                  <c:v>38322</c:v>
                </c:pt>
                <c:pt idx="1807">
                  <c:v>38322</c:v>
                </c:pt>
                <c:pt idx="1808">
                  <c:v>38322</c:v>
                </c:pt>
                <c:pt idx="1809">
                  <c:v>38356</c:v>
                </c:pt>
                <c:pt idx="1810">
                  <c:v>38356</c:v>
                </c:pt>
                <c:pt idx="1811">
                  <c:v>38357</c:v>
                </c:pt>
                <c:pt idx="1812">
                  <c:v>38357</c:v>
                </c:pt>
                <c:pt idx="1813">
                  <c:v>38357</c:v>
                </c:pt>
                <c:pt idx="1814">
                  <c:v>38357</c:v>
                </c:pt>
                <c:pt idx="1815">
                  <c:v>38384</c:v>
                </c:pt>
                <c:pt idx="1816">
                  <c:v>38384</c:v>
                </c:pt>
                <c:pt idx="1817">
                  <c:v>38384</c:v>
                </c:pt>
                <c:pt idx="1818">
                  <c:v>38384</c:v>
                </c:pt>
                <c:pt idx="1819">
                  <c:v>38384</c:v>
                </c:pt>
                <c:pt idx="1820">
                  <c:v>38384</c:v>
                </c:pt>
                <c:pt idx="1821">
                  <c:v>38412</c:v>
                </c:pt>
                <c:pt idx="1822">
                  <c:v>38412</c:v>
                </c:pt>
                <c:pt idx="1823">
                  <c:v>38412</c:v>
                </c:pt>
                <c:pt idx="1824">
                  <c:v>38412</c:v>
                </c:pt>
                <c:pt idx="1825">
                  <c:v>38412</c:v>
                </c:pt>
                <c:pt idx="1826">
                  <c:v>38412</c:v>
                </c:pt>
                <c:pt idx="1827">
                  <c:v>38443</c:v>
                </c:pt>
                <c:pt idx="1828">
                  <c:v>38443</c:v>
                </c:pt>
                <c:pt idx="1829">
                  <c:v>38443</c:v>
                </c:pt>
                <c:pt idx="1830">
                  <c:v>38443</c:v>
                </c:pt>
                <c:pt idx="1831">
                  <c:v>38443</c:v>
                </c:pt>
                <c:pt idx="1832">
                  <c:v>38443</c:v>
                </c:pt>
                <c:pt idx="1833">
                  <c:v>38470</c:v>
                </c:pt>
                <c:pt idx="1834">
                  <c:v>38470</c:v>
                </c:pt>
                <c:pt idx="1835">
                  <c:v>38470</c:v>
                </c:pt>
                <c:pt idx="1836">
                  <c:v>38470</c:v>
                </c:pt>
                <c:pt idx="1837">
                  <c:v>38474</c:v>
                </c:pt>
                <c:pt idx="1838">
                  <c:v>38474</c:v>
                </c:pt>
                <c:pt idx="1839">
                  <c:v>38504</c:v>
                </c:pt>
                <c:pt idx="1840">
                  <c:v>38504</c:v>
                </c:pt>
                <c:pt idx="1841">
                  <c:v>38504</c:v>
                </c:pt>
                <c:pt idx="1842">
                  <c:v>38504</c:v>
                </c:pt>
                <c:pt idx="1843">
                  <c:v>38504</c:v>
                </c:pt>
                <c:pt idx="1844">
                  <c:v>38504</c:v>
                </c:pt>
                <c:pt idx="1845">
                  <c:v>38534</c:v>
                </c:pt>
                <c:pt idx="1846">
                  <c:v>38534</c:v>
                </c:pt>
                <c:pt idx="1847">
                  <c:v>38537</c:v>
                </c:pt>
                <c:pt idx="1848">
                  <c:v>38537</c:v>
                </c:pt>
                <c:pt idx="1849">
                  <c:v>38537</c:v>
                </c:pt>
                <c:pt idx="1850">
                  <c:v>38537</c:v>
                </c:pt>
                <c:pt idx="1851">
                  <c:v>38565</c:v>
                </c:pt>
                <c:pt idx="1852">
                  <c:v>38565</c:v>
                </c:pt>
                <c:pt idx="1853">
                  <c:v>38565</c:v>
                </c:pt>
                <c:pt idx="1854">
                  <c:v>38565</c:v>
                </c:pt>
                <c:pt idx="1855">
                  <c:v>38565</c:v>
                </c:pt>
                <c:pt idx="1856">
                  <c:v>38565</c:v>
                </c:pt>
                <c:pt idx="1857">
                  <c:v>38596</c:v>
                </c:pt>
                <c:pt idx="1858">
                  <c:v>38596</c:v>
                </c:pt>
                <c:pt idx="1859">
                  <c:v>38596</c:v>
                </c:pt>
                <c:pt idx="1860">
                  <c:v>38596</c:v>
                </c:pt>
                <c:pt idx="1861">
                  <c:v>38596</c:v>
                </c:pt>
                <c:pt idx="1862">
                  <c:v>38596</c:v>
                </c:pt>
                <c:pt idx="1863">
                  <c:v>38628</c:v>
                </c:pt>
                <c:pt idx="1864">
                  <c:v>38628</c:v>
                </c:pt>
                <c:pt idx="1865">
                  <c:v>38628</c:v>
                </c:pt>
                <c:pt idx="1866">
                  <c:v>38628</c:v>
                </c:pt>
                <c:pt idx="1867">
                  <c:v>38628</c:v>
                </c:pt>
                <c:pt idx="1868">
                  <c:v>38628</c:v>
                </c:pt>
                <c:pt idx="1869">
                  <c:v>38657</c:v>
                </c:pt>
                <c:pt idx="1870">
                  <c:v>38657</c:v>
                </c:pt>
                <c:pt idx="1871">
                  <c:v>38657</c:v>
                </c:pt>
                <c:pt idx="1872">
                  <c:v>38657</c:v>
                </c:pt>
                <c:pt idx="1873">
                  <c:v>38657</c:v>
                </c:pt>
                <c:pt idx="1874">
                  <c:v>38657</c:v>
                </c:pt>
                <c:pt idx="1875">
                  <c:v>38687</c:v>
                </c:pt>
                <c:pt idx="1876">
                  <c:v>38687</c:v>
                </c:pt>
                <c:pt idx="1877">
                  <c:v>38687</c:v>
                </c:pt>
                <c:pt idx="1878">
                  <c:v>38687</c:v>
                </c:pt>
                <c:pt idx="1879">
                  <c:v>38687</c:v>
                </c:pt>
                <c:pt idx="1880">
                  <c:v>38687</c:v>
                </c:pt>
                <c:pt idx="1881">
                  <c:v>38721</c:v>
                </c:pt>
                <c:pt idx="1882">
                  <c:v>38721</c:v>
                </c:pt>
                <c:pt idx="1883">
                  <c:v>38722</c:v>
                </c:pt>
                <c:pt idx="1884">
                  <c:v>38722</c:v>
                </c:pt>
                <c:pt idx="1885">
                  <c:v>38722</c:v>
                </c:pt>
                <c:pt idx="1886">
                  <c:v>38722</c:v>
                </c:pt>
                <c:pt idx="1887">
                  <c:v>38749</c:v>
                </c:pt>
                <c:pt idx="1888">
                  <c:v>38749</c:v>
                </c:pt>
                <c:pt idx="1889">
                  <c:v>38749</c:v>
                </c:pt>
                <c:pt idx="1890">
                  <c:v>38749</c:v>
                </c:pt>
                <c:pt idx="1891">
                  <c:v>38749</c:v>
                </c:pt>
                <c:pt idx="1892">
                  <c:v>38749</c:v>
                </c:pt>
                <c:pt idx="1893">
                  <c:v>38777</c:v>
                </c:pt>
                <c:pt idx="1894">
                  <c:v>38777</c:v>
                </c:pt>
                <c:pt idx="1895">
                  <c:v>38778</c:v>
                </c:pt>
                <c:pt idx="1896">
                  <c:v>38778</c:v>
                </c:pt>
                <c:pt idx="1897">
                  <c:v>38778</c:v>
                </c:pt>
                <c:pt idx="1898">
                  <c:v>38778</c:v>
                </c:pt>
                <c:pt idx="1899">
                  <c:v>38810</c:v>
                </c:pt>
                <c:pt idx="1900">
                  <c:v>38810</c:v>
                </c:pt>
                <c:pt idx="1901">
                  <c:v>38810</c:v>
                </c:pt>
                <c:pt idx="1902">
                  <c:v>38810</c:v>
                </c:pt>
                <c:pt idx="1903">
                  <c:v>38810</c:v>
                </c:pt>
                <c:pt idx="1904">
                  <c:v>38810</c:v>
                </c:pt>
                <c:pt idx="1905">
                  <c:v>38835</c:v>
                </c:pt>
                <c:pt idx="1906">
                  <c:v>38835</c:v>
                </c:pt>
                <c:pt idx="1907">
                  <c:v>38835</c:v>
                </c:pt>
                <c:pt idx="1908">
                  <c:v>38835</c:v>
                </c:pt>
                <c:pt idx="1909">
                  <c:v>38839</c:v>
                </c:pt>
                <c:pt idx="1910">
                  <c:v>38839</c:v>
                </c:pt>
                <c:pt idx="1911">
                  <c:v>38869</c:v>
                </c:pt>
                <c:pt idx="1912">
                  <c:v>38869</c:v>
                </c:pt>
                <c:pt idx="1913">
                  <c:v>38869</c:v>
                </c:pt>
                <c:pt idx="1914">
                  <c:v>38869</c:v>
                </c:pt>
                <c:pt idx="1915">
                  <c:v>38869</c:v>
                </c:pt>
                <c:pt idx="1916">
                  <c:v>38869</c:v>
                </c:pt>
                <c:pt idx="1917">
                  <c:v>38901</c:v>
                </c:pt>
                <c:pt idx="1918">
                  <c:v>38901</c:v>
                </c:pt>
                <c:pt idx="1919">
                  <c:v>38901</c:v>
                </c:pt>
                <c:pt idx="1920">
                  <c:v>38901</c:v>
                </c:pt>
                <c:pt idx="1921">
                  <c:v>38901</c:v>
                </c:pt>
                <c:pt idx="1922">
                  <c:v>38901</c:v>
                </c:pt>
                <c:pt idx="1923">
                  <c:v>38930</c:v>
                </c:pt>
                <c:pt idx="1924">
                  <c:v>38930</c:v>
                </c:pt>
                <c:pt idx="1925">
                  <c:v>38930</c:v>
                </c:pt>
                <c:pt idx="1926">
                  <c:v>38930</c:v>
                </c:pt>
                <c:pt idx="1927">
                  <c:v>38930</c:v>
                </c:pt>
                <c:pt idx="1928">
                  <c:v>38930</c:v>
                </c:pt>
                <c:pt idx="1929">
                  <c:v>38961</c:v>
                </c:pt>
                <c:pt idx="1930">
                  <c:v>38961</c:v>
                </c:pt>
                <c:pt idx="1931">
                  <c:v>38961</c:v>
                </c:pt>
                <c:pt idx="1932">
                  <c:v>38961</c:v>
                </c:pt>
                <c:pt idx="1933">
                  <c:v>38961</c:v>
                </c:pt>
                <c:pt idx="1934">
                  <c:v>38961</c:v>
                </c:pt>
                <c:pt idx="1935">
                  <c:v>38992</c:v>
                </c:pt>
                <c:pt idx="1936">
                  <c:v>38992</c:v>
                </c:pt>
                <c:pt idx="1937">
                  <c:v>38992</c:v>
                </c:pt>
                <c:pt idx="1938">
                  <c:v>38992</c:v>
                </c:pt>
                <c:pt idx="1939">
                  <c:v>38992</c:v>
                </c:pt>
                <c:pt idx="1940">
                  <c:v>38992</c:v>
                </c:pt>
                <c:pt idx="1941">
                  <c:v>39022</c:v>
                </c:pt>
                <c:pt idx="1942">
                  <c:v>39022</c:v>
                </c:pt>
                <c:pt idx="1943">
                  <c:v>39022</c:v>
                </c:pt>
                <c:pt idx="1944">
                  <c:v>39022</c:v>
                </c:pt>
                <c:pt idx="1945">
                  <c:v>39022</c:v>
                </c:pt>
                <c:pt idx="1946">
                  <c:v>39022</c:v>
                </c:pt>
                <c:pt idx="1947">
                  <c:v>39052</c:v>
                </c:pt>
                <c:pt idx="1948">
                  <c:v>39052</c:v>
                </c:pt>
                <c:pt idx="1949">
                  <c:v>39052</c:v>
                </c:pt>
                <c:pt idx="1950">
                  <c:v>39052</c:v>
                </c:pt>
                <c:pt idx="1951">
                  <c:v>39052</c:v>
                </c:pt>
                <c:pt idx="1952">
                  <c:v>39052</c:v>
                </c:pt>
                <c:pt idx="1953">
                  <c:v>39086</c:v>
                </c:pt>
                <c:pt idx="1954">
                  <c:v>39086</c:v>
                </c:pt>
                <c:pt idx="1955">
                  <c:v>39086</c:v>
                </c:pt>
                <c:pt idx="1956">
                  <c:v>39086</c:v>
                </c:pt>
                <c:pt idx="1957">
                  <c:v>39086</c:v>
                </c:pt>
                <c:pt idx="1958">
                  <c:v>39086</c:v>
                </c:pt>
                <c:pt idx="1959">
                  <c:v>39114</c:v>
                </c:pt>
                <c:pt idx="1960">
                  <c:v>39114</c:v>
                </c:pt>
                <c:pt idx="1961">
                  <c:v>39114</c:v>
                </c:pt>
                <c:pt idx="1962">
                  <c:v>39114</c:v>
                </c:pt>
                <c:pt idx="1963">
                  <c:v>39114</c:v>
                </c:pt>
                <c:pt idx="1964">
                  <c:v>39114</c:v>
                </c:pt>
                <c:pt idx="1965">
                  <c:v>39142</c:v>
                </c:pt>
                <c:pt idx="1966">
                  <c:v>39142</c:v>
                </c:pt>
                <c:pt idx="1967">
                  <c:v>39142</c:v>
                </c:pt>
                <c:pt idx="1968">
                  <c:v>39142</c:v>
                </c:pt>
                <c:pt idx="1969">
                  <c:v>39142</c:v>
                </c:pt>
                <c:pt idx="1970">
                  <c:v>39142</c:v>
                </c:pt>
                <c:pt idx="1971">
                  <c:v>39174</c:v>
                </c:pt>
                <c:pt idx="1972">
                  <c:v>39174</c:v>
                </c:pt>
                <c:pt idx="1973">
                  <c:v>39174</c:v>
                </c:pt>
                <c:pt idx="1974">
                  <c:v>39174</c:v>
                </c:pt>
                <c:pt idx="1975">
                  <c:v>39174</c:v>
                </c:pt>
                <c:pt idx="1976">
                  <c:v>39174</c:v>
                </c:pt>
                <c:pt idx="1977">
                  <c:v>39203</c:v>
                </c:pt>
                <c:pt idx="1978">
                  <c:v>39203</c:v>
                </c:pt>
                <c:pt idx="1979">
                  <c:v>39203</c:v>
                </c:pt>
                <c:pt idx="1980">
                  <c:v>39203</c:v>
                </c:pt>
                <c:pt idx="1981">
                  <c:v>39204</c:v>
                </c:pt>
                <c:pt idx="1982">
                  <c:v>39204</c:v>
                </c:pt>
                <c:pt idx="1983">
                  <c:v>39234</c:v>
                </c:pt>
                <c:pt idx="1984">
                  <c:v>39234</c:v>
                </c:pt>
                <c:pt idx="1985">
                  <c:v>39234</c:v>
                </c:pt>
                <c:pt idx="1986">
                  <c:v>39234</c:v>
                </c:pt>
                <c:pt idx="1987">
                  <c:v>39234</c:v>
                </c:pt>
                <c:pt idx="1988">
                  <c:v>39234</c:v>
                </c:pt>
                <c:pt idx="1989">
                  <c:v>39265</c:v>
                </c:pt>
                <c:pt idx="1990">
                  <c:v>39265</c:v>
                </c:pt>
                <c:pt idx="1991">
                  <c:v>39266</c:v>
                </c:pt>
                <c:pt idx="1992">
                  <c:v>39266</c:v>
                </c:pt>
                <c:pt idx="1993">
                  <c:v>39266</c:v>
                </c:pt>
                <c:pt idx="1994">
                  <c:v>39266</c:v>
                </c:pt>
                <c:pt idx="1995">
                  <c:v>39295</c:v>
                </c:pt>
                <c:pt idx="1996">
                  <c:v>39295</c:v>
                </c:pt>
                <c:pt idx="1997">
                  <c:v>39295</c:v>
                </c:pt>
                <c:pt idx="1998">
                  <c:v>39295</c:v>
                </c:pt>
                <c:pt idx="1999">
                  <c:v>39295</c:v>
                </c:pt>
                <c:pt idx="2000">
                  <c:v>39295</c:v>
                </c:pt>
                <c:pt idx="2001">
                  <c:v>39328</c:v>
                </c:pt>
                <c:pt idx="2002">
                  <c:v>39328</c:v>
                </c:pt>
                <c:pt idx="2003">
                  <c:v>39328</c:v>
                </c:pt>
                <c:pt idx="2004">
                  <c:v>39328</c:v>
                </c:pt>
                <c:pt idx="2005">
                  <c:v>39328</c:v>
                </c:pt>
                <c:pt idx="2006">
                  <c:v>39328</c:v>
                </c:pt>
                <c:pt idx="2007">
                  <c:v>39356</c:v>
                </c:pt>
                <c:pt idx="2008">
                  <c:v>39356</c:v>
                </c:pt>
                <c:pt idx="2009">
                  <c:v>39357</c:v>
                </c:pt>
                <c:pt idx="2010">
                  <c:v>39357</c:v>
                </c:pt>
                <c:pt idx="2011">
                  <c:v>39357</c:v>
                </c:pt>
                <c:pt idx="2012">
                  <c:v>39357</c:v>
                </c:pt>
                <c:pt idx="2013">
                  <c:v>39387</c:v>
                </c:pt>
                <c:pt idx="2014">
                  <c:v>39387</c:v>
                </c:pt>
                <c:pt idx="2015">
                  <c:v>39387</c:v>
                </c:pt>
                <c:pt idx="2016">
                  <c:v>39387</c:v>
                </c:pt>
                <c:pt idx="2017">
                  <c:v>39387</c:v>
                </c:pt>
                <c:pt idx="2018">
                  <c:v>39387</c:v>
                </c:pt>
                <c:pt idx="2019">
                  <c:v>39419</c:v>
                </c:pt>
                <c:pt idx="2020">
                  <c:v>39419</c:v>
                </c:pt>
                <c:pt idx="2021">
                  <c:v>39419</c:v>
                </c:pt>
                <c:pt idx="2022">
                  <c:v>39419</c:v>
                </c:pt>
                <c:pt idx="2023">
                  <c:v>39419</c:v>
                </c:pt>
                <c:pt idx="2024">
                  <c:v>39419</c:v>
                </c:pt>
                <c:pt idx="2025">
                  <c:v>39451</c:v>
                </c:pt>
                <c:pt idx="2026">
                  <c:v>39451</c:v>
                </c:pt>
                <c:pt idx="2027">
                  <c:v>39451</c:v>
                </c:pt>
                <c:pt idx="2028">
                  <c:v>39451</c:v>
                </c:pt>
                <c:pt idx="2029">
                  <c:v>39451</c:v>
                </c:pt>
                <c:pt idx="2030">
                  <c:v>39451</c:v>
                </c:pt>
                <c:pt idx="2031">
                  <c:v>39478</c:v>
                </c:pt>
                <c:pt idx="2032">
                  <c:v>39478</c:v>
                </c:pt>
                <c:pt idx="2033">
                  <c:v>39478</c:v>
                </c:pt>
                <c:pt idx="2034">
                  <c:v>39478</c:v>
                </c:pt>
                <c:pt idx="2035">
                  <c:v>39479</c:v>
                </c:pt>
                <c:pt idx="2036">
                  <c:v>39479</c:v>
                </c:pt>
                <c:pt idx="2037">
                  <c:v>39510</c:v>
                </c:pt>
                <c:pt idx="2038">
                  <c:v>39510</c:v>
                </c:pt>
                <c:pt idx="2039">
                  <c:v>39510</c:v>
                </c:pt>
                <c:pt idx="2040">
                  <c:v>39510</c:v>
                </c:pt>
                <c:pt idx="2041">
                  <c:v>39510</c:v>
                </c:pt>
                <c:pt idx="2042">
                  <c:v>39510</c:v>
                </c:pt>
                <c:pt idx="2043">
                  <c:v>39539</c:v>
                </c:pt>
                <c:pt idx="2044">
                  <c:v>39539</c:v>
                </c:pt>
                <c:pt idx="2045">
                  <c:v>39540</c:v>
                </c:pt>
                <c:pt idx="2046">
                  <c:v>39540</c:v>
                </c:pt>
                <c:pt idx="2047">
                  <c:v>39540</c:v>
                </c:pt>
                <c:pt idx="2048">
                  <c:v>39540</c:v>
                </c:pt>
                <c:pt idx="2049">
                  <c:v>39569</c:v>
                </c:pt>
                <c:pt idx="2050">
                  <c:v>39569</c:v>
                </c:pt>
                <c:pt idx="2051">
                  <c:v>39569</c:v>
                </c:pt>
                <c:pt idx="2052">
                  <c:v>39569</c:v>
                </c:pt>
                <c:pt idx="2053">
                  <c:v>39570</c:v>
                </c:pt>
                <c:pt idx="2054">
                  <c:v>39570</c:v>
                </c:pt>
                <c:pt idx="2055">
                  <c:v>39601</c:v>
                </c:pt>
                <c:pt idx="2056">
                  <c:v>39601</c:v>
                </c:pt>
                <c:pt idx="2057">
                  <c:v>39601</c:v>
                </c:pt>
                <c:pt idx="2058">
                  <c:v>39601</c:v>
                </c:pt>
                <c:pt idx="2059">
                  <c:v>39601</c:v>
                </c:pt>
                <c:pt idx="2060">
                  <c:v>39601</c:v>
                </c:pt>
                <c:pt idx="2061">
                  <c:v>39630</c:v>
                </c:pt>
                <c:pt idx="2062">
                  <c:v>39630</c:v>
                </c:pt>
                <c:pt idx="2063">
                  <c:v>39630</c:v>
                </c:pt>
                <c:pt idx="2064">
                  <c:v>39630</c:v>
                </c:pt>
                <c:pt idx="2065">
                  <c:v>39630</c:v>
                </c:pt>
                <c:pt idx="2066">
                  <c:v>39661</c:v>
                </c:pt>
                <c:pt idx="2067">
                  <c:v>39661</c:v>
                </c:pt>
                <c:pt idx="2068">
                  <c:v>39661</c:v>
                </c:pt>
                <c:pt idx="2069">
                  <c:v>39661</c:v>
                </c:pt>
                <c:pt idx="2070">
                  <c:v>39661</c:v>
                </c:pt>
                <c:pt idx="2071">
                  <c:v>39661</c:v>
                </c:pt>
                <c:pt idx="2072">
                  <c:v>39692</c:v>
                </c:pt>
                <c:pt idx="2073">
                  <c:v>39692</c:v>
                </c:pt>
                <c:pt idx="2074">
                  <c:v>39692</c:v>
                </c:pt>
                <c:pt idx="2075">
                  <c:v>39692</c:v>
                </c:pt>
                <c:pt idx="2076">
                  <c:v>39692</c:v>
                </c:pt>
                <c:pt idx="2077">
                  <c:v>39692</c:v>
                </c:pt>
                <c:pt idx="2078">
                  <c:v>39722</c:v>
                </c:pt>
                <c:pt idx="2079">
                  <c:v>39722</c:v>
                </c:pt>
                <c:pt idx="2080">
                  <c:v>39722</c:v>
                </c:pt>
                <c:pt idx="2081">
                  <c:v>39722</c:v>
                </c:pt>
                <c:pt idx="2082">
                  <c:v>39722</c:v>
                </c:pt>
                <c:pt idx="2083">
                  <c:v>39722</c:v>
                </c:pt>
                <c:pt idx="2084">
                  <c:v>39756</c:v>
                </c:pt>
                <c:pt idx="2085">
                  <c:v>39756</c:v>
                </c:pt>
                <c:pt idx="2086">
                  <c:v>39756</c:v>
                </c:pt>
                <c:pt idx="2087">
                  <c:v>39756</c:v>
                </c:pt>
                <c:pt idx="2088">
                  <c:v>39756</c:v>
                </c:pt>
                <c:pt idx="2089">
                  <c:v>39756</c:v>
                </c:pt>
                <c:pt idx="2090">
                  <c:v>39783</c:v>
                </c:pt>
                <c:pt idx="2091">
                  <c:v>39783</c:v>
                </c:pt>
                <c:pt idx="2092">
                  <c:v>39783</c:v>
                </c:pt>
                <c:pt idx="2093">
                  <c:v>39783</c:v>
                </c:pt>
                <c:pt idx="2094">
                  <c:v>39783</c:v>
                </c:pt>
                <c:pt idx="2095">
                  <c:v>39783</c:v>
                </c:pt>
                <c:pt idx="2096">
                  <c:v>39818</c:v>
                </c:pt>
                <c:pt idx="2097">
                  <c:v>39818</c:v>
                </c:pt>
                <c:pt idx="2098">
                  <c:v>39818</c:v>
                </c:pt>
                <c:pt idx="2099">
                  <c:v>39818</c:v>
                </c:pt>
                <c:pt idx="2100">
                  <c:v>39818</c:v>
                </c:pt>
                <c:pt idx="2101">
                  <c:v>39818</c:v>
                </c:pt>
                <c:pt idx="2102">
                  <c:v>39846</c:v>
                </c:pt>
                <c:pt idx="2103">
                  <c:v>39846</c:v>
                </c:pt>
                <c:pt idx="2104">
                  <c:v>39846</c:v>
                </c:pt>
                <c:pt idx="2105">
                  <c:v>39846</c:v>
                </c:pt>
                <c:pt idx="2106">
                  <c:v>39846</c:v>
                </c:pt>
                <c:pt idx="2107">
                  <c:v>39846</c:v>
                </c:pt>
                <c:pt idx="2108">
                  <c:v>39874</c:v>
                </c:pt>
                <c:pt idx="2109">
                  <c:v>39874</c:v>
                </c:pt>
                <c:pt idx="2110">
                  <c:v>39874</c:v>
                </c:pt>
                <c:pt idx="2111">
                  <c:v>39874</c:v>
                </c:pt>
                <c:pt idx="2112">
                  <c:v>39874</c:v>
                </c:pt>
                <c:pt idx="2113">
                  <c:v>39874</c:v>
                </c:pt>
                <c:pt idx="2114">
                  <c:v>40298</c:v>
                </c:pt>
                <c:pt idx="2115">
                  <c:v>40298</c:v>
                </c:pt>
                <c:pt idx="2116">
                  <c:v>40304</c:v>
                </c:pt>
                <c:pt idx="2117">
                  <c:v>40304</c:v>
                </c:pt>
                <c:pt idx="2118">
                  <c:v>40330</c:v>
                </c:pt>
                <c:pt idx="2119">
                  <c:v>40330</c:v>
                </c:pt>
                <c:pt idx="2120">
                  <c:v>40330</c:v>
                </c:pt>
                <c:pt idx="2121">
                  <c:v>40330</c:v>
                </c:pt>
                <c:pt idx="2122">
                  <c:v>40360</c:v>
                </c:pt>
                <c:pt idx="2123">
                  <c:v>40360</c:v>
                </c:pt>
                <c:pt idx="2124">
                  <c:v>40360</c:v>
                </c:pt>
                <c:pt idx="2125">
                  <c:v>40360</c:v>
                </c:pt>
                <c:pt idx="2126">
                  <c:v>40392</c:v>
                </c:pt>
                <c:pt idx="2127">
                  <c:v>40392</c:v>
                </c:pt>
                <c:pt idx="2128">
                  <c:v>40392</c:v>
                </c:pt>
                <c:pt idx="2129">
                  <c:v>40392</c:v>
                </c:pt>
                <c:pt idx="2130">
                  <c:v>40422</c:v>
                </c:pt>
                <c:pt idx="2131">
                  <c:v>40422</c:v>
                </c:pt>
                <c:pt idx="2132">
                  <c:v>40422</c:v>
                </c:pt>
                <c:pt idx="2133">
                  <c:v>40422</c:v>
                </c:pt>
                <c:pt idx="2134">
                  <c:v>40452</c:v>
                </c:pt>
                <c:pt idx="2135">
                  <c:v>40452</c:v>
                </c:pt>
                <c:pt idx="2136">
                  <c:v>40452</c:v>
                </c:pt>
                <c:pt idx="2137">
                  <c:v>40452</c:v>
                </c:pt>
                <c:pt idx="2138">
                  <c:v>40483</c:v>
                </c:pt>
                <c:pt idx="2139">
                  <c:v>40483</c:v>
                </c:pt>
                <c:pt idx="2140">
                  <c:v>40483</c:v>
                </c:pt>
                <c:pt idx="2141">
                  <c:v>40483</c:v>
                </c:pt>
                <c:pt idx="2142">
                  <c:v>40513</c:v>
                </c:pt>
                <c:pt idx="2143">
                  <c:v>40513</c:v>
                </c:pt>
                <c:pt idx="2144">
                  <c:v>40513</c:v>
                </c:pt>
                <c:pt idx="2145">
                  <c:v>40513</c:v>
                </c:pt>
                <c:pt idx="2146">
                  <c:v>40547</c:v>
                </c:pt>
                <c:pt idx="2147">
                  <c:v>40547</c:v>
                </c:pt>
                <c:pt idx="2148">
                  <c:v>40547</c:v>
                </c:pt>
                <c:pt idx="2149">
                  <c:v>40547</c:v>
                </c:pt>
                <c:pt idx="2150">
                  <c:v>40575</c:v>
                </c:pt>
                <c:pt idx="2151">
                  <c:v>40575</c:v>
                </c:pt>
                <c:pt idx="2152">
                  <c:v>40603</c:v>
                </c:pt>
                <c:pt idx="2153">
                  <c:v>40603</c:v>
                </c:pt>
                <c:pt idx="2154">
                  <c:v>40634</c:v>
                </c:pt>
                <c:pt idx="2155">
                  <c:v>40634</c:v>
                </c:pt>
                <c:pt idx="2156">
                  <c:v>40665</c:v>
                </c:pt>
                <c:pt idx="2157">
                  <c:v>40665</c:v>
                </c:pt>
                <c:pt idx="2158">
                  <c:v>40695</c:v>
                </c:pt>
                <c:pt idx="2159">
                  <c:v>40695</c:v>
                </c:pt>
                <c:pt idx="2160">
                  <c:v>40725</c:v>
                </c:pt>
                <c:pt idx="2161">
                  <c:v>40725</c:v>
                </c:pt>
                <c:pt idx="2162">
                  <c:v>40756</c:v>
                </c:pt>
                <c:pt idx="2163">
                  <c:v>40756</c:v>
                </c:pt>
                <c:pt idx="2164">
                  <c:v>40763</c:v>
                </c:pt>
                <c:pt idx="2165">
                  <c:v>40765</c:v>
                </c:pt>
                <c:pt idx="2166">
                  <c:v>40787</c:v>
                </c:pt>
                <c:pt idx="2167">
                  <c:v>40787</c:v>
                </c:pt>
                <c:pt idx="2168">
                  <c:v>40819</c:v>
                </c:pt>
                <c:pt idx="2169">
                  <c:v>40819</c:v>
                </c:pt>
                <c:pt idx="2170">
                  <c:v>40833</c:v>
                </c:pt>
                <c:pt idx="2171">
                  <c:v>40848</c:v>
                </c:pt>
                <c:pt idx="2172">
                  <c:v>40848</c:v>
                </c:pt>
                <c:pt idx="2173">
                  <c:v>40862</c:v>
                </c:pt>
                <c:pt idx="2174">
                  <c:v>40864</c:v>
                </c:pt>
                <c:pt idx="2175">
                  <c:v>40878</c:v>
                </c:pt>
                <c:pt idx="2176">
                  <c:v>40878</c:v>
                </c:pt>
                <c:pt idx="2177">
                  <c:v>40892</c:v>
                </c:pt>
                <c:pt idx="2178">
                  <c:v>40912</c:v>
                </c:pt>
                <c:pt idx="2179">
                  <c:v>40912</c:v>
                </c:pt>
                <c:pt idx="2180">
                  <c:v>40926</c:v>
                </c:pt>
                <c:pt idx="2181">
                  <c:v>40940</c:v>
                </c:pt>
                <c:pt idx="2182">
                  <c:v>40940</c:v>
                </c:pt>
                <c:pt idx="2183">
                  <c:v>40954</c:v>
                </c:pt>
                <c:pt idx="2184">
                  <c:v>40961</c:v>
                </c:pt>
                <c:pt idx="2185">
                  <c:v>40969</c:v>
                </c:pt>
                <c:pt idx="2186">
                  <c:v>40969</c:v>
                </c:pt>
                <c:pt idx="2187">
                  <c:v>40983</c:v>
                </c:pt>
                <c:pt idx="2188">
                  <c:v>40990</c:v>
                </c:pt>
                <c:pt idx="2189">
                  <c:v>41001</c:v>
                </c:pt>
                <c:pt idx="2190">
                  <c:v>41001</c:v>
                </c:pt>
                <c:pt idx="2191">
                  <c:v>41031</c:v>
                </c:pt>
                <c:pt idx="2192">
                  <c:v>41031</c:v>
                </c:pt>
                <c:pt idx="2193">
                  <c:v>41061</c:v>
                </c:pt>
                <c:pt idx="2194">
                  <c:v>41061</c:v>
                </c:pt>
                <c:pt idx="2195">
                  <c:v>41089</c:v>
                </c:pt>
                <c:pt idx="2196">
                  <c:v>41092</c:v>
                </c:pt>
                <c:pt idx="2197">
                  <c:v>41121</c:v>
                </c:pt>
                <c:pt idx="2198">
                  <c:v>41122</c:v>
                </c:pt>
                <c:pt idx="2199">
                  <c:v>41151</c:v>
                </c:pt>
                <c:pt idx="2200">
                  <c:v>41155</c:v>
                </c:pt>
                <c:pt idx="2201">
                  <c:v>41180</c:v>
                </c:pt>
                <c:pt idx="2202">
                  <c:v>41183</c:v>
                </c:pt>
                <c:pt idx="2203">
                  <c:v>41213</c:v>
                </c:pt>
                <c:pt idx="2204">
                  <c:v>41214</c:v>
                </c:pt>
                <c:pt idx="2205">
                  <c:v>41243</c:v>
                </c:pt>
                <c:pt idx="2206">
                  <c:v>41246</c:v>
                </c:pt>
                <c:pt idx="2207">
                  <c:v>41271</c:v>
                </c:pt>
                <c:pt idx="2208">
                  <c:v>41278</c:v>
                </c:pt>
                <c:pt idx="2209">
                  <c:v>41305</c:v>
                </c:pt>
                <c:pt idx="2210">
                  <c:v>41306</c:v>
                </c:pt>
                <c:pt idx="2211">
                  <c:v>41333</c:v>
                </c:pt>
                <c:pt idx="2212">
                  <c:v>41334</c:v>
                </c:pt>
                <c:pt idx="2213">
                  <c:v>41362</c:v>
                </c:pt>
                <c:pt idx="2214">
                  <c:v>41365</c:v>
                </c:pt>
                <c:pt idx="2215">
                  <c:v>41394</c:v>
                </c:pt>
                <c:pt idx="2216">
                  <c:v>41394</c:v>
                </c:pt>
                <c:pt idx="2217">
                  <c:v>41394</c:v>
                </c:pt>
                <c:pt idx="2218">
                  <c:v>41396</c:v>
                </c:pt>
                <c:pt idx="2219">
                  <c:v>41425</c:v>
                </c:pt>
                <c:pt idx="2220">
                  <c:v>41425</c:v>
                </c:pt>
                <c:pt idx="2221">
                  <c:v>41425</c:v>
                </c:pt>
                <c:pt idx="2222">
                  <c:v>41428</c:v>
                </c:pt>
                <c:pt idx="2223">
                  <c:v>41456</c:v>
                </c:pt>
                <c:pt idx="2224">
                  <c:v>41456</c:v>
                </c:pt>
                <c:pt idx="2225">
                  <c:v>41456</c:v>
                </c:pt>
                <c:pt idx="2226">
                  <c:v>41456</c:v>
                </c:pt>
                <c:pt idx="2227">
                  <c:v>41486</c:v>
                </c:pt>
                <c:pt idx="2228">
                  <c:v>41486</c:v>
                </c:pt>
                <c:pt idx="2229">
                  <c:v>41487</c:v>
                </c:pt>
                <c:pt idx="2230">
                  <c:v>41487</c:v>
                </c:pt>
                <c:pt idx="2231">
                  <c:v>41519</c:v>
                </c:pt>
                <c:pt idx="2232">
                  <c:v>41519</c:v>
                </c:pt>
                <c:pt idx="2233">
                  <c:v>41519</c:v>
                </c:pt>
                <c:pt idx="2234">
                  <c:v>41519</c:v>
                </c:pt>
                <c:pt idx="2235">
                  <c:v>41548</c:v>
                </c:pt>
                <c:pt idx="2236">
                  <c:v>41548</c:v>
                </c:pt>
                <c:pt idx="2237">
                  <c:v>41548</c:v>
                </c:pt>
                <c:pt idx="2238">
                  <c:v>41548</c:v>
                </c:pt>
                <c:pt idx="2239">
                  <c:v>41578</c:v>
                </c:pt>
                <c:pt idx="2240">
                  <c:v>41578</c:v>
                </c:pt>
                <c:pt idx="2241">
                  <c:v>41579</c:v>
                </c:pt>
                <c:pt idx="2242">
                  <c:v>41579</c:v>
                </c:pt>
                <c:pt idx="2243">
                  <c:v>41607</c:v>
                </c:pt>
                <c:pt idx="2244">
                  <c:v>41607</c:v>
                </c:pt>
                <c:pt idx="2245">
                  <c:v>41610</c:v>
                </c:pt>
                <c:pt idx="2246">
                  <c:v>41610</c:v>
                </c:pt>
                <c:pt idx="2247">
                  <c:v>41634</c:v>
                </c:pt>
                <c:pt idx="2248">
                  <c:v>41634</c:v>
                </c:pt>
                <c:pt idx="2249">
                  <c:v>41634</c:v>
                </c:pt>
                <c:pt idx="2250">
                  <c:v>41645</c:v>
                </c:pt>
                <c:pt idx="2251">
                  <c:v>41673</c:v>
                </c:pt>
                <c:pt idx="2252">
                  <c:v>41673</c:v>
                </c:pt>
                <c:pt idx="2253">
                  <c:v>41673</c:v>
                </c:pt>
                <c:pt idx="2254">
                  <c:v>41673</c:v>
                </c:pt>
                <c:pt idx="2255">
                  <c:v>41698</c:v>
                </c:pt>
                <c:pt idx="2256">
                  <c:v>41698</c:v>
                </c:pt>
                <c:pt idx="2257">
                  <c:v>41701</c:v>
                </c:pt>
                <c:pt idx="2258">
                  <c:v>41701</c:v>
                </c:pt>
                <c:pt idx="2259">
                  <c:v>41729</c:v>
                </c:pt>
                <c:pt idx="2260">
                  <c:v>41729</c:v>
                </c:pt>
                <c:pt idx="2261">
                  <c:v>41729</c:v>
                </c:pt>
                <c:pt idx="2262">
                  <c:v>41730</c:v>
                </c:pt>
                <c:pt idx="2263">
                  <c:v>41730</c:v>
                </c:pt>
                <c:pt idx="2264">
                  <c:v>41730</c:v>
                </c:pt>
                <c:pt idx="2265">
                  <c:v>41759</c:v>
                </c:pt>
                <c:pt idx="2266">
                  <c:v>41759</c:v>
                </c:pt>
                <c:pt idx="2267">
                  <c:v>41759</c:v>
                </c:pt>
                <c:pt idx="2268">
                  <c:v>41760</c:v>
                </c:pt>
                <c:pt idx="2269">
                  <c:v>41760</c:v>
                </c:pt>
                <c:pt idx="2270">
                  <c:v>41760</c:v>
                </c:pt>
                <c:pt idx="2271">
                  <c:v>41789</c:v>
                </c:pt>
                <c:pt idx="2272">
                  <c:v>41789</c:v>
                </c:pt>
                <c:pt idx="2273">
                  <c:v>41789</c:v>
                </c:pt>
                <c:pt idx="2274">
                  <c:v>41792</c:v>
                </c:pt>
                <c:pt idx="2275">
                  <c:v>41792</c:v>
                </c:pt>
                <c:pt idx="2276">
                  <c:v>41792</c:v>
                </c:pt>
                <c:pt idx="2277">
                  <c:v>41820</c:v>
                </c:pt>
                <c:pt idx="2278">
                  <c:v>41820</c:v>
                </c:pt>
                <c:pt idx="2279">
                  <c:v>41820</c:v>
                </c:pt>
                <c:pt idx="2280">
                  <c:v>41821</c:v>
                </c:pt>
                <c:pt idx="2281">
                  <c:v>41821</c:v>
                </c:pt>
                <c:pt idx="2282">
                  <c:v>41821</c:v>
                </c:pt>
                <c:pt idx="2283">
                  <c:v>41851</c:v>
                </c:pt>
                <c:pt idx="2284">
                  <c:v>41851</c:v>
                </c:pt>
                <c:pt idx="2285">
                  <c:v>41851</c:v>
                </c:pt>
                <c:pt idx="2286">
                  <c:v>41852</c:v>
                </c:pt>
                <c:pt idx="2287">
                  <c:v>41852</c:v>
                </c:pt>
                <c:pt idx="2288">
                  <c:v>41852</c:v>
                </c:pt>
                <c:pt idx="2289">
                  <c:v>41880</c:v>
                </c:pt>
                <c:pt idx="2290">
                  <c:v>41880</c:v>
                </c:pt>
                <c:pt idx="2291">
                  <c:v>41880</c:v>
                </c:pt>
                <c:pt idx="2292">
                  <c:v>41883</c:v>
                </c:pt>
                <c:pt idx="2293">
                  <c:v>41883</c:v>
                </c:pt>
                <c:pt idx="2294">
                  <c:v>41883</c:v>
                </c:pt>
                <c:pt idx="2295">
                  <c:v>41912</c:v>
                </c:pt>
                <c:pt idx="2296">
                  <c:v>41912</c:v>
                </c:pt>
                <c:pt idx="2297">
                  <c:v>41913</c:v>
                </c:pt>
                <c:pt idx="2298">
                  <c:v>41947</c:v>
                </c:pt>
                <c:pt idx="2299">
                  <c:v>41947</c:v>
                </c:pt>
                <c:pt idx="2300">
                  <c:v>41947</c:v>
                </c:pt>
                <c:pt idx="2301">
                  <c:v>41974</c:v>
                </c:pt>
                <c:pt idx="2302">
                  <c:v>41974</c:v>
                </c:pt>
                <c:pt idx="2303">
                  <c:v>41974</c:v>
                </c:pt>
                <c:pt idx="2304">
                  <c:v>41998</c:v>
                </c:pt>
                <c:pt idx="2305">
                  <c:v>41998</c:v>
                </c:pt>
                <c:pt idx="2306">
                  <c:v>42009</c:v>
                </c:pt>
                <c:pt idx="2307">
                  <c:v>42037</c:v>
                </c:pt>
                <c:pt idx="2308">
                  <c:v>42037</c:v>
                </c:pt>
                <c:pt idx="2309">
                  <c:v>42037</c:v>
                </c:pt>
                <c:pt idx="2310">
                  <c:v>42065</c:v>
                </c:pt>
                <c:pt idx="2311">
                  <c:v>42065</c:v>
                </c:pt>
                <c:pt idx="2312">
                  <c:v>42065</c:v>
                </c:pt>
                <c:pt idx="2313">
                  <c:v>42093</c:v>
                </c:pt>
                <c:pt idx="2314">
                  <c:v>42095</c:v>
                </c:pt>
                <c:pt idx="2315">
                  <c:v>42095</c:v>
                </c:pt>
                <c:pt idx="2316">
                  <c:v>42125</c:v>
                </c:pt>
                <c:pt idx="2317">
                  <c:v>42125</c:v>
                </c:pt>
                <c:pt idx="2318">
                  <c:v>42125</c:v>
                </c:pt>
                <c:pt idx="2319">
                  <c:v>42156</c:v>
                </c:pt>
                <c:pt idx="2320">
                  <c:v>42156</c:v>
                </c:pt>
                <c:pt idx="2321">
                  <c:v>42156</c:v>
                </c:pt>
                <c:pt idx="2322">
                  <c:v>42186</c:v>
                </c:pt>
                <c:pt idx="2323">
                  <c:v>42187</c:v>
                </c:pt>
                <c:pt idx="2324">
                  <c:v>42187</c:v>
                </c:pt>
                <c:pt idx="2325">
                  <c:v>42219</c:v>
                </c:pt>
                <c:pt idx="2326">
                  <c:v>42219</c:v>
                </c:pt>
                <c:pt idx="2327">
                  <c:v>42219</c:v>
                </c:pt>
                <c:pt idx="2328">
                  <c:v>42248</c:v>
                </c:pt>
                <c:pt idx="2329">
                  <c:v>42248</c:v>
                </c:pt>
                <c:pt idx="2330">
                  <c:v>42248</c:v>
                </c:pt>
                <c:pt idx="2331">
                  <c:v>42278</c:v>
                </c:pt>
                <c:pt idx="2332">
                  <c:v>42278</c:v>
                </c:pt>
                <c:pt idx="2333">
                  <c:v>42278</c:v>
                </c:pt>
                <c:pt idx="2334">
                  <c:v>42310</c:v>
                </c:pt>
                <c:pt idx="2335">
                  <c:v>42312</c:v>
                </c:pt>
                <c:pt idx="2336">
                  <c:v>42312</c:v>
                </c:pt>
                <c:pt idx="2337">
                  <c:v>42339</c:v>
                </c:pt>
                <c:pt idx="2338">
                  <c:v>42339</c:v>
                </c:pt>
                <c:pt idx="2339">
                  <c:v>42339</c:v>
                </c:pt>
                <c:pt idx="2340">
                  <c:v>42373</c:v>
                </c:pt>
                <c:pt idx="2341">
                  <c:v>42373</c:v>
                </c:pt>
                <c:pt idx="2342">
                  <c:v>42373</c:v>
                </c:pt>
                <c:pt idx="2343">
                  <c:v>42401</c:v>
                </c:pt>
                <c:pt idx="2344">
                  <c:v>42401</c:v>
                </c:pt>
                <c:pt idx="2345">
                  <c:v>42401</c:v>
                </c:pt>
                <c:pt idx="2346">
                  <c:v>42430</c:v>
                </c:pt>
                <c:pt idx="2347">
                  <c:v>42430</c:v>
                </c:pt>
                <c:pt idx="2348">
                  <c:v>42430</c:v>
                </c:pt>
                <c:pt idx="2349">
                  <c:v>42461</c:v>
                </c:pt>
                <c:pt idx="2350">
                  <c:v>42461</c:v>
                </c:pt>
                <c:pt idx="2351">
                  <c:v>42461</c:v>
                </c:pt>
                <c:pt idx="2352">
                  <c:v>42488</c:v>
                </c:pt>
                <c:pt idx="2353">
                  <c:v>42488</c:v>
                </c:pt>
                <c:pt idx="2354">
                  <c:v>42492</c:v>
                </c:pt>
                <c:pt idx="2355">
                  <c:v>42522</c:v>
                </c:pt>
                <c:pt idx="2356">
                  <c:v>42522</c:v>
                </c:pt>
                <c:pt idx="2357">
                  <c:v>42522</c:v>
                </c:pt>
                <c:pt idx="2358">
                  <c:v>42552</c:v>
                </c:pt>
                <c:pt idx="2359">
                  <c:v>42552</c:v>
                </c:pt>
                <c:pt idx="2360">
                  <c:v>42552</c:v>
                </c:pt>
                <c:pt idx="2361">
                  <c:v>42583</c:v>
                </c:pt>
                <c:pt idx="2362">
                  <c:v>42583</c:v>
                </c:pt>
                <c:pt idx="2363">
                  <c:v>42583</c:v>
                </c:pt>
                <c:pt idx="2364">
                  <c:v>42614</c:v>
                </c:pt>
                <c:pt idx="2365">
                  <c:v>42614</c:v>
                </c:pt>
                <c:pt idx="2366">
                  <c:v>42614</c:v>
                </c:pt>
                <c:pt idx="2367">
                  <c:v>42646</c:v>
                </c:pt>
                <c:pt idx="2368">
                  <c:v>42646</c:v>
                </c:pt>
                <c:pt idx="2369">
                  <c:v>42646</c:v>
                </c:pt>
                <c:pt idx="2370">
                  <c:v>42675</c:v>
                </c:pt>
                <c:pt idx="2371">
                  <c:v>42675</c:v>
                </c:pt>
                <c:pt idx="2372">
                  <c:v>42675</c:v>
                </c:pt>
                <c:pt idx="2373">
                  <c:v>42705</c:v>
                </c:pt>
                <c:pt idx="2374">
                  <c:v>42706</c:v>
                </c:pt>
                <c:pt idx="2375">
                  <c:v>42706</c:v>
                </c:pt>
                <c:pt idx="2376">
                  <c:v>42739</c:v>
                </c:pt>
                <c:pt idx="2377">
                  <c:v>42739</c:v>
                </c:pt>
                <c:pt idx="2378">
                  <c:v>42739</c:v>
                </c:pt>
                <c:pt idx="2379">
                  <c:v>42767</c:v>
                </c:pt>
                <c:pt idx="2380">
                  <c:v>42767</c:v>
                </c:pt>
                <c:pt idx="2381">
                  <c:v>42767</c:v>
                </c:pt>
                <c:pt idx="2382">
                  <c:v>42795</c:v>
                </c:pt>
                <c:pt idx="2383">
                  <c:v>42795</c:v>
                </c:pt>
                <c:pt idx="2384">
                  <c:v>42796</c:v>
                </c:pt>
                <c:pt idx="2385">
                  <c:v>42828</c:v>
                </c:pt>
                <c:pt idx="2386">
                  <c:v>42829</c:v>
                </c:pt>
                <c:pt idx="2387">
                  <c:v>42829</c:v>
                </c:pt>
                <c:pt idx="2388">
                  <c:v>42853</c:v>
                </c:pt>
                <c:pt idx="2389">
                  <c:v>42853</c:v>
                </c:pt>
                <c:pt idx="2390">
                  <c:v>42856</c:v>
                </c:pt>
                <c:pt idx="2391">
                  <c:v>42887</c:v>
                </c:pt>
                <c:pt idx="2392">
                  <c:v>42887</c:v>
                </c:pt>
                <c:pt idx="2393">
                  <c:v>42887</c:v>
                </c:pt>
                <c:pt idx="2394">
                  <c:v>42919</c:v>
                </c:pt>
                <c:pt idx="2395">
                  <c:v>42919</c:v>
                </c:pt>
                <c:pt idx="2396">
                  <c:v>42919</c:v>
                </c:pt>
                <c:pt idx="2397">
                  <c:v>42948</c:v>
                </c:pt>
                <c:pt idx="2398">
                  <c:v>42948</c:v>
                </c:pt>
                <c:pt idx="2399">
                  <c:v>42948</c:v>
                </c:pt>
                <c:pt idx="2400">
                  <c:v>42979</c:v>
                </c:pt>
                <c:pt idx="2401">
                  <c:v>42979</c:v>
                </c:pt>
                <c:pt idx="2402">
                  <c:v>42979</c:v>
                </c:pt>
                <c:pt idx="2403">
                  <c:v>43010</c:v>
                </c:pt>
                <c:pt idx="2404">
                  <c:v>43010</c:v>
                </c:pt>
                <c:pt idx="2405">
                  <c:v>43010</c:v>
                </c:pt>
                <c:pt idx="2406">
                  <c:v>43040</c:v>
                </c:pt>
                <c:pt idx="2407">
                  <c:v>43040</c:v>
                </c:pt>
                <c:pt idx="2408">
                  <c:v>43040</c:v>
                </c:pt>
                <c:pt idx="2409">
                  <c:v>43070</c:v>
                </c:pt>
                <c:pt idx="2410">
                  <c:v>43070</c:v>
                </c:pt>
                <c:pt idx="2411">
                  <c:v>43070</c:v>
                </c:pt>
                <c:pt idx="2412">
                  <c:v>43104</c:v>
                </c:pt>
                <c:pt idx="2413">
                  <c:v>43104</c:v>
                </c:pt>
                <c:pt idx="2414">
                  <c:v>43104</c:v>
                </c:pt>
                <c:pt idx="2415">
                  <c:v>43221</c:v>
                </c:pt>
                <c:pt idx="2416">
                  <c:v>43221</c:v>
                </c:pt>
                <c:pt idx="2417">
                  <c:v>43221</c:v>
                </c:pt>
                <c:pt idx="2418">
                  <c:v>43252</c:v>
                </c:pt>
                <c:pt idx="2419">
                  <c:v>43252</c:v>
                </c:pt>
                <c:pt idx="2420">
                  <c:v>43252</c:v>
                </c:pt>
                <c:pt idx="2421">
                  <c:v>43283</c:v>
                </c:pt>
                <c:pt idx="2422">
                  <c:v>43283</c:v>
                </c:pt>
                <c:pt idx="2423">
                  <c:v>43283</c:v>
                </c:pt>
                <c:pt idx="2424">
                  <c:v>43313</c:v>
                </c:pt>
                <c:pt idx="2425">
                  <c:v>43313</c:v>
                </c:pt>
                <c:pt idx="2426">
                  <c:v>43313</c:v>
                </c:pt>
                <c:pt idx="2427">
                  <c:v>43342</c:v>
                </c:pt>
                <c:pt idx="2428">
                  <c:v>43342</c:v>
                </c:pt>
                <c:pt idx="2429">
                  <c:v>43346</c:v>
                </c:pt>
                <c:pt idx="2430">
                  <c:v>43374</c:v>
                </c:pt>
                <c:pt idx="2431">
                  <c:v>43374</c:v>
                </c:pt>
                <c:pt idx="2432">
                  <c:v>43374</c:v>
                </c:pt>
              </c:numCache>
            </c:numRef>
          </c:cat>
          <c:val>
            <c:numRef>
              <c:f>Sheet1!$AL$5:$AL$2501</c:f>
              <c:numCache>
                <c:formatCode>General</c:formatCode>
                <c:ptCount val="2497"/>
                <c:pt idx="0">
                  <c:v>48.84</c:v>
                </c:pt>
                <c:pt idx="1">
                  <c:v>58.46</c:v>
                </c:pt>
                <c:pt idx="2">
                  <c:v>23.31</c:v>
                </c:pt>
                <c:pt idx="3">
                  <c:v>34.04</c:v>
                </c:pt>
                <c:pt idx="4">
                  <c:v>101.01</c:v>
                </c:pt>
                <c:pt idx="5">
                  <c:v>7.77</c:v>
                </c:pt>
                <c:pt idx="6">
                  <c:v>24.42</c:v>
                </c:pt>
                <c:pt idx="7">
                  <c:v>29.23</c:v>
                </c:pt>
                <c:pt idx="8">
                  <c:v>28.12</c:v>
                </c:pt>
                <c:pt idx="9">
                  <c:v>21.46</c:v>
                </c:pt>
                <c:pt idx="10">
                  <c:v>10.73</c:v>
                </c:pt>
                <c:pt idx="11">
                  <c:v>41.44</c:v>
                </c:pt>
                <c:pt idx="12">
                  <c:v>22.57</c:v>
                </c:pt>
                <c:pt idx="13">
                  <c:v>17.760000000000002</c:v>
                </c:pt>
                <c:pt idx="14">
                  <c:v>11.1</c:v>
                </c:pt>
                <c:pt idx="15">
                  <c:v>23.68</c:v>
                </c:pt>
                <c:pt idx="16">
                  <c:v>11.1</c:v>
                </c:pt>
                <c:pt idx="17">
                  <c:v>90.28</c:v>
                </c:pt>
                <c:pt idx="18">
                  <c:v>148.37</c:v>
                </c:pt>
                <c:pt idx="19">
                  <c:v>118.03</c:v>
                </c:pt>
                <c:pt idx="20">
                  <c:v>138.38</c:v>
                </c:pt>
                <c:pt idx="21">
                  <c:v>55.13</c:v>
                </c:pt>
                <c:pt idx="22">
                  <c:v>50.69</c:v>
                </c:pt>
                <c:pt idx="23">
                  <c:v>44.77</c:v>
                </c:pt>
                <c:pt idx="24">
                  <c:v>32.56</c:v>
                </c:pt>
                <c:pt idx="25">
                  <c:v>56.24</c:v>
                </c:pt>
                <c:pt idx="26">
                  <c:v>66.97</c:v>
                </c:pt>
                <c:pt idx="27">
                  <c:v>64.010000000000005</c:v>
                </c:pt>
                <c:pt idx="28">
                  <c:v>307.47000000000003</c:v>
                </c:pt>
                <c:pt idx="29">
                  <c:v>242.35</c:v>
                </c:pt>
                <c:pt idx="30">
                  <c:v>126.17</c:v>
                </c:pt>
                <c:pt idx="31">
                  <c:v>499.5</c:v>
                </c:pt>
                <c:pt idx="33">
                  <c:v>293.77999999999997</c:v>
                </c:pt>
                <c:pt idx="35">
                  <c:v>38.85</c:v>
                </c:pt>
                <c:pt idx="37">
                  <c:v>62.9</c:v>
                </c:pt>
                <c:pt idx="39">
                  <c:v>53.65</c:v>
                </c:pt>
                <c:pt idx="41">
                  <c:v>75.11</c:v>
                </c:pt>
                <c:pt idx="43">
                  <c:v>27.01</c:v>
                </c:pt>
                <c:pt idx="145">
                  <c:v>3.33</c:v>
                </c:pt>
                <c:pt idx="146">
                  <c:v>3.33</c:v>
                </c:pt>
                <c:pt idx="147">
                  <c:v>3.33</c:v>
                </c:pt>
                <c:pt idx="148">
                  <c:v>2.59</c:v>
                </c:pt>
                <c:pt idx="149">
                  <c:v>2.2200000000000002</c:v>
                </c:pt>
                <c:pt idx="150">
                  <c:v>0.74</c:v>
                </c:pt>
                <c:pt idx="151">
                  <c:v>0.74</c:v>
                </c:pt>
                <c:pt idx="152">
                  <c:v>0.74</c:v>
                </c:pt>
                <c:pt idx="153">
                  <c:v>0.37</c:v>
                </c:pt>
                <c:pt idx="154">
                  <c:v>0.37</c:v>
                </c:pt>
                <c:pt idx="155">
                  <c:v>2.2200000000000002</c:v>
                </c:pt>
                <c:pt idx="156">
                  <c:v>2.6269999999999998</c:v>
                </c:pt>
                <c:pt idx="157">
                  <c:v>8.8800000000000008</c:v>
                </c:pt>
                <c:pt idx="158">
                  <c:v>9.6199999999999992</c:v>
                </c:pt>
                <c:pt idx="159">
                  <c:v>7.77</c:v>
                </c:pt>
                <c:pt idx="160">
                  <c:v>1.369</c:v>
                </c:pt>
                <c:pt idx="161">
                  <c:v>5.55</c:v>
                </c:pt>
                <c:pt idx="162">
                  <c:v>1.591</c:v>
                </c:pt>
                <c:pt idx="163">
                  <c:v>0.66600000000000004</c:v>
                </c:pt>
                <c:pt idx="164">
                  <c:v>0.88800000000000001</c:v>
                </c:pt>
                <c:pt idx="165">
                  <c:v>0.48099999999999998</c:v>
                </c:pt>
                <c:pt idx="166">
                  <c:v>1.85</c:v>
                </c:pt>
                <c:pt idx="167">
                  <c:v>6.66</c:v>
                </c:pt>
                <c:pt idx="168">
                  <c:v>1.776</c:v>
                </c:pt>
                <c:pt idx="169">
                  <c:v>1.9239999999999999</c:v>
                </c:pt>
                <c:pt idx="170">
                  <c:v>3.4039999999999999</c:v>
                </c:pt>
                <c:pt idx="171">
                  <c:v>1.1100000000000001</c:v>
                </c:pt>
                <c:pt idx="172">
                  <c:v>0.37</c:v>
                </c:pt>
                <c:pt idx="173">
                  <c:v>0.59199999999999997</c:v>
                </c:pt>
                <c:pt idx="174">
                  <c:v>0.74</c:v>
                </c:pt>
                <c:pt idx="175">
                  <c:v>0.88800000000000001</c:v>
                </c:pt>
                <c:pt idx="176">
                  <c:v>0.111</c:v>
                </c:pt>
                <c:pt idx="177">
                  <c:v>0.33300000000000002</c:v>
                </c:pt>
                <c:pt idx="178">
                  <c:v>0.66600000000000004</c:v>
                </c:pt>
                <c:pt idx="179">
                  <c:v>0.44400000000000001</c:v>
                </c:pt>
                <c:pt idx="180">
                  <c:v>0.96199999999999997</c:v>
                </c:pt>
                <c:pt idx="181">
                  <c:v>0.44400000000000001</c:v>
                </c:pt>
                <c:pt idx="182">
                  <c:v>1.8129999999999999</c:v>
                </c:pt>
                <c:pt idx="183">
                  <c:v>0.51800000000000002</c:v>
                </c:pt>
                <c:pt idx="184">
                  <c:v>0.77700000000000002</c:v>
                </c:pt>
                <c:pt idx="185">
                  <c:v>0.74</c:v>
                </c:pt>
                <c:pt idx="186">
                  <c:v>1.5169999999999999</c:v>
                </c:pt>
                <c:pt idx="187">
                  <c:v>0.629</c:v>
                </c:pt>
                <c:pt idx="188">
                  <c:v>0.44400000000000001</c:v>
                </c:pt>
                <c:pt idx="189">
                  <c:v>0.48099999999999998</c:v>
                </c:pt>
                <c:pt idx="190">
                  <c:v>0.111</c:v>
                </c:pt>
                <c:pt idx="191">
                  <c:v>0.85099999999999998</c:v>
                </c:pt>
                <c:pt idx="192">
                  <c:v>0.25900000000000001</c:v>
                </c:pt>
                <c:pt idx="193">
                  <c:v>1.665</c:v>
                </c:pt>
                <c:pt idx="194">
                  <c:v>1.036</c:v>
                </c:pt>
                <c:pt idx="195">
                  <c:v>2.5529999999999999</c:v>
                </c:pt>
                <c:pt idx="196">
                  <c:v>2.8860000000000001</c:v>
                </c:pt>
                <c:pt idx="197">
                  <c:v>2.923</c:v>
                </c:pt>
                <c:pt idx="198">
                  <c:v>3.6629999999999998</c:v>
                </c:pt>
                <c:pt idx="199">
                  <c:v>7.4</c:v>
                </c:pt>
                <c:pt idx="200">
                  <c:v>6.5860000000000003</c:v>
                </c:pt>
                <c:pt idx="201">
                  <c:v>3.2930000000000001</c:v>
                </c:pt>
                <c:pt idx="202">
                  <c:v>2.5529999999999999</c:v>
                </c:pt>
                <c:pt idx="203">
                  <c:v>5.92</c:v>
                </c:pt>
                <c:pt idx="204">
                  <c:v>4.218</c:v>
                </c:pt>
                <c:pt idx="205">
                  <c:v>1.998</c:v>
                </c:pt>
                <c:pt idx="206">
                  <c:v>1.48</c:v>
                </c:pt>
                <c:pt idx="207">
                  <c:v>2.331</c:v>
                </c:pt>
                <c:pt idx="208">
                  <c:v>1.665</c:v>
                </c:pt>
                <c:pt idx="209">
                  <c:v>1.4430000000000001</c:v>
                </c:pt>
                <c:pt idx="210">
                  <c:v>2.109</c:v>
                </c:pt>
                <c:pt idx="211">
                  <c:v>1.6279999999999999</c:v>
                </c:pt>
                <c:pt idx="212">
                  <c:v>1.1100000000000001</c:v>
                </c:pt>
                <c:pt idx="213">
                  <c:v>1.2210000000000001</c:v>
                </c:pt>
                <c:pt idx="214">
                  <c:v>1.369</c:v>
                </c:pt>
                <c:pt idx="215">
                  <c:v>7.03</c:v>
                </c:pt>
                <c:pt idx="216">
                  <c:v>7.4</c:v>
                </c:pt>
                <c:pt idx="217">
                  <c:v>5.18</c:v>
                </c:pt>
                <c:pt idx="218">
                  <c:v>4.8099999999999996</c:v>
                </c:pt>
                <c:pt idx="219">
                  <c:v>0.66600000000000004</c:v>
                </c:pt>
                <c:pt idx="220">
                  <c:v>1.369</c:v>
                </c:pt>
                <c:pt idx="221">
                  <c:v>1.9610000000000001</c:v>
                </c:pt>
                <c:pt idx="222">
                  <c:v>0.70299999999999996</c:v>
                </c:pt>
                <c:pt idx="223">
                  <c:v>0.48099999999999998</c:v>
                </c:pt>
                <c:pt idx="224">
                  <c:v>0.14799999999999999</c:v>
                </c:pt>
                <c:pt idx="225">
                  <c:v>0.66600000000000004</c:v>
                </c:pt>
                <c:pt idx="226">
                  <c:v>0.88800000000000001</c:v>
                </c:pt>
                <c:pt idx="227">
                  <c:v>1.554</c:v>
                </c:pt>
                <c:pt idx="228">
                  <c:v>1.9239999999999999</c:v>
                </c:pt>
                <c:pt idx="229">
                  <c:v>2.4049999999999998</c:v>
                </c:pt>
                <c:pt idx="230">
                  <c:v>1.702</c:v>
                </c:pt>
                <c:pt idx="231">
                  <c:v>1.3320000000000001</c:v>
                </c:pt>
                <c:pt idx="232">
                  <c:v>0.74</c:v>
                </c:pt>
                <c:pt idx="233">
                  <c:v>0.48099999999999998</c:v>
                </c:pt>
                <c:pt idx="234">
                  <c:v>0.70299999999999996</c:v>
                </c:pt>
                <c:pt idx="235">
                  <c:v>0.29599999999999999</c:v>
                </c:pt>
                <c:pt idx="236">
                  <c:v>0.111</c:v>
                </c:pt>
                <c:pt idx="237">
                  <c:v>0.37</c:v>
                </c:pt>
                <c:pt idx="238">
                  <c:v>0.02</c:v>
                </c:pt>
                <c:pt idx="239">
                  <c:v>0.88800000000000001</c:v>
                </c:pt>
                <c:pt idx="240">
                  <c:v>1.258</c:v>
                </c:pt>
                <c:pt idx="241">
                  <c:v>0.77700000000000002</c:v>
                </c:pt>
                <c:pt idx="242">
                  <c:v>0.629</c:v>
                </c:pt>
                <c:pt idx="243">
                  <c:v>2.1459999999999999</c:v>
                </c:pt>
                <c:pt idx="244">
                  <c:v>0.70299999999999996</c:v>
                </c:pt>
                <c:pt idx="245">
                  <c:v>0.14799999999999999</c:v>
                </c:pt>
                <c:pt idx="246">
                  <c:v>0.29599999999999999</c:v>
                </c:pt>
                <c:pt idx="247">
                  <c:v>0.222</c:v>
                </c:pt>
                <c:pt idx="248">
                  <c:v>0.33300000000000002</c:v>
                </c:pt>
                <c:pt idx="249">
                  <c:v>0.185</c:v>
                </c:pt>
                <c:pt idx="250">
                  <c:v>0.48099999999999998</c:v>
                </c:pt>
                <c:pt idx="251">
                  <c:v>1.591</c:v>
                </c:pt>
                <c:pt idx="252">
                  <c:v>4.8099999999999996</c:v>
                </c:pt>
                <c:pt idx="357">
                  <c:v>0.10730000000000001</c:v>
                </c:pt>
                <c:pt idx="362">
                  <c:v>0.18870000000000001</c:v>
                </c:pt>
                <c:pt idx="367">
                  <c:v>0.44400000000000001</c:v>
                </c:pt>
                <c:pt idx="372">
                  <c:v>0.19980000000000001</c:v>
                </c:pt>
                <c:pt idx="377">
                  <c:v>0.35520000000000002</c:v>
                </c:pt>
                <c:pt idx="382">
                  <c:v>0.57720000000000005</c:v>
                </c:pt>
                <c:pt idx="387">
                  <c:v>0.41439999999999999</c:v>
                </c:pt>
                <c:pt idx="392">
                  <c:v>0.27379999999999999</c:v>
                </c:pt>
                <c:pt idx="397">
                  <c:v>0.42180000000000001</c:v>
                </c:pt>
                <c:pt idx="402">
                  <c:v>7.3999999999999996E-2</c:v>
                </c:pt>
                <c:pt idx="407">
                  <c:v>7.7700000000000005E-2</c:v>
                </c:pt>
                <c:pt idx="412">
                  <c:v>7.7700000000000005E-2</c:v>
                </c:pt>
                <c:pt idx="417">
                  <c:v>7.7700000000000005E-2</c:v>
                </c:pt>
                <c:pt idx="422">
                  <c:v>8.5099999999999995E-2</c:v>
                </c:pt>
                <c:pt idx="427">
                  <c:v>0.1036</c:v>
                </c:pt>
                <c:pt idx="428">
                  <c:v>0.47360000000000002</c:v>
                </c:pt>
                <c:pt idx="437">
                  <c:v>0.3589</c:v>
                </c:pt>
                <c:pt idx="442">
                  <c:v>0.1295</c:v>
                </c:pt>
                <c:pt idx="447">
                  <c:v>0.24790000000000001</c:v>
                </c:pt>
                <c:pt idx="452">
                  <c:v>0.222</c:v>
                </c:pt>
                <c:pt idx="457">
                  <c:v>0.111</c:v>
                </c:pt>
                <c:pt idx="462">
                  <c:v>0.02</c:v>
                </c:pt>
                <c:pt idx="467">
                  <c:v>8.14E-2</c:v>
                </c:pt>
                <c:pt idx="472">
                  <c:v>0.02</c:v>
                </c:pt>
                <c:pt idx="477">
                  <c:v>9.6199999999999994E-2</c:v>
                </c:pt>
                <c:pt idx="482">
                  <c:v>0.1147</c:v>
                </c:pt>
                <c:pt idx="487">
                  <c:v>0.39219999999999999</c:v>
                </c:pt>
                <c:pt idx="492">
                  <c:v>0.23680000000000001</c:v>
                </c:pt>
                <c:pt idx="497">
                  <c:v>0.22939999999999999</c:v>
                </c:pt>
                <c:pt idx="502">
                  <c:v>0.3367</c:v>
                </c:pt>
                <c:pt idx="508">
                  <c:v>90.65</c:v>
                </c:pt>
                <c:pt idx="512">
                  <c:v>3.4780000000000002</c:v>
                </c:pt>
                <c:pt idx="517">
                  <c:v>0.60680000000000001</c:v>
                </c:pt>
                <c:pt idx="522">
                  <c:v>0.3478</c:v>
                </c:pt>
                <c:pt idx="527">
                  <c:v>0.22939999999999999</c:v>
                </c:pt>
                <c:pt idx="532">
                  <c:v>0.39219999999999999</c:v>
                </c:pt>
                <c:pt idx="537">
                  <c:v>0.71409999999999996</c:v>
                </c:pt>
                <c:pt idx="542">
                  <c:v>0.69189999999999996</c:v>
                </c:pt>
                <c:pt idx="547">
                  <c:v>2.2200000000000002</c:v>
                </c:pt>
                <c:pt idx="552">
                  <c:v>1.85</c:v>
                </c:pt>
                <c:pt idx="557">
                  <c:v>2.5529999999999999</c:v>
                </c:pt>
                <c:pt idx="562">
                  <c:v>1.4430000000000001</c:v>
                </c:pt>
                <c:pt idx="567">
                  <c:v>0.42549999999999999</c:v>
                </c:pt>
                <c:pt idx="572">
                  <c:v>0.21829999999999999</c:v>
                </c:pt>
                <c:pt idx="577">
                  <c:v>0.1517</c:v>
                </c:pt>
                <c:pt idx="582">
                  <c:v>7.0300000000000001E-2</c:v>
                </c:pt>
                <c:pt idx="587">
                  <c:v>0.02</c:v>
                </c:pt>
                <c:pt idx="592">
                  <c:v>5.5500000000000001E-2</c:v>
                </c:pt>
                <c:pt idx="597">
                  <c:v>0.77329999999999999</c:v>
                </c:pt>
                <c:pt idx="602">
                  <c:v>8.8800000000000004E-2</c:v>
                </c:pt>
                <c:pt idx="607">
                  <c:v>0.23680000000000001</c:v>
                </c:pt>
                <c:pt idx="612">
                  <c:v>0.77329999999999999</c:v>
                </c:pt>
                <c:pt idx="616">
                  <c:v>0.59940000000000004</c:v>
                </c:pt>
                <c:pt idx="621">
                  <c:v>1.1100000000000001</c:v>
                </c:pt>
                <c:pt idx="624">
                  <c:v>0.37</c:v>
                </c:pt>
                <c:pt idx="631">
                  <c:v>0.14000000000000001</c:v>
                </c:pt>
                <c:pt idx="636">
                  <c:v>0.02</c:v>
                </c:pt>
                <c:pt idx="641">
                  <c:v>0.02</c:v>
                </c:pt>
                <c:pt idx="646">
                  <c:v>0.02</c:v>
                </c:pt>
                <c:pt idx="651">
                  <c:v>0.02</c:v>
                </c:pt>
                <c:pt idx="656">
                  <c:v>7.8E-2</c:v>
                </c:pt>
                <c:pt idx="661">
                  <c:v>0.37</c:v>
                </c:pt>
                <c:pt idx="666">
                  <c:v>0.51</c:v>
                </c:pt>
                <c:pt idx="671">
                  <c:v>0.22</c:v>
                </c:pt>
                <c:pt idx="676">
                  <c:v>0.53</c:v>
                </c:pt>
                <c:pt idx="682">
                  <c:v>0.53</c:v>
                </c:pt>
                <c:pt idx="688">
                  <c:v>0.2</c:v>
                </c:pt>
                <c:pt idx="694">
                  <c:v>0.23</c:v>
                </c:pt>
                <c:pt idx="700">
                  <c:v>0.05</c:v>
                </c:pt>
                <c:pt idx="706">
                  <c:v>0.02</c:v>
                </c:pt>
                <c:pt idx="712">
                  <c:v>0.02</c:v>
                </c:pt>
                <c:pt idx="718">
                  <c:v>0.04</c:v>
                </c:pt>
                <c:pt idx="724">
                  <c:v>0.02</c:v>
                </c:pt>
                <c:pt idx="730">
                  <c:v>0.11</c:v>
                </c:pt>
                <c:pt idx="736">
                  <c:v>0.18</c:v>
                </c:pt>
                <c:pt idx="742">
                  <c:v>8.5999999999999993E-2</c:v>
                </c:pt>
                <c:pt idx="748">
                  <c:v>0.17</c:v>
                </c:pt>
                <c:pt idx="754">
                  <c:v>0.24</c:v>
                </c:pt>
                <c:pt idx="760">
                  <c:v>0.02</c:v>
                </c:pt>
                <c:pt idx="766">
                  <c:v>4.4999999999999998E-2</c:v>
                </c:pt>
                <c:pt idx="772">
                  <c:v>0.02</c:v>
                </c:pt>
                <c:pt idx="778">
                  <c:v>0.02</c:v>
                </c:pt>
                <c:pt idx="784">
                  <c:v>0.02</c:v>
                </c:pt>
                <c:pt idx="790">
                  <c:v>0.02</c:v>
                </c:pt>
                <c:pt idx="796">
                  <c:v>0.02</c:v>
                </c:pt>
                <c:pt idx="802">
                  <c:v>0.02</c:v>
                </c:pt>
                <c:pt idx="808">
                  <c:v>9.1999999999999998E-2</c:v>
                </c:pt>
                <c:pt idx="814">
                  <c:v>0.02</c:v>
                </c:pt>
                <c:pt idx="820">
                  <c:v>0.17</c:v>
                </c:pt>
                <c:pt idx="826">
                  <c:v>0.13</c:v>
                </c:pt>
                <c:pt idx="832">
                  <c:v>9.6000000000000002E-2</c:v>
                </c:pt>
                <c:pt idx="838">
                  <c:v>0.02</c:v>
                </c:pt>
                <c:pt idx="844">
                  <c:v>0.02</c:v>
                </c:pt>
                <c:pt idx="850">
                  <c:v>0.02</c:v>
                </c:pt>
                <c:pt idx="856">
                  <c:v>0.02</c:v>
                </c:pt>
                <c:pt idx="862">
                  <c:v>0.02</c:v>
                </c:pt>
                <c:pt idx="868">
                  <c:v>0.02</c:v>
                </c:pt>
                <c:pt idx="874">
                  <c:v>0.02</c:v>
                </c:pt>
                <c:pt idx="880">
                  <c:v>0.11</c:v>
                </c:pt>
                <c:pt idx="886">
                  <c:v>0.16</c:v>
                </c:pt>
                <c:pt idx="892">
                  <c:v>0.02</c:v>
                </c:pt>
                <c:pt idx="898">
                  <c:v>0.4</c:v>
                </c:pt>
                <c:pt idx="904">
                  <c:v>0.02</c:v>
                </c:pt>
                <c:pt idx="910">
                  <c:v>0.02</c:v>
                </c:pt>
                <c:pt idx="915">
                  <c:v>0.02</c:v>
                </c:pt>
                <c:pt idx="921">
                  <c:v>7.9000000000000001E-2</c:v>
                </c:pt>
                <c:pt idx="927">
                  <c:v>0.02</c:v>
                </c:pt>
                <c:pt idx="933">
                  <c:v>0.02</c:v>
                </c:pt>
                <c:pt idx="939">
                  <c:v>6.3E-2</c:v>
                </c:pt>
                <c:pt idx="945">
                  <c:v>4.1000000000000002E-2</c:v>
                </c:pt>
                <c:pt idx="951">
                  <c:v>0.02</c:v>
                </c:pt>
                <c:pt idx="957">
                  <c:v>0.11</c:v>
                </c:pt>
                <c:pt idx="963">
                  <c:v>4.4999999999999998E-2</c:v>
                </c:pt>
                <c:pt idx="969">
                  <c:v>0.08</c:v>
                </c:pt>
                <c:pt idx="975">
                  <c:v>0.06</c:v>
                </c:pt>
                <c:pt idx="981">
                  <c:v>0.02</c:v>
                </c:pt>
                <c:pt idx="987">
                  <c:v>0.02</c:v>
                </c:pt>
                <c:pt idx="993">
                  <c:v>0.02</c:v>
                </c:pt>
                <c:pt idx="999">
                  <c:v>0.02</c:v>
                </c:pt>
                <c:pt idx="1005">
                  <c:v>0.02</c:v>
                </c:pt>
                <c:pt idx="1011">
                  <c:v>0.02</c:v>
                </c:pt>
                <c:pt idx="1017">
                  <c:v>4.4999999999999998E-2</c:v>
                </c:pt>
                <c:pt idx="1023">
                  <c:v>0.02</c:v>
                </c:pt>
                <c:pt idx="1029">
                  <c:v>0.34</c:v>
                </c:pt>
                <c:pt idx="1035">
                  <c:v>0.37</c:v>
                </c:pt>
                <c:pt idx="1041">
                  <c:v>0.2</c:v>
                </c:pt>
                <c:pt idx="1047">
                  <c:v>0.15</c:v>
                </c:pt>
                <c:pt idx="1053">
                  <c:v>0.02</c:v>
                </c:pt>
                <c:pt idx="1059">
                  <c:v>0.02</c:v>
                </c:pt>
                <c:pt idx="1065">
                  <c:v>6.3E-2</c:v>
                </c:pt>
                <c:pt idx="1071">
                  <c:v>0.02</c:v>
                </c:pt>
                <c:pt idx="1077">
                  <c:v>0.02</c:v>
                </c:pt>
                <c:pt idx="1083">
                  <c:v>0.02</c:v>
                </c:pt>
                <c:pt idx="1089">
                  <c:v>0.19</c:v>
                </c:pt>
                <c:pt idx="1095">
                  <c:v>4.7E-2</c:v>
                </c:pt>
                <c:pt idx="1101">
                  <c:v>5.0999999999999997E-2</c:v>
                </c:pt>
                <c:pt idx="1107">
                  <c:v>0.11</c:v>
                </c:pt>
                <c:pt idx="1113">
                  <c:v>0.02</c:v>
                </c:pt>
                <c:pt idx="1119">
                  <c:v>0.02</c:v>
                </c:pt>
                <c:pt idx="1125">
                  <c:v>0.02</c:v>
                </c:pt>
                <c:pt idx="1131">
                  <c:v>0.02</c:v>
                </c:pt>
                <c:pt idx="1137">
                  <c:v>0.02</c:v>
                </c:pt>
                <c:pt idx="1143">
                  <c:v>0.02</c:v>
                </c:pt>
                <c:pt idx="1149">
                  <c:v>0.02</c:v>
                </c:pt>
                <c:pt idx="1155">
                  <c:v>0.02</c:v>
                </c:pt>
                <c:pt idx="1161">
                  <c:v>0.27</c:v>
                </c:pt>
                <c:pt idx="1167">
                  <c:v>0.02</c:v>
                </c:pt>
                <c:pt idx="1173">
                  <c:v>0.02</c:v>
                </c:pt>
                <c:pt idx="1179">
                  <c:v>0.11</c:v>
                </c:pt>
                <c:pt idx="1185">
                  <c:v>0.02</c:v>
                </c:pt>
                <c:pt idx="1191">
                  <c:v>8.5999999999999993E-2</c:v>
                </c:pt>
                <c:pt idx="1197">
                  <c:v>5.1999999999999998E-2</c:v>
                </c:pt>
                <c:pt idx="1203">
                  <c:v>0.02</c:v>
                </c:pt>
                <c:pt idx="1209">
                  <c:v>0.02</c:v>
                </c:pt>
                <c:pt idx="1215">
                  <c:v>0.02</c:v>
                </c:pt>
                <c:pt idx="1221">
                  <c:v>0.02</c:v>
                </c:pt>
                <c:pt idx="1227">
                  <c:v>0.02</c:v>
                </c:pt>
                <c:pt idx="1233">
                  <c:v>0.02</c:v>
                </c:pt>
                <c:pt idx="1239">
                  <c:v>7.3999999999999996E-2</c:v>
                </c:pt>
                <c:pt idx="1245">
                  <c:v>0.13</c:v>
                </c:pt>
                <c:pt idx="1251">
                  <c:v>0.24</c:v>
                </c:pt>
                <c:pt idx="1257">
                  <c:v>0.02</c:v>
                </c:pt>
                <c:pt idx="1263">
                  <c:v>0.02</c:v>
                </c:pt>
                <c:pt idx="1269">
                  <c:v>0.02</c:v>
                </c:pt>
                <c:pt idx="1275">
                  <c:v>0.02</c:v>
                </c:pt>
                <c:pt idx="1281">
                  <c:v>0.02</c:v>
                </c:pt>
                <c:pt idx="1287">
                  <c:v>0.02</c:v>
                </c:pt>
                <c:pt idx="1293">
                  <c:v>0.02</c:v>
                </c:pt>
                <c:pt idx="1299">
                  <c:v>0.02</c:v>
                </c:pt>
                <c:pt idx="1305">
                  <c:v>0.02</c:v>
                </c:pt>
                <c:pt idx="1311">
                  <c:v>0.02</c:v>
                </c:pt>
                <c:pt idx="1317">
                  <c:v>0.02</c:v>
                </c:pt>
                <c:pt idx="1323">
                  <c:v>0.02</c:v>
                </c:pt>
                <c:pt idx="1329">
                  <c:v>0.02</c:v>
                </c:pt>
                <c:pt idx="1335">
                  <c:v>0.02</c:v>
                </c:pt>
                <c:pt idx="1341">
                  <c:v>0.02</c:v>
                </c:pt>
                <c:pt idx="1347">
                  <c:v>0.02</c:v>
                </c:pt>
                <c:pt idx="1353">
                  <c:v>0.02</c:v>
                </c:pt>
                <c:pt idx="1359">
                  <c:v>0.02</c:v>
                </c:pt>
                <c:pt idx="1365">
                  <c:v>0.02</c:v>
                </c:pt>
                <c:pt idx="1371">
                  <c:v>0.02</c:v>
                </c:pt>
                <c:pt idx="1377">
                  <c:v>0.02</c:v>
                </c:pt>
                <c:pt idx="1383">
                  <c:v>0.02</c:v>
                </c:pt>
                <c:pt idx="1388">
                  <c:v>0.02</c:v>
                </c:pt>
                <c:pt idx="1393">
                  <c:v>0.02</c:v>
                </c:pt>
                <c:pt idx="1400">
                  <c:v>0.02</c:v>
                </c:pt>
                <c:pt idx="1406">
                  <c:v>0.02</c:v>
                </c:pt>
                <c:pt idx="1412">
                  <c:v>0.02</c:v>
                </c:pt>
                <c:pt idx="1418">
                  <c:v>0.02</c:v>
                </c:pt>
                <c:pt idx="1424">
                  <c:v>0.02</c:v>
                </c:pt>
                <c:pt idx="1430">
                  <c:v>0.02</c:v>
                </c:pt>
                <c:pt idx="1436">
                  <c:v>0.02</c:v>
                </c:pt>
                <c:pt idx="1442">
                  <c:v>0.02</c:v>
                </c:pt>
                <c:pt idx="1448">
                  <c:v>0.02</c:v>
                </c:pt>
                <c:pt idx="1454">
                  <c:v>0.02</c:v>
                </c:pt>
                <c:pt idx="1460">
                  <c:v>0.02</c:v>
                </c:pt>
                <c:pt idx="1466">
                  <c:v>0.02</c:v>
                </c:pt>
                <c:pt idx="1472">
                  <c:v>0.11</c:v>
                </c:pt>
                <c:pt idx="1478">
                  <c:v>0.02</c:v>
                </c:pt>
                <c:pt idx="1484">
                  <c:v>0.02</c:v>
                </c:pt>
                <c:pt idx="1490">
                  <c:v>0.02</c:v>
                </c:pt>
                <c:pt idx="1496">
                  <c:v>0.02</c:v>
                </c:pt>
                <c:pt idx="1502">
                  <c:v>0.02</c:v>
                </c:pt>
                <c:pt idx="1508">
                  <c:v>0.02</c:v>
                </c:pt>
                <c:pt idx="1514">
                  <c:v>0.02</c:v>
                </c:pt>
                <c:pt idx="1520">
                  <c:v>4.1000000000000002E-2</c:v>
                </c:pt>
                <c:pt idx="1526">
                  <c:v>0.02</c:v>
                </c:pt>
                <c:pt idx="1532">
                  <c:v>0.02</c:v>
                </c:pt>
                <c:pt idx="1538">
                  <c:v>7.8E-2</c:v>
                </c:pt>
                <c:pt idx="1544">
                  <c:v>0.02</c:v>
                </c:pt>
                <c:pt idx="1548">
                  <c:v>0.02</c:v>
                </c:pt>
                <c:pt idx="1554">
                  <c:v>0.02</c:v>
                </c:pt>
                <c:pt idx="1562">
                  <c:v>0.02</c:v>
                </c:pt>
                <c:pt idx="1568">
                  <c:v>0.02</c:v>
                </c:pt>
                <c:pt idx="1574">
                  <c:v>0.02</c:v>
                </c:pt>
                <c:pt idx="1580">
                  <c:v>0.02</c:v>
                </c:pt>
                <c:pt idx="1586">
                  <c:v>0.02</c:v>
                </c:pt>
                <c:pt idx="1592">
                  <c:v>0.02</c:v>
                </c:pt>
                <c:pt idx="1598">
                  <c:v>0.02</c:v>
                </c:pt>
                <c:pt idx="1604">
                  <c:v>0.02</c:v>
                </c:pt>
                <c:pt idx="1610">
                  <c:v>7.4999999999999997E-2</c:v>
                </c:pt>
                <c:pt idx="1616">
                  <c:v>8.3000000000000004E-2</c:v>
                </c:pt>
                <c:pt idx="1620">
                  <c:v>0.02</c:v>
                </c:pt>
                <c:pt idx="1628">
                  <c:v>0.02</c:v>
                </c:pt>
                <c:pt idx="1634">
                  <c:v>0.02</c:v>
                </c:pt>
                <c:pt idx="1640">
                  <c:v>0.02</c:v>
                </c:pt>
                <c:pt idx="1646">
                  <c:v>0.02</c:v>
                </c:pt>
                <c:pt idx="1652">
                  <c:v>0.02</c:v>
                </c:pt>
                <c:pt idx="1658">
                  <c:v>0.02</c:v>
                </c:pt>
                <c:pt idx="1664">
                  <c:v>0.02</c:v>
                </c:pt>
                <c:pt idx="1668">
                  <c:v>0.02</c:v>
                </c:pt>
                <c:pt idx="1674">
                  <c:v>0.02</c:v>
                </c:pt>
                <c:pt idx="1682">
                  <c:v>0.02</c:v>
                </c:pt>
                <c:pt idx="1686">
                  <c:v>0.02</c:v>
                </c:pt>
                <c:pt idx="1692">
                  <c:v>0.02</c:v>
                </c:pt>
                <c:pt idx="1700">
                  <c:v>0.02</c:v>
                </c:pt>
                <c:pt idx="1706">
                  <c:v>0.02</c:v>
                </c:pt>
                <c:pt idx="1712">
                  <c:v>0.02</c:v>
                </c:pt>
                <c:pt idx="1718">
                  <c:v>0.02</c:v>
                </c:pt>
                <c:pt idx="1724">
                  <c:v>0.02</c:v>
                </c:pt>
                <c:pt idx="1730">
                  <c:v>0.02</c:v>
                </c:pt>
                <c:pt idx="1736">
                  <c:v>0.02</c:v>
                </c:pt>
                <c:pt idx="1740">
                  <c:v>0.02</c:v>
                </c:pt>
                <c:pt idx="1748">
                  <c:v>0.02</c:v>
                </c:pt>
                <c:pt idx="1754">
                  <c:v>0.02</c:v>
                </c:pt>
                <c:pt idx="1760">
                  <c:v>0.02</c:v>
                </c:pt>
                <c:pt idx="1764">
                  <c:v>0.02</c:v>
                </c:pt>
                <c:pt idx="1772">
                  <c:v>0.02</c:v>
                </c:pt>
                <c:pt idx="1778">
                  <c:v>0.02</c:v>
                </c:pt>
                <c:pt idx="1782">
                  <c:v>0.02</c:v>
                </c:pt>
                <c:pt idx="1790">
                  <c:v>0.02</c:v>
                </c:pt>
                <c:pt idx="1796">
                  <c:v>0.02</c:v>
                </c:pt>
                <c:pt idx="1802">
                  <c:v>0.02</c:v>
                </c:pt>
                <c:pt idx="1808">
                  <c:v>0.02</c:v>
                </c:pt>
                <c:pt idx="1814">
                  <c:v>0.02</c:v>
                </c:pt>
                <c:pt idx="1820">
                  <c:v>0.02</c:v>
                </c:pt>
                <c:pt idx="1826">
                  <c:v>0.02</c:v>
                </c:pt>
                <c:pt idx="1832">
                  <c:v>5.8000000000000003E-2</c:v>
                </c:pt>
                <c:pt idx="1836">
                  <c:v>0.02</c:v>
                </c:pt>
                <c:pt idx="1844">
                  <c:v>0.02</c:v>
                </c:pt>
                <c:pt idx="1850">
                  <c:v>0.02</c:v>
                </c:pt>
                <c:pt idx="1856">
                  <c:v>0.02</c:v>
                </c:pt>
                <c:pt idx="1862">
                  <c:v>0.02</c:v>
                </c:pt>
                <c:pt idx="1868">
                  <c:v>0.02</c:v>
                </c:pt>
                <c:pt idx="1874">
                  <c:v>0.02</c:v>
                </c:pt>
                <c:pt idx="1880">
                  <c:v>0.02</c:v>
                </c:pt>
                <c:pt idx="1886">
                  <c:v>0.02</c:v>
                </c:pt>
                <c:pt idx="1892">
                  <c:v>0.02</c:v>
                </c:pt>
                <c:pt idx="1898">
                  <c:v>0.02</c:v>
                </c:pt>
                <c:pt idx="1904">
                  <c:v>5.5E-2</c:v>
                </c:pt>
                <c:pt idx="1908">
                  <c:v>0.02</c:v>
                </c:pt>
                <c:pt idx="1916">
                  <c:v>0.02</c:v>
                </c:pt>
                <c:pt idx="1922">
                  <c:v>0.02</c:v>
                </c:pt>
                <c:pt idx="1928">
                  <c:v>0.02</c:v>
                </c:pt>
                <c:pt idx="1934">
                  <c:v>0.02</c:v>
                </c:pt>
                <c:pt idx="1940">
                  <c:v>0.02</c:v>
                </c:pt>
                <c:pt idx="1946">
                  <c:v>0.02</c:v>
                </c:pt>
                <c:pt idx="1952">
                  <c:v>0.02</c:v>
                </c:pt>
                <c:pt idx="1958">
                  <c:v>0.02</c:v>
                </c:pt>
                <c:pt idx="1964">
                  <c:v>0.02</c:v>
                </c:pt>
                <c:pt idx="1970">
                  <c:v>0.02</c:v>
                </c:pt>
                <c:pt idx="1976">
                  <c:v>0.02</c:v>
                </c:pt>
                <c:pt idx="1980">
                  <c:v>0.02</c:v>
                </c:pt>
                <c:pt idx="1988">
                  <c:v>0.02</c:v>
                </c:pt>
                <c:pt idx="1994">
                  <c:v>0.02</c:v>
                </c:pt>
                <c:pt idx="2000">
                  <c:v>0.02</c:v>
                </c:pt>
                <c:pt idx="2006">
                  <c:v>0.02</c:v>
                </c:pt>
                <c:pt idx="2012">
                  <c:v>0.02</c:v>
                </c:pt>
                <c:pt idx="2018">
                  <c:v>0.02</c:v>
                </c:pt>
                <c:pt idx="2024">
                  <c:v>0.02</c:v>
                </c:pt>
                <c:pt idx="2030">
                  <c:v>0.02</c:v>
                </c:pt>
                <c:pt idx="2034">
                  <c:v>0.02</c:v>
                </c:pt>
                <c:pt idx="2042">
                  <c:v>0.02</c:v>
                </c:pt>
                <c:pt idx="2048">
                  <c:v>5.7000000000000002E-2</c:v>
                </c:pt>
                <c:pt idx="2052">
                  <c:v>0.02</c:v>
                </c:pt>
                <c:pt idx="2060">
                  <c:v>0.02</c:v>
                </c:pt>
                <c:pt idx="2065">
                  <c:v>0.02</c:v>
                </c:pt>
                <c:pt idx="2071">
                  <c:v>0.02</c:v>
                </c:pt>
                <c:pt idx="2077">
                  <c:v>0.02</c:v>
                </c:pt>
                <c:pt idx="2083">
                  <c:v>0.02</c:v>
                </c:pt>
                <c:pt idx="2089">
                  <c:v>0.02</c:v>
                </c:pt>
                <c:pt idx="2095">
                  <c:v>0.02</c:v>
                </c:pt>
                <c:pt idx="2101">
                  <c:v>0.02</c:v>
                </c:pt>
                <c:pt idx="2107">
                  <c:v>0.02</c:v>
                </c:pt>
                <c:pt idx="2113">
                  <c:v>0.02</c:v>
                </c:pt>
                <c:pt idx="2117">
                  <c:v>0.02</c:v>
                </c:pt>
                <c:pt idx="2119">
                  <c:v>0.02</c:v>
                </c:pt>
                <c:pt idx="2123">
                  <c:v>0.02</c:v>
                </c:pt>
                <c:pt idx="2127">
                  <c:v>0.02</c:v>
                </c:pt>
                <c:pt idx="2131">
                  <c:v>0.02</c:v>
                </c:pt>
                <c:pt idx="2135">
                  <c:v>0.02</c:v>
                </c:pt>
                <c:pt idx="2139">
                  <c:v>0.02</c:v>
                </c:pt>
                <c:pt idx="2143">
                  <c:v>0.02</c:v>
                </c:pt>
                <c:pt idx="2147">
                  <c:v>0.02</c:v>
                </c:pt>
                <c:pt idx="2164">
                  <c:v>2600</c:v>
                </c:pt>
                <c:pt idx="2170">
                  <c:v>60</c:v>
                </c:pt>
                <c:pt idx="2174">
                  <c:v>5.15</c:v>
                </c:pt>
                <c:pt idx="2180">
                  <c:v>26.6</c:v>
                </c:pt>
                <c:pt idx="2184">
                  <c:v>21.1</c:v>
                </c:pt>
                <c:pt idx="2188">
                  <c:v>22.3</c:v>
                </c:pt>
                <c:pt idx="2215">
                  <c:v>11</c:v>
                </c:pt>
                <c:pt idx="2219">
                  <c:v>4.4000000000000004</c:v>
                </c:pt>
                <c:pt idx="2223">
                  <c:v>11</c:v>
                </c:pt>
                <c:pt idx="2226">
                  <c:v>11</c:v>
                </c:pt>
                <c:pt idx="2227">
                  <c:v>1.1000000000000001</c:v>
                </c:pt>
                <c:pt idx="2228">
                  <c:v>1.1000000000000001</c:v>
                </c:pt>
                <c:pt idx="2231">
                  <c:v>3</c:v>
                </c:pt>
                <c:pt idx="2234">
                  <c:v>3</c:v>
                </c:pt>
                <c:pt idx="2235">
                  <c:v>0.98</c:v>
                </c:pt>
                <c:pt idx="2238">
                  <c:v>0.98</c:v>
                </c:pt>
                <c:pt idx="2239">
                  <c:v>1.9</c:v>
                </c:pt>
                <c:pt idx="2240">
                  <c:v>1.9</c:v>
                </c:pt>
                <c:pt idx="2243">
                  <c:v>0.96</c:v>
                </c:pt>
                <c:pt idx="2244">
                  <c:v>0.96</c:v>
                </c:pt>
                <c:pt idx="2247">
                  <c:v>3.3</c:v>
                </c:pt>
                <c:pt idx="2249">
                  <c:v>3.3</c:v>
                </c:pt>
                <c:pt idx="2251">
                  <c:v>2.5</c:v>
                </c:pt>
                <c:pt idx="2254">
                  <c:v>2.5</c:v>
                </c:pt>
                <c:pt idx="2255">
                  <c:v>1.3</c:v>
                </c:pt>
                <c:pt idx="2256">
                  <c:v>1.3</c:v>
                </c:pt>
                <c:pt idx="2259">
                  <c:v>2.2999999999999998</c:v>
                </c:pt>
                <c:pt idx="2260">
                  <c:v>2.2999999999999998</c:v>
                </c:pt>
                <c:pt idx="2261">
                  <c:v>2.2999999999999998</c:v>
                </c:pt>
                <c:pt idx="2264">
                  <c:v>2.25</c:v>
                </c:pt>
                <c:pt idx="2265">
                  <c:v>2.6</c:v>
                </c:pt>
                <c:pt idx="2266">
                  <c:v>2.6</c:v>
                </c:pt>
                <c:pt idx="2267">
                  <c:v>2.6</c:v>
                </c:pt>
                <c:pt idx="2268">
                  <c:v>3.13</c:v>
                </c:pt>
                <c:pt idx="2271">
                  <c:v>2.2000000000000002</c:v>
                </c:pt>
                <c:pt idx="2272">
                  <c:v>2.2000000000000002</c:v>
                </c:pt>
                <c:pt idx="2273">
                  <c:v>2.2000000000000002</c:v>
                </c:pt>
                <c:pt idx="2274">
                  <c:v>4.54</c:v>
                </c:pt>
                <c:pt idx="2277">
                  <c:v>0.6</c:v>
                </c:pt>
                <c:pt idx="2278">
                  <c:v>0.6</c:v>
                </c:pt>
                <c:pt idx="2279">
                  <c:v>0.6</c:v>
                </c:pt>
                <c:pt idx="2280">
                  <c:v>0.52</c:v>
                </c:pt>
                <c:pt idx="2283">
                  <c:v>0.72</c:v>
                </c:pt>
                <c:pt idx="2284">
                  <c:v>0.72</c:v>
                </c:pt>
                <c:pt idx="2285">
                  <c:v>0.72</c:v>
                </c:pt>
                <c:pt idx="2286">
                  <c:v>0.61</c:v>
                </c:pt>
                <c:pt idx="2289">
                  <c:v>0.56999999999999995</c:v>
                </c:pt>
                <c:pt idx="2290">
                  <c:v>0.56999999999999995</c:v>
                </c:pt>
                <c:pt idx="2291">
                  <c:v>0.56999999999999995</c:v>
                </c:pt>
                <c:pt idx="2292">
                  <c:v>0.75</c:v>
                </c:pt>
                <c:pt idx="2295">
                  <c:v>0.61</c:v>
                </c:pt>
                <c:pt idx="2298">
                  <c:v>0.84</c:v>
                </c:pt>
                <c:pt idx="2301">
                  <c:v>0.31</c:v>
                </c:pt>
                <c:pt idx="2304">
                  <c:v>0.63</c:v>
                </c:pt>
                <c:pt idx="2307">
                  <c:v>2.5299999999999998</c:v>
                </c:pt>
                <c:pt idx="2310">
                  <c:v>1</c:v>
                </c:pt>
                <c:pt idx="2313">
                  <c:v>0.96</c:v>
                </c:pt>
                <c:pt idx="2316">
                  <c:v>1.21</c:v>
                </c:pt>
                <c:pt idx="2319">
                  <c:v>1.55</c:v>
                </c:pt>
                <c:pt idx="2323">
                  <c:v>0.81</c:v>
                </c:pt>
                <c:pt idx="2325">
                  <c:v>1.19</c:v>
                </c:pt>
                <c:pt idx="2328">
                  <c:v>0.35</c:v>
                </c:pt>
                <c:pt idx="2331">
                  <c:v>5.21</c:v>
                </c:pt>
                <c:pt idx="2335">
                  <c:v>1.84</c:v>
                </c:pt>
                <c:pt idx="2337">
                  <c:v>0.46</c:v>
                </c:pt>
                <c:pt idx="2340">
                  <c:v>0.19</c:v>
                </c:pt>
                <c:pt idx="2343">
                  <c:v>0.45</c:v>
                </c:pt>
                <c:pt idx="2346">
                  <c:v>2.23</c:v>
                </c:pt>
                <c:pt idx="2349">
                  <c:v>0.98</c:v>
                </c:pt>
                <c:pt idx="2352">
                  <c:v>2.1800000000000002</c:v>
                </c:pt>
                <c:pt idx="2355">
                  <c:v>1.48</c:v>
                </c:pt>
                <c:pt idx="2358">
                  <c:v>0.68</c:v>
                </c:pt>
                <c:pt idx="2361">
                  <c:v>0.32</c:v>
                </c:pt>
                <c:pt idx="2364">
                  <c:v>0.78</c:v>
                </c:pt>
                <c:pt idx="2367">
                  <c:v>0.28999999999999998</c:v>
                </c:pt>
                <c:pt idx="2370">
                  <c:v>0.66</c:v>
                </c:pt>
                <c:pt idx="2374">
                  <c:v>0.53</c:v>
                </c:pt>
                <c:pt idx="2376">
                  <c:v>0.86</c:v>
                </c:pt>
                <c:pt idx="2379">
                  <c:v>0.98</c:v>
                </c:pt>
                <c:pt idx="2384">
                  <c:v>1.49</c:v>
                </c:pt>
                <c:pt idx="2386">
                  <c:v>1.62</c:v>
                </c:pt>
                <c:pt idx="2388">
                  <c:v>1.41</c:v>
                </c:pt>
                <c:pt idx="2391">
                  <c:v>3.25</c:v>
                </c:pt>
                <c:pt idx="2394">
                  <c:v>0.33</c:v>
                </c:pt>
                <c:pt idx="2397">
                  <c:v>0.22</c:v>
                </c:pt>
                <c:pt idx="2400">
                  <c:v>0.13</c:v>
                </c:pt>
                <c:pt idx="2403">
                  <c:v>0.47</c:v>
                </c:pt>
                <c:pt idx="2406">
                  <c:v>0.23</c:v>
                </c:pt>
                <c:pt idx="2409">
                  <c:v>0.37</c:v>
                </c:pt>
                <c:pt idx="2412">
                  <c:v>0.97</c:v>
                </c:pt>
                <c:pt idx="2415">
                  <c:v>0.74</c:v>
                </c:pt>
                <c:pt idx="2418">
                  <c:v>0.53</c:v>
                </c:pt>
                <c:pt idx="2421">
                  <c:v>0.28000000000000003</c:v>
                </c:pt>
                <c:pt idx="2424">
                  <c:v>0.43</c:v>
                </c:pt>
                <c:pt idx="2427">
                  <c:v>0.26</c:v>
                </c:pt>
                <c:pt idx="2430">
                  <c:v>0.54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Sheet1!$AM$4</c:f>
              <c:strCache>
                <c:ptCount val="1"/>
                <c:pt idx="0">
                  <c:v>仙台市青葉区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Pt>
            <c:idx val="953"/>
            <c:marker>
              <c:symbol val="star"/>
              <c:size val="6"/>
            </c:marker>
            <c:bubble3D val="0"/>
          </c:dPt>
          <c:cat>
            <c:numRef>
              <c:f>Sheet1!$AG$5:$AG$2501</c:f>
              <c:numCache>
                <c:formatCode>[$-411]ge\.m\.d;@</c:formatCode>
                <c:ptCount val="2497"/>
                <c:pt idx="0">
                  <c:v>21794</c:v>
                </c:pt>
                <c:pt idx="1">
                  <c:v>21885</c:v>
                </c:pt>
                <c:pt idx="2">
                  <c:v>21947</c:v>
                </c:pt>
                <c:pt idx="3">
                  <c:v>21976</c:v>
                </c:pt>
                <c:pt idx="4">
                  <c:v>22068</c:v>
                </c:pt>
                <c:pt idx="5">
                  <c:v>22160</c:v>
                </c:pt>
                <c:pt idx="6">
                  <c:v>22251</c:v>
                </c:pt>
                <c:pt idx="7">
                  <c:v>22341</c:v>
                </c:pt>
                <c:pt idx="8">
                  <c:v>22433</c:v>
                </c:pt>
                <c:pt idx="9">
                  <c:v>22494</c:v>
                </c:pt>
                <c:pt idx="10">
                  <c:v>22525</c:v>
                </c:pt>
                <c:pt idx="11">
                  <c:v>22555</c:v>
                </c:pt>
                <c:pt idx="12">
                  <c:v>22586</c:v>
                </c:pt>
                <c:pt idx="13">
                  <c:v>22616</c:v>
                </c:pt>
                <c:pt idx="14">
                  <c:v>22647</c:v>
                </c:pt>
                <c:pt idx="15">
                  <c:v>22678</c:v>
                </c:pt>
                <c:pt idx="16">
                  <c:v>22706</c:v>
                </c:pt>
                <c:pt idx="17">
                  <c:v>22737</c:v>
                </c:pt>
                <c:pt idx="18">
                  <c:v>22767</c:v>
                </c:pt>
                <c:pt idx="19">
                  <c:v>22798</c:v>
                </c:pt>
                <c:pt idx="20">
                  <c:v>22828</c:v>
                </c:pt>
                <c:pt idx="21">
                  <c:v>22859</c:v>
                </c:pt>
                <c:pt idx="22">
                  <c:v>22890</c:v>
                </c:pt>
                <c:pt idx="23">
                  <c:v>22920</c:v>
                </c:pt>
                <c:pt idx="24">
                  <c:v>22951</c:v>
                </c:pt>
                <c:pt idx="25">
                  <c:v>22981</c:v>
                </c:pt>
                <c:pt idx="26">
                  <c:v>23012</c:v>
                </c:pt>
                <c:pt idx="27">
                  <c:v>23043</c:v>
                </c:pt>
                <c:pt idx="28">
                  <c:v>23071</c:v>
                </c:pt>
                <c:pt idx="29">
                  <c:v>23102</c:v>
                </c:pt>
                <c:pt idx="30">
                  <c:v>23132</c:v>
                </c:pt>
                <c:pt idx="31">
                  <c:v>23163</c:v>
                </c:pt>
                <c:pt idx="32">
                  <c:v>23163</c:v>
                </c:pt>
                <c:pt idx="33">
                  <c:v>23193</c:v>
                </c:pt>
                <c:pt idx="34">
                  <c:v>23193</c:v>
                </c:pt>
                <c:pt idx="35">
                  <c:v>23224</c:v>
                </c:pt>
                <c:pt idx="36">
                  <c:v>23224</c:v>
                </c:pt>
                <c:pt idx="37">
                  <c:v>23255</c:v>
                </c:pt>
                <c:pt idx="38">
                  <c:v>23256</c:v>
                </c:pt>
                <c:pt idx="39">
                  <c:v>23285</c:v>
                </c:pt>
                <c:pt idx="40">
                  <c:v>23285</c:v>
                </c:pt>
                <c:pt idx="41">
                  <c:v>23316</c:v>
                </c:pt>
                <c:pt idx="42">
                  <c:v>23316</c:v>
                </c:pt>
                <c:pt idx="43">
                  <c:v>23346</c:v>
                </c:pt>
                <c:pt idx="44">
                  <c:v>23347</c:v>
                </c:pt>
                <c:pt idx="45">
                  <c:v>23383</c:v>
                </c:pt>
                <c:pt idx="46">
                  <c:v>23409</c:v>
                </c:pt>
                <c:pt idx="47">
                  <c:v>23439</c:v>
                </c:pt>
                <c:pt idx="48">
                  <c:v>23469</c:v>
                </c:pt>
                <c:pt idx="49">
                  <c:v>23499</c:v>
                </c:pt>
                <c:pt idx="50">
                  <c:v>23529</c:v>
                </c:pt>
                <c:pt idx="51">
                  <c:v>23559</c:v>
                </c:pt>
                <c:pt idx="52">
                  <c:v>23590</c:v>
                </c:pt>
                <c:pt idx="53">
                  <c:v>23621</c:v>
                </c:pt>
                <c:pt idx="54">
                  <c:v>23651</c:v>
                </c:pt>
                <c:pt idx="55">
                  <c:v>23686</c:v>
                </c:pt>
                <c:pt idx="56">
                  <c:v>23712</c:v>
                </c:pt>
                <c:pt idx="57">
                  <c:v>23752</c:v>
                </c:pt>
                <c:pt idx="58">
                  <c:v>23774</c:v>
                </c:pt>
                <c:pt idx="59">
                  <c:v>23802</c:v>
                </c:pt>
                <c:pt idx="60">
                  <c:v>23833</c:v>
                </c:pt>
                <c:pt idx="61">
                  <c:v>23863</c:v>
                </c:pt>
                <c:pt idx="62">
                  <c:v>23894</c:v>
                </c:pt>
                <c:pt idx="63">
                  <c:v>23924</c:v>
                </c:pt>
                <c:pt idx="64">
                  <c:v>23955</c:v>
                </c:pt>
                <c:pt idx="65">
                  <c:v>23986</c:v>
                </c:pt>
                <c:pt idx="66">
                  <c:v>24016</c:v>
                </c:pt>
                <c:pt idx="67">
                  <c:v>24047</c:v>
                </c:pt>
                <c:pt idx="68">
                  <c:v>24077</c:v>
                </c:pt>
                <c:pt idx="69">
                  <c:v>24108</c:v>
                </c:pt>
                <c:pt idx="70">
                  <c:v>24139</c:v>
                </c:pt>
                <c:pt idx="71">
                  <c:v>24167</c:v>
                </c:pt>
                <c:pt idx="72">
                  <c:v>24198</c:v>
                </c:pt>
                <c:pt idx="73">
                  <c:v>24228</c:v>
                </c:pt>
                <c:pt idx="74">
                  <c:v>24259</c:v>
                </c:pt>
                <c:pt idx="75">
                  <c:v>24289</c:v>
                </c:pt>
                <c:pt idx="76">
                  <c:v>24320</c:v>
                </c:pt>
                <c:pt idx="77">
                  <c:v>24351</c:v>
                </c:pt>
                <c:pt idx="78">
                  <c:v>24381</c:v>
                </c:pt>
                <c:pt idx="79">
                  <c:v>24412</c:v>
                </c:pt>
                <c:pt idx="80">
                  <c:v>24442</c:v>
                </c:pt>
                <c:pt idx="81">
                  <c:v>24474</c:v>
                </c:pt>
                <c:pt idx="82">
                  <c:v>24505</c:v>
                </c:pt>
                <c:pt idx="83">
                  <c:v>24532</c:v>
                </c:pt>
                <c:pt idx="84">
                  <c:v>24563</c:v>
                </c:pt>
                <c:pt idx="85">
                  <c:v>24593</c:v>
                </c:pt>
                <c:pt idx="86">
                  <c:v>24624</c:v>
                </c:pt>
                <c:pt idx="87">
                  <c:v>24654</c:v>
                </c:pt>
                <c:pt idx="88">
                  <c:v>24685</c:v>
                </c:pt>
                <c:pt idx="89">
                  <c:v>24716</c:v>
                </c:pt>
                <c:pt idx="90">
                  <c:v>24746</c:v>
                </c:pt>
                <c:pt idx="91">
                  <c:v>24777</c:v>
                </c:pt>
                <c:pt idx="92">
                  <c:v>24807</c:v>
                </c:pt>
                <c:pt idx="93">
                  <c:v>24838</c:v>
                </c:pt>
                <c:pt idx="94">
                  <c:v>24869</c:v>
                </c:pt>
                <c:pt idx="95">
                  <c:v>24898</c:v>
                </c:pt>
                <c:pt idx="96">
                  <c:v>24929</c:v>
                </c:pt>
                <c:pt idx="97">
                  <c:v>24959</c:v>
                </c:pt>
                <c:pt idx="98">
                  <c:v>24990</c:v>
                </c:pt>
                <c:pt idx="99">
                  <c:v>25020</c:v>
                </c:pt>
                <c:pt idx="100">
                  <c:v>25051</c:v>
                </c:pt>
                <c:pt idx="101">
                  <c:v>25082</c:v>
                </c:pt>
                <c:pt idx="102">
                  <c:v>25112</c:v>
                </c:pt>
                <c:pt idx="103">
                  <c:v>25143</c:v>
                </c:pt>
                <c:pt idx="104">
                  <c:v>25173</c:v>
                </c:pt>
                <c:pt idx="105">
                  <c:v>25204</c:v>
                </c:pt>
                <c:pt idx="106">
                  <c:v>25235</c:v>
                </c:pt>
                <c:pt idx="107">
                  <c:v>25263</c:v>
                </c:pt>
                <c:pt idx="108">
                  <c:v>25294</c:v>
                </c:pt>
                <c:pt idx="109">
                  <c:v>25324</c:v>
                </c:pt>
                <c:pt idx="110">
                  <c:v>25356</c:v>
                </c:pt>
                <c:pt idx="111">
                  <c:v>25385</c:v>
                </c:pt>
                <c:pt idx="112">
                  <c:v>25416</c:v>
                </c:pt>
                <c:pt idx="113">
                  <c:v>25447</c:v>
                </c:pt>
                <c:pt idx="114">
                  <c:v>25477</c:v>
                </c:pt>
                <c:pt idx="115">
                  <c:v>25508</c:v>
                </c:pt>
                <c:pt idx="116">
                  <c:v>25538</c:v>
                </c:pt>
                <c:pt idx="117">
                  <c:v>25569</c:v>
                </c:pt>
                <c:pt idx="118">
                  <c:v>25600</c:v>
                </c:pt>
                <c:pt idx="119">
                  <c:v>25628</c:v>
                </c:pt>
                <c:pt idx="120">
                  <c:v>25659</c:v>
                </c:pt>
                <c:pt idx="121">
                  <c:v>25689</c:v>
                </c:pt>
                <c:pt idx="122">
                  <c:v>25720</c:v>
                </c:pt>
                <c:pt idx="123">
                  <c:v>25750</c:v>
                </c:pt>
                <c:pt idx="124">
                  <c:v>25781</c:v>
                </c:pt>
                <c:pt idx="125">
                  <c:v>25812</c:v>
                </c:pt>
                <c:pt idx="126">
                  <c:v>25842</c:v>
                </c:pt>
                <c:pt idx="127">
                  <c:v>25873</c:v>
                </c:pt>
                <c:pt idx="128">
                  <c:v>25903</c:v>
                </c:pt>
                <c:pt idx="129">
                  <c:v>25934</c:v>
                </c:pt>
                <c:pt idx="130">
                  <c:v>25965</c:v>
                </c:pt>
                <c:pt idx="131">
                  <c:v>25993</c:v>
                </c:pt>
                <c:pt idx="132">
                  <c:v>26024</c:v>
                </c:pt>
                <c:pt idx="133">
                  <c:v>26054</c:v>
                </c:pt>
                <c:pt idx="134">
                  <c:v>26085</c:v>
                </c:pt>
                <c:pt idx="135">
                  <c:v>26115</c:v>
                </c:pt>
                <c:pt idx="136">
                  <c:v>26146</c:v>
                </c:pt>
                <c:pt idx="137">
                  <c:v>26177</c:v>
                </c:pt>
                <c:pt idx="138">
                  <c:v>26207</c:v>
                </c:pt>
                <c:pt idx="139">
                  <c:v>26238</c:v>
                </c:pt>
                <c:pt idx="140">
                  <c:v>26268</c:v>
                </c:pt>
                <c:pt idx="141">
                  <c:v>26299</c:v>
                </c:pt>
                <c:pt idx="142">
                  <c:v>26330</c:v>
                </c:pt>
                <c:pt idx="143">
                  <c:v>26359</c:v>
                </c:pt>
                <c:pt idx="144">
                  <c:v>26390</c:v>
                </c:pt>
                <c:pt idx="145">
                  <c:v>26420</c:v>
                </c:pt>
                <c:pt idx="146">
                  <c:v>26451</c:v>
                </c:pt>
                <c:pt idx="147">
                  <c:v>26481</c:v>
                </c:pt>
                <c:pt idx="148">
                  <c:v>26512</c:v>
                </c:pt>
                <c:pt idx="149">
                  <c:v>26543</c:v>
                </c:pt>
                <c:pt idx="150">
                  <c:v>26573</c:v>
                </c:pt>
                <c:pt idx="151">
                  <c:v>26604</c:v>
                </c:pt>
                <c:pt idx="152">
                  <c:v>26634</c:v>
                </c:pt>
                <c:pt idx="153">
                  <c:v>26665</c:v>
                </c:pt>
                <c:pt idx="154">
                  <c:v>26696</c:v>
                </c:pt>
                <c:pt idx="155">
                  <c:v>26724</c:v>
                </c:pt>
                <c:pt idx="156">
                  <c:v>27119</c:v>
                </c:pt>
                <c:pt idx="157">
                  <c:v>27149</c:v>
                </c:pt>
                <c:pt idx="158">
                  <c:v>27180</c:v>
                </c:pt>
                <c:pt idx="159">
                  <c:v>27211</c:v>
                </c:pt>
                <c:pt idx="160">
                  <c:v>27241</c:v>
                </c:pt>
                <c:pt idx="161">
                  <c:v>27272</c:v>
                </c:pt>
                <c:pt idx="162">
                  <c:v>27302</c:v>
                </c:pt>
                <c:pt idx="163">
                  <c:v>27333</c:v>
                </c:pt>
                <c:pt idx="164">
                  <c:v>27363</c:v>
                </c:pt>
                <c:pt idx="165">
                  <c:v>27390</c:v>
                </c:pt>
                <c:pt idx="166">
                  <c:v>27425</c:v>
                </c:pt>
                <c:pt idx="167">
                  <c:v>27453</c:v>
                </c:pt>
                <c:pt idx="168">
                  <c:v>27484</c:v>
                </c:pt>
                <c:pt idx="169">
                  <c:v>27514</c:v>
                </c:pt>
                <c:pt idx="170">
                  <c:v>27545</c:v>
                </c:pt>
                <c:pt idx="171">
                  <c:v>27575</c:v>
                </c:pt>
                <c:pt idx="172">
                  <c:v>27606</c:v>
                </c:pt>
                <c:pt idx="173">
                  <c:v>27637</c:v>
                </c:pt>
                <c:pt idx="174">
                  <c:v>27667</c:v>
                </c:pt>
                <c:pt idx="175">
                  <c:v>27699</c:v>
                </c:pt>
                <c:pt idx="176">
                  <c:v>27728</c:v>
                </c:pt>
                <c:pt idx="177">
                  <c:v>27760</c:v>
                </c:pt>
                <c:pt idx="178">
                  <c:v>27790</c:v>
                </c:pt>
                <c:pt idx="179">
                  <c:v>27819</c:v>
                </c:pt>
                <c:pt idx="180">
                  <c:v>27850</c:v>
                </c:pt>
                <c:pt idx="181">
                  <c:v>27880</c:v>
                </c:pt>
                <c:pt idx="182">
                  <c:v>27911</c:v>
                </c:pt>
                <c:pt idx="183">
                  <c:v>27941</c:v>
                </c:pt>
                <c:pt idx="184">
                  <c:v>27972</c:v>
                </c:pt>
                <c:pt idx="185">
                  <c:v>28003</c:v>
                </c:pt>
                <c:pt idx="186">
                  <c:v>28033</c:v>
                </c:pt>
                <c:pt idx="187">
                  <c:v>28065</c:v>
                </c:pt>
                <c:pt idx="188">
                  <c:v>28095</c:v>
                </c:pt>
                <c:pt idx="189">
                  <c:v>28126</c:v>
                </c:pt>
                <c:pt idx="190">
                  <c:v>28130</c:v>
                </c:pt>
                <c:pt idx="191">
                  <c:v>28157</c:v>
                </c:pt>
                <c:pt idx="192">
                  <c:v>28158</c:v>
                </c:pt>
                <c:pt idx="193">
                  <c:v>28185</c:v>
                </c:pt>
                <c:pt idx="194">
                  <c:v>28185</c:v>
                </c:pt>
                <c:pt idx="195">
                  <c:v>28215</c:v>
                </c:pt>
                <c:pt idx="196">
                  <c:v>28216</c:v>
                </c:pt>
                <c:pt idx="197">
                  <c:v>28246</c:v>
                </c:pt>
                <c:pt idx="198">
                  <c:v>28247</c:v>
                </c:pt>
                <c:pt idx="199">
                  <c:v>28277</c:v>
                </c:pt>
                <c:pt idx="200">
                  <c:v>28277</c:v>
                </c:pt>
                <c:pt idx="201">
                  <c:v>28307</c:v>
                </c:pt>
                <c:pt idx="202">
                  <c:v>28307</c:v>
                </c:pt>
                <c:pt idx="203">
                  <c:v>28338</c:v>
                </c:pt>
                <c:pt idx="204">
                  <c:v>28338</c:v>
                </c:pt>
                <c:pt idx="205">
                  <c:v>28369</c:v>
                </c:pt>
                <c:pt idx="206">
                  <c:v>28369</c:v>
                </c:pt>
                <c:pt idx="207">
                  <c:v>28399</c:v>
                </c:pt>
                <c:pt idx="208">
                  <c:v>28399</c:v>
                </c:pt>
                <c:pt idx="209">
                  <c:v>28430</c:v>
                </c:pt>
                <c:pt idx="210">
                  <c:v>28430</c:v>
                </c:pt>
                <c:pt idx="211">
                  <c:v>28460</c:v>
                </c:pt>
                <c:pt idx="212">
                  <c:v>28460</c:v>
                </c:pt>
                <c:pt idx="213">
                  <c:v>28495</c:v>
                </c:pt>
                <c:pt idx="214">
                  <c:v>28522</c:v>
                </c:pt>
                <c:pt idx="215">
                  <c:v>28552</c:v>
                </c:pt>
                <c:pt idx="216">
                  <c:v>28581</c:v>
                </c:pt>
                <c:pt idx="217">
                  <c:v>28611</c:v>
                </c:pt>
                <c:pt idx="218">
                  <c:v>28642</c:v>
                </c:pt>
                <c:pt idx="219">
                  <c:v>28672</c:v>
                </c:pt>
                <c:pt idx="220">
                  <c:v>28703</c:v>
                </c:pt>
                <c:pt idx="221">
                  <c:v>28734</c:v>
                </c:pt>
                <c:pt idx="222">
                  <c:v>28765</c:v>
                </c:pt>
                <c:pt idx="223">
                  <c:v>28796</c:v>
                </c:pt>
                <c:pt idx="224">
                  <c:v>28825</c:v>
                </c:pt>
                <c:pt idx="225">
                  <c:v>28863</c:v>
                </c:pt>
                <c:pt idx="226">
                  <c:v>28887</c:v>
                </c:pt>
                <c:pt idx="227">
                  <c:v>28915</c:v>
                </c:pt>
                <c:pt idx="228">
                  <c:v>28947</c:v>
                </c:pt>
                <c:pt idx="229">
                  <c:v>28976</c:v>
                </c:pt>
                <c:pt idx="230">
                  <c:v>29007</c:v>
                </c:pt>
                <c:pt idx="231">
                  <c:v>29038</c:v>
                </c:pt>
                <c:pt idx="232">
                  <c:v>29068</c:v>
                </c:pt>
                <c:pt idx="233">
                  <c:v>29099</c:v>
                </c:pt>
                <c:pt idx="234">
                  <c:v>29129</c:v>
                </c:pt>
                <c:pt idx="235">
                  <c:v>29160</c:v>
                </c:pt>
                <c:pt idx="236">
                  <c:v>29192</c:v>
                </c:pt>
                <c:pt idx="237">
                  <c:v>29225</c:v>
                </c:pt>
                <c:pt idx="238">
                  <c:v>29255</c:v>
                </c:pt>
                <c:pt idx="239">
                  <c:v>29281</c:v>
                </c:pt>
                <c:pt idx="240">
                  <c:v>29312</c:v>
                </c:pt>
                <c:pt idx="241">
                  <c:v>29342</c:v>
                </c:pt>
                <c:pt idx="242">
                  <c:v>29377</c:v>
                </c:pt>
                <c:pt idx="243">
                  <c:v>29403</c:v>
                </c:pt>
                <c:pt idx="244">
                  <c:v>29434</c:v>
                </c:pt>
                <c:pt idx="245">
                  <c:v>29465</c:v>
                </c:pt>
                <c:pt idx="246">
                  <c:v>29494</c:v>
                </c:pt>
                <c:pt idx="247">
                  <c:v>29526</c:v>
                </c:pt>
                <c:pt idx="248">
                  <c:v>29559</c:v>
                </c:pt>
                <c:pt idx="249">
                  <c:v>29592</c:v>
                </c:pt>
                <c:pt idx="250">
                  <c:v>29619</c:v>
                </c:pt>
                <c:pt idx="251">
                  <c:v>29649</c:v>
                </c:pt>
                <c:pt idx="252">
                  <c:v>29678</c:v>
                </c:pt>
                <c:pt idx="253">
                  <c:v>29707</c:v>
                </c:pt>
                <c:pt idx="254">
                  <c:v>29738</c:v>
                </c:pt>
                <c:pt idx="255">
                  <c:v>29768</c:v>
                </c:pt>
                <c:pt idx="256">
                  <c:v>29801</c:v>
                </c:pt>
                <c:pt idx="257">
                  <c:v>29831</c:v>
                </c:pt>
                <c:pt idx="258">
                  <c:v>29860</c:v>
                </c:pt>
                <c:pt idx="259">
                  <c:v>29860</c:v>
                </c:pt>
                <c:pt idx="260">
                  <c:v>29860</c:v>
                </c:pt>
                <c:pt idx="261">
                  <c:v>29860</c:v>
                </c:pt>
                <c:pt idx="262">
                  <c:v>29890</c:v>
                </c:pt>
                <c:pt idx="263">
                  <c:v>29890</c:v>
                </c:pt>
                <c:pt idx="264">
                  <c:v>29890</c:v>
                </c:pt>
                <c:pt idx="265">
                  <c:v>29921</c:v>
                </c:pt>
                <c:pt idx="266">
                  <c:v>29921</c:v>
                </c:pt>
                <c:pt idx="267">
                  <c:v>29921</c:v>
                </c:pt>
                <c:pt idx="268">
                  <c:v>29921</c:v>
                </c:pt>
                <c:pt idx="269">
                  <c:v>29946</c:v>
                </c:pt>
                <c:pt idx="270">
                  <c:v>29946</c:v>
                </c:pt>
                <c:pt idx="271">
                  <c:v>29948</c:v>
                </c:pt>
                <c:pt idx="272">
                  <c:v>29948</c:v>
                </c:pt>
                <c:pt idx="273">
                  <c:v>29983</c:v>
                </c:pt>
                <c:pt idx="274">
                  <c:v>29983</c:v>
                </c:pt>
                <c:pt idx="275">
                  <c:v>29983</c:v>
                </c:pt>
                <c:pt idx="276">
                  <c:v>29983</c:v>
                </c:pt>
                <c:pt idx="277">
                  <c:v>30011</c:v>
                </c:pt>
                <c:pt idx="278">
                  <c:v>30011</c:v>
                </c:pt>
                <c:pt idx="279">
                  <c:v>30011</c:v>
                </c:pt>
                <c:pt idx="280">
                  <c:v>30011</c:v>
                </c:pt>
                <c:pt idx="281">
                  <c:v>30040</c:v>
                </c:pt>
                <c:pt idx="282">
                  <c:v>30040</c:v>
                </c:pt>
                <c:pt idx="283">
                  <c:v>30041</c:v>
                </c:pt>
                <c:pt idx="284">
                  <c:v>30041</c:v>
                </c:pt>
                <c:pt idx="285">
                  <c:v>30071</c:v>
                </c:pt>
                <c:pt idx="286">
                  <c:v>30071</c:v>
                </c:pt>
                <c:pt idx="287">
                  <c:v>30071</c:v>
                </c:pt>
                <c:pt idx="288">
                  <c:v>30071</c:v>
                </c:pt>
                <c:pt idx="289">
                  <c:v>30102</c:v>
                </c:pt>
                <c:pt idx="290">
                  <c:v>30102</c:v>
                </c:pt>
                <c:pt idx="291">
                  <c:v>30103</c:v>
                </c:pt>
                <c:pt idx="292">
                  <c:v>30103</c:v>
                </c:pt>
                <c:pt idx="293">
                  <c:v>30132</c:v>
                </c:pt>
                <c:pt idx="294">
                  <c:v>30132</c:v>
                </c:pt>
                <c:pt idx="295">
                  <c:v>30133</c:v>
                </c:pt>
                <c:pt idx="296">
                  <c:v>30133</c:v>
                </c:pt>
                <c:pt idx="297">
                  <c:v>30162</c:v>
                </c:pt>
                <c:pt idx="298">
                  <c:v>30162</c:v>
                </c:pt>
                <c:pt idx="299">
                  <c:v>30162</c:v>
                </c:pt>
                <c:pt idx="300">
                  <c:v>30162</c:v>
                </c:pt>
                <c:pt idx="301">
                  <c:v>30194</c:v>
                </c:pt>
                <c:pt idx="302">
                  <c:v>30194</c:v>
                </c:pt>
                <c:pt idx="303">
                  <c:v>30195</c:v>
                </c:pt>
                <c:pt idx="304">
                  <c:v>30195</c:v>
                </c:pt>
                <c:pt idx="305">
                  <c:v>30224</c:v>
                </c:pt>
                <c:pt idx="306">
                  <c:v>30224</c:v>
                </c:pt>
                <c:pt idx="307">
                  <c:v>30224</c:v>
                </c:pt>
                <c:pt idx="308">
                  <c:v>30224</c:v>
                </c:pt>
                <c:pt idx="309">
                  <c:v>30256</c:v>
                </c:pt>
                <c:pt idx="310">
                  <c:v>30256</c:v>
                </c:pt>
                <c:pt idx="311">
                  <c:v>30257</c:v>
                </c:pt>
                <c:pt idx="312">
                  <c:v>30257</c:v>
                </c:pt>
                <c:pt idx="313">
                  <c:v>30285</c:v>
                </c:pt>
                <c:pt idx="314">
                  <c:v>30285</c:v>
                </c:pt>
                <c:pt idx="315">
                  <c:v>30285</c:v>
                </c:pt>
                <c:pt idx="316">
                  <c:v>30285</c:v>
                </c:pt>
                <c:pt idx="317">
                  <c:v>30313</c:v>
                </c:pt>
                <c:pt idx="318">
                  <c:v>30313</c:v>
                </c:pt>
                <c:pt idx="319">
                  <c:v>30313</c:v>
                </c:pt>
                <c:pt idx="320">
                  <c:v>30313</c:v>
                </c:pt>
                <c:pt idx="321">
                  <c:v>30347</c:v>
                </c:pt>
                <c:pt idx="322">
                  <c:v>30347</c:v>
                </c:pt>
                <c:pt idx="323">
                  <c:v>30347</c:v>
                </c:pt>
                <c:pt idx="324">
                  <c:v>30347</c:v>
                </c:pt>
                <c:pt idx="325">
                  <c:v>30375</c:v>
                </c:pt>
                <c:pt idx="326">
                  <c:v>30375</c:v>
                </c:pt>
                <c:pt idx="327">
                  <c:v>30375</c:v>
                </c:pt>
                <c:pt idx="328">
                  <c:v>30375</c:v>
                </c:pt>
                <c:pt idx="329">
                  <c:v>30406</c:v>
                </c:pt>
                <c:pt idx="330">
                  <c:v>30406</c:v>
                </c:pt>
                <c:pt idx="331">
                  <c:v>30406</c:v>
                </c:pt>
                <c:pt idx="332">
                  <c:v>30406</c:v>
                </c:pt>
                <c:pt idx="333">
                  <c:v>30436</c:v>
                </c:pt>
                <c:pt idx="334">
                  <c:v>30436</c:v>
                </c:pt>
                <c:pt idx="335">
                  <c:v>30436</c:v>
                </c:pt>
                <c:pt idx="336">
                  <c:v>30436</c:v>
                </c:pt>
                <c:pt idx="337">
                  <c:v>30467</c:v>
                </c:pt>
                <c:pt idx="338">
                  <c:v>30467</c:v>
                </c:pt>
                <c:pt idx="339">
                  <c:v>30467</c:v>
                </c:pt>
                <c:pt idx="340">
                  <c:v>30467</c:v>
                </c:pt>
                <c:pt idx="341">
                  <c:v>30497</c:v>
                </c:pt>
                <c:pt idx="342">
                  <c:v>30497</c:v>
                </c:pt>
                <c:pt idx="343">
                  <c:v>30497</c:v>
                </c:pt>
                <c:pt idx="344">
                  <c:v>30497</c:v>
                </c:pt>
                <c:pt idx="345">
                  <c:v>30526</c:v>
                </c:pt>
                <c:pt idx="346">
                  <c:v>30526</c:v>
                </c:pt>
                <c:pt idx="347">
                  <c:v>30527</c:v>
                </c:pt>
                <c:pt idx="348">
                  <c:v>30527</c:v>
                </c:pt>
                <c:pt idx="349">
                  <c:v>30559</c:v>
                </c:pt>
                <c:pt idx="350">
                  <c:v>30559</c:v>
                </c:pt>
                <c:pt idx="351">
                  <c:v>30559</c:v>
                </c:pt>
                <c:pt idx="352">
                  <c:v>30559</c:v>
                </c:pt>
                <c:pt idx="353">
                  <c:v>30589</c:v>
                </c:pt>
                <c:pt idx="354">
                  <c:v>30589</c:v>
                </c:pt>
                <c:pt idx="355">
                  <c:v>30589</c:v>
                </c:pt>
                <c:pt idx="356">
                  <c:v>30589</c:v>
                </c:pt>
                <c:pt idx="357">
                  <c:v>30592</c:v>
                </c:pt>
                <c:pt idx="358">
                  <c:v>30620</c:v>
                </c:pt>
                <c:pt idx="359">
                  <c:v>30620</c:v>
                </c:pt>
                <c:pt idx="360">
                  <c:v>30620</c:v>
                </c:pt>
                <c:pt idx="361">
                  <c:v>30620</c:v>
                </c:pt>
                <c:pt idx="362">
                  <c:v>30621</c:v>
                </c:pt>
                <c:pt idx="363">
                  <c:v>30650</c:v>
                </c:pt>
                <c:pt idx="364">
                  <c:v>30650</c:v>
                </c:pt>
                <c:pt idx="365">
                  <c:v>30650</c:v>
                </c:pt>
                <c:pt idx="366">
                  <c:v>30650</c:v>
                </c:pt>
                <c:pt idx="367">
                  <c:v>30651</c:v>
                </c:pt>
                <c:pt idx="368">
                  <c:v>30677</c:v>
                </c:pt>
                <c:pt idx="369">
                  <c:v>30677</c:v>
                </c:pt>
                <c:pt idx="370">
                  <c:v>30678</c:v>
                </c:pt>
                <c:pt idx="371">
                  <c:v>30678</c:v>
                </c:pt>
                <c:pt idx="372">
                  <c:v>30686</c:v>
                </c:pt>
                <c:pt idx="373">
                  <c:v>30712</c:v>
                </c:pt>
                <c:pt idx="374">
                  <c:v>30712</c:v>
                </c:pt>
                <c:pt idx="375">
                  <c:v>30712</c:v>
                </c:pt>
                <c:pt idx="376">
                  <c:v>30712</c:v>
                </c:pt>
                <c:pt idx="377">
                  <c:v>30713</c:v>
                </c:pt>
                <c:pt idx="378">
                  <c:v>30741</c:v>
                </c:pt>
                <c:pt idx="379">
                  <c:v>30741</c:v>
                </c:pt>
                <c:pt idx="380">
                  <c:v>30741</c:v>
                </c:pt>
                <c:pt idx="381">
                  <c:v>30741</c:v>
                </c:pt>
                <c:pt idx="382">
                  <c:v>30742</c:v>
                </c:pt>
                <c:pt idx="383">
                  <c:v>30771</c:v>
                </c:pt>
                <c:pt idx="384">
                  <c:v>30771</c:v>
                </c:pt>
                <c:pt idx="385">
                  <c:v>30771</c:v>
                </c:pt>
                <c:pt idx="386">
                  <c:v>30771</c:v>
                </c:pt>
                <c:pt idx="387">
                  <c:v>30774</c:v>
                </c:pt>
                <c:pt idx="388">
                  <c:v>30799</c:v>
                </c:pt>
                <c:pt idx="389">
                  <c:v>30799</c:v>
                </c:pt>
                <c:pt idx="390">
                  <c:v>30800</c:v>
                </c:pt>
                <c:pt idx="391">
                  <c:v>30800</c:v>
                </c:pt>
                <c:pt idx="392">
                  <c:v>30803</c:v>
                </c:pt>
                <c:pt idx="393">
                  <c:v>30833</c:v>
                </c:pt>
                <c:pt idx="394">
                  <c:v>30833</c:v>
                </c:pt>
                <c:pt idx="395">
                  <c:v>30833</c:v>
                </c:pt>
                <c:pt idx="396">
                  <c:v>30833</c:v>
                </c:pt>
                <c:pt idx="397">
                  <c:v>30834</c:v>
                </c:pt>
                <c:pt idx="398">
                  <c:v>30862</c:v>
                </c:pt>
                <c:pt idx="399">
                  <c:v>30862</c:v>
                </c:pt>
                <c:pt idx="400">
                  <c:v>30863</c:v>
                </c:pt>
                <c:pt idx="401">
                  <c:v>30863</c:v>
                </c:pt>
                <c:pt idx="402">
                  <c:v>30865</c:v>
                </c:pt>
                <c:pt idx="403">
                  <c:v>30894</c:v>
                </c:pt>
                <c:pt idx="404">
                  <c:v>30894</c:v>
                </c:pt>
                <c:pt idx="405">
                  <c:v>30894</c:v>
                </c:pt>
                <c:pt idx="406">
                  <c:v>30894</c:v>
                </c:pt>
                <c:pt idx="407">
                  <c:v>30895</c:v>
                </c:pt>
                <c:pt idx="408">
                  <c:v>30925</c:v>
                </c:pt>
                <c:pt idx="409">
                  <c:v>30925</c:v>
                </c:pt>
                <c:pt idx="410">
                  <c:v>30925</c:v>
                </c:pt>
                <c:pt idx="411">
                  <c:v>30925</c:v>
                </c:pt>
                <c:pt idx="412">
                  <c:v>30928</c:v>
                </c:pt>
                <c:pt idx="413">
                  <c:v>30954</c:v>
                </c:pt>
                <c:pt idx="414">
                  <c:v>30954</c:v>
                </c:pt>
                <c:pt idx="415">
                  <c:v>30954</c:v>
                </c:pt>
                <c:pt idx="416">
                  <c:v>30954</c:v>
                </c:pt>
                <c:pt idx="417">
                  <c:v>30956</c:v>
                </c:pt>
                <c:pt idx="418">
                  <c:v>30986</c:v>
                </c:pt>
                <c:pt idx="419">
                  <c:v>30986</c:v>
                </c:pt>
                <c:pt idx="420">
                  <c:v>30986</c:v>
                </c:pt>
                <c:pt idx="421">
                  <c:v>30986</c:v>
                </c:pt>
                <c:pt idx="422">
                  <c:v>30987</c:v>
                </c:pt>
                <c:pt idx="423">
                  <c:v>31016</c:v>
                </c:pt>
                <c:pt idx="424">
                  <c:v>31016</c:v>
                </c:pt>
                <c:pt idx="425">
                  <c:v>31016</c:v>
                </c:pt>
                <c:pt idx="426">
                  <c:v>31016</c:v>
                </c:pt>
                <c:pt idx="427">
                  <c:v>31019</c:v>
                </c:pt>
                <c:pt idx="428">
                  <c:v>31042</c:v>
                </c:pt>
                <c:pt idx="429">
                  <c:v>31043</c:v>
                </c:pt>
                <c:pt idx="430">
                  <c:v>31043</c:v>
                </c:pt>
                <c:pt idx="431">
                  <c:v>31044</c:v>
                </c:pt>
                <c:pt idx="432">
                  <c:v>31044</c:v>
                </c:pt>
                <c:pt idx="433">
                  <c:v>31078</c:v>
                </c:pt>
                <c:pt idx="434">
                  <c:v>31078</c:v>
                </c:pt>
                <c:pt idx="435">
                  <c:v>31079</c:v>
                </c:pt>
                <c:pt idx="436">
                  <c:v>31079</c:v>
                </c:pt>
                <c:pt idx="437">
                  <c:v>31079</c:v>
                </c:pt>
                <c:pt idx="438">
                  <c:v>31106</c:v>
                </c:pt>
                <c:pt idx="439">
                  <c:v>31106</c:v>
                </c:pt>
                <c:pt idx="440">
                  <c:v>31106</c:v>
                </c:pt>
                <c:pt idx="441">
                  <c:v>31106</c:v>
                </c:pt>
                <c:pt idx="442">
                  <c:v>31107</c:v>
                </c:pt>
                <c:pt idx="443">
                  <c:v>31135</c:v>
                </c:pt>
                <c:pt idx="444">
                  <c:v>31135</c:v>
                </c:pt>
                <c:pt idx="445">
                  <c:v>31135</c:v>
                </c:pt>
                <c:pt idx="446">
                  <c:v>31135</c:v>
                </c:pt>
                <c:pt idx="447">
                  <c:v>31138</c:v>
                </c:pt>
                <c:pt idx="448">
                  <c:v>31167</c:v>
                </c:pt>
                <c:pt idx="449">
                  <c:v>31167</c:v>
                </c:pt>
                <c:pt idx="450">
                  <c:v>31167</c:v>
                </c:pt>
                <c:pt idx="451">
                  <c:v>31167</c:v>
                </c:pt>
                <c:pt idx="452">
                  <c:v>31168</c:v>
                </c:pt>
                <c:pt idx="453">
                  <c:v>31198</c:v>
                </c:pt>
                <c:pt idx="454">
                  <c:v>31198</c:v>
                </c:pt>
                <c:pt idx="455">
                  <c:v>31198</c:v>
                </c:pt>
                <c:pt idx="456">
                  <c:v>31198</c:v>
                </c:pt>
                <c:pt idx="457">
                  <c:v>31201</c:v>
                </c:pt>
                <c:pt idx="458">
                  <c:v>31226</c:v>
                </c:pt>
                <c:pt idx="459">
                  <c:v>31226</c:v>
                </c:pt>
                <c:pt idx="460">
                  <c:v>31227</c:v>
                </c:pt>
                <c:pt idx="461">
                  <c:v>31227</c:v>
                </c:pt>
                <c:pt idx="462">
                  <c:v>31229</c:v>
                </c:pt>
                <c:pt idx="463">
                  <c:v>31259</c:v>
                </c:pt>
                <c:pt idx="464">
                  <c:v>31259</c:v>
                </c:pt>
                <c:pt idx="465">
                  <c:v>31259</c:v>
                </c:pt>
                <c:pt idx="466">
                  <c:v>31259</c:v>
                </c:pt>
                <c:pt idx="467">
                  <c:v>31260</c:v>
                </c:pt>
                <c:pt idx="468">
                  <c:v>31289</c:v>
                </c:pt>
                <c:pt idx="469">
                  <c:v>31289</c:v>
                </c:pt>
                <c:pt idx="470">
                  <c:v>31289</c:v>
                </c:pt>
                <c:pt idx="471">
                  <c:v>31289</c:v>
                </c:pt>
                <c:pt idx="472">
                  <c:v>31292</c:v>
                </c:pt>
                <c:pt idx="473">
                  <c:v>31320</c:v>
                </c:pt>
                <c:pt idx="474">
                  <c:v>31320</c:v>
                </c:pt>
                <c:pt idx="475">
                  <c:v>31321</c:v>
                </c:pt>
                <c:pt idx="476">
                  <c:v>31321</c:v>
                </c:pt>
                <c:pt idx="477">
                  <c:v>31321</c:v>
                </c:pt>
                <c:pt idx="478">
                  <c:v>31351</c:v>
                </c:pt>
                <c:pt idx="479">
                  <c:v>31351</c:v>
                </c:pt>
                <c:pt idx="480">
                  <c:v>31351</c:v>
                </c:pt>
                <c:pt idx="481">
                  <c:v>31351</c:v>
                </c:pt>
                <c:pt idx="482">
                  <c:v>31352</c:v>
                </c:pt>
                <c:pt idx="483">
                  <c:v>31380</c:v>
                </c:pt>
                <c:pt idx="484">
                  <c:v>31380</c:v>
                </c:pt>
                <c:pt idx="485">
                  <c:v>31383</c:v>
                </c:pt>
                <c:pt idx="486">
                  <c:v>31383</c:v>
                </c:pt>
                <c:pt idx="487">
                  <c:v>31383</c:v>
                </c:pt>
                <c:pt idx="488">
                  <c:v>31408</c:v>
                </c:pt>
                <c:pt idx="489">
                  <c:v>31408</c:v>
                </c:pt>
                <c:pt idx="490">
                  <c:v>31418</c:v>
                </c:pt>
                <c:pt idx="491">
                  <c:v>31418</c:v>
                </c:pt>
                <c:pt idx="492">
                  <c:v>31419</c:v>
                </c:pt>
                <c:pt idx="493">
                  <c:v>31443</c:v>
                </c:pt>
                <c:pt idx="494">
                  <c:v>31443</c:v>
                </c:pt>
                <c:pt idx="495">
                  <c:v>31443</c:v>
                </c:pt>
                <c:pt idx="496">
                  <c:v>31443</c:v>
                </c:pt>
                <c:pt idx="497">
                  <c:v>31446</c:v>
                </c:pt>
                <c:pt idx="498">
                  <c:v>31471</c:v>
                </c:pt>
                <c:pt idx="499">
                  <c:v>31471</c:v>
                </c:pt>
                <c:pt idx="500">
                  <c:v>31471</c:v>
                </c:pt>
                <c:pt idx="501">
                  <c:v>31471</c:v>
                </c:pt>
                <c:pt idx="502">
                  <c:v>31474</c:v>
                </c:pt>
                <c:pt idx="503">
                  <c:v>31502</c:v>
                </c:pt>
                <c:pt idx="504">
                  <c:v>31532</c:v>
                </c:pt>
                <c:pt idx="505">
                  <c:v>31532</c:v>
                </c:pt>
                <c:pt idx="506">
                  <c:v>31533</c:v>
                </c:pt>
                <c:pt idx="507">
                  <c:v>31533</c:v>
                </c:pt>
                <c:pt idx="508">
                  <c:v>31533</c:v>
                </c:pt>
                <c:pt idx="509">
                  <c:v>31562</c:v>
                </c:pt>
                <c:pt idx="510">
                  <c:v>31562</c:v>
                </c:pt>
                <c:pt idx="511">
                  <c:v>31566</c:v>
                </c:pt>
                <c:pt idx="512">
                  <c:v>31566</c:v>
                </c:pt>
                <c:pt idx="513">
                  <c:v>31593</c:v>
                </c:pt>
                <c:pt idx="514">
                  <c:v>31593</c:v>
                </c:pt>
                <c:pt idx="515">
                  <c:v>31595</c:v>
                </c:pt>
                <c:pt idx="516">
                  <c:v>31595</c:v>
                </c:pt>
                <c:pt idx="517">
                  <c:v>31595</c:v>
                </c:pt>
                <c:pt idx="518">
                  <c:v>31624</c:v>
                </c:pt>
                <c:pt idx="519">
                  <c:v>31624</c:v>
                </c:pt>
                <c:pt idx="520">
                  <c:v>31625</c:v>
                </c:pt>
                <c:pt idx="521">
                  <c:v>31625</c:v>
                </c:pt>
                <c:pt idx="522">
                  <c:v>31625</c:v>
                </c:pt>
                <c:pt idx="523">
                  <c:v>31653</c:v>
                </c:pt>
                <c:pt idx="524">
                  <c:v>31653</c:v>
                </c:pt>
                <c:pt idx="525">
                  <c:v>31656</c:v>
                </c:pt>
                <c:pt idx="526">
                  <c:v>31656</c:v>
                </c:pt>
                <c:pt idx="527">
                  <c:v>31656</c:v>
                </c:pt>
                <c:pt idx="528">
                  <c:v>31685</c:v>
                </c:pt>
                <c:pt idx="529">
                  <c:v>31685</c:v>
                </c:pt>
                <c:pt idx="530">
                  <c:v>31687</c:v>
                </c:pt>
                <c:pt idx="531">
                  <c:v>31687</c:v>
                </c:pt>
                <c:pt idx="532">
                  <c:v>31687</c:v>
                </c:pt>
                <c:pt idx="533">
                  <c:v>31716</c:v>
                </c:pt>
                <c:pt idx="534">
                  <c:v>31716</c:v>
                </c:pt>
                <c:pt idx="535">
                  <c:v>31716</c:v>
                </c:pt>
                <c:pt idx="536">
                  <c:v>31716</c:v>
                </c:pt>
                <c:pt idx="537">
                  <c:v>31716</c:v>
                </c:pt>
                <c:pt idx="538">
                  <c:v>31745</c:v>
                </c:pt>
                <c:pt idx="539">
                  <c:v>31745</c:v>
                </c:pt>
                <c:pt idx="540">
                  <c:v>31749</c:v>
                </c:pt>
                <c:pt idx="541">
                  <c:v>31749</c:v>
                </c:pt>
                <c:pt idx="542">
                  <c:v>31749</c:v>
                </c:pt>
                <c:pt idx="543">
                  <c:v>31775</c:v>
                </c:pt>
                <c:pt idx="544">
                  <c:v>31775</c:v>
                </c:pt>
                <c:pt idx="545">
                  <c:v>31783</c:v>
                </c:pt>
                <c:pt idx="546">
                  <c:v>31783</c:v>
                </c:pt>
                <c:pt idx="547">
                  <c:v>31783</c:v>
                </c:pt>
                <c:pt idx="548">
                  <c:v>31807</c:v>
                </c:pt>
                <c:pt idx="549">
                  <c:v>31807</c:v>
                </c:pt>
                <c:pt idx="550">
                  <c:v>31810</c:v>
                </c:pt>
                <c:pt idx="551">
                  <c:v>31810</c:v>
                </c:pt>
                <c:pt idx="552">
                  <c:v>31810</c:v>
                </c:pt>
                <c:pt idx="553">
                  <c:v>31835</c:v>
                </c:pt>
                <c:pt idx="554">
                  <c:v>31835</c:v>
                </c:pt>
                <c:pt idx="555">
                  <c:v>31838</c:v>
                </c:pt>
                <c:pt idx="556">
                  <c:v>31838</c:v>
                </c:pt>
                <c:pt idx="557">
                  <c:v>31838</c:v>
                </c:pt>
                <c:pt idx="558">
                  <c:v>31867</c:v>
                </c:pt>
                <c:pt idx="559">
                  <c:v>31867</c:v>
                </c:pt>
                <c:pt idx="560">
                  <c:v>31868</c:v>
                </c:pt>
                <c:pt idx="561">
                  <c:v>31868</c:v>
                </c:pt>
                <c:pt idx="562">
                  <c:v>31868</c:v>
                </c:pt>
                <c:pt idx="563">
                  <c:v>31897</c:v>
                </c:pt>
                <c:pt idx="564">
                  <c:v>31897</c:v>
                </c:pt>
                <c:pt idx="565">
                  <c:v>31898</c:v>
                </c:pt>
                <c:pt idx="566">
                  <c:v>31898</c:v>
                </c:pt>
                <c:pt idx="567">
                  <c:v>31898</c:v>
                </c:pt>
                <c:pt idx="568">
                  <c:v>31926</c:v>
                </c:pt>
                <c:pt idx="569">
                  <c:v>31926</c:v>
                </c:pt>
                <c:pt idx="570">
                  <c:v>31929</c:v>
                </c:pt>
                <c:pt idx="571">
                  <c:v>31929</c:v>
                </c:pt>
                <c:pt idx="572">
                  <c:v>31929</c:v>
                </c:pt>
                <c:pt idx="573">
                  <c:v>31958</c:v>
                </c:pt>
                <c:pt idx="574">
                  <c:v>31958</c:v>
                </c:pt>
                <c:pt idx="575">
                  <c:v>31959</c:v>
                </c:pt>
                <c:pt idx="576">
                  <c:v>31959</c:v>
                </c:pt>
                <c:pt idx="577">
                  <c:v>31959</c:v>
                </c:pt>
                <c:pt idx="578">
                  <c:v>31989</c:v>
                </c:pt>
                <c:pt idx="579">
                  <c:v>31989</c:v>
                </c:pt>
                <c:pt idx="580">
                  <c:v>31989</c:v>
                </c:pt>
                <c:pt idx="581">
                  <c:v>31989</c:v>
                </c:pt>
                <c:pt idx="582">
                  <c:v>31989</c:v>
                </c:pt>
                <c:pt idx="583">
                  <c:v>32020</c:v>
                </c:pt>
                <c:pt idx="584">
                  <c:v>32020</c:v>
                </c:pt>
                <c:pt idx="585">
                  <c:v>32021</c:v>
                </c:pt>
                <c:pt idx="586">
                  <c:v>32021</c:v>
                </c:pt>
                <c:pt idx="587">
                  <c:v>32021</c:v>
                </c:pt>
                <c:pt idx="588">
                  <c:v>32050</c:v>
                </c:pt>
                <c:pt idx="589">
                  <c:v>32050</c:v>
                </c:pt>
                <c:pt idx="590">
                  <c:v>32051</c:v>
                </c:pt>
                <c:pt idx="591">
                  <c:v>32051</c:v>
                </c:pt>
                <c:pt idx="592">
                  <c:v>32051</c:v>
                </c:pt>
                <c:pt idx="593">
                  <c:v>32080</c:v>
                </c:pt>
                <c:pt idx="594">
                  <c:v>32080</c:v>
                </c:pt>
                <c:pt idx="595">
                  <c:v>32083</c:v>
                </c:pt>
                <c:pt idx="596">
                  <c:v>32083</c:v>
                </c:pt>
                <c:pt idx="597">
                  <c:v>32083</c:v>
                </c:pt>
                <c:pt idx="598">
                  <c:v>32111</c:v>
                </c:pt>
                <c:pt idx="599">
                  <c:v>32111</c:v>
                </c:pt>
                <c:pt idx="600">
                  <c:v>32111</c:v>
                </c:pt>
                <c:pt idx="601">
                  <c:v>32111</c:v>
                </c:pt>
                <c:pt idx="602">
                  <c:v>32112</c:v>
                </c:pt>
                <c:pt idx="603">
                  <c:v>32139</c:v>
                </c:pt>
                <c:pt idx="604">
                  <c:v>32139</c:v>
                </c:pt>
                <c:pt idx="605">
                  <c:v>32147</c:v>
                </c:pt>
                <c:pt idx="606">
                  <c:v>32147</c:v>
                </c:pt>
                <c:pt idx="607">
                  <c:v>32147</c:v>
                </c:pt>
                <c:pt idx="608">
                  <c:v>32171</c:v>
                </c:pt>
                <c:pt idx="609">
                  <c:v>32171</c:v>
                </c:pt>
                <c:pt idx="610">
                  <c:v>32174</c:v>
                </c:pt>
                <c:pt idx="611">
                  <c:v>32174</c:v>
                </c:pt>
                <c:pt idx="612">
                  <c:v>32175</c:v>
                </c:pt>
                <c:pt idx="613">
                  <c:v>32202</c:v>
                </c:pt>
                <c:pt idx="614">
                  <c:v>32204</c:v>
                </c:pt>
                <c:pt idx="615">
                  <c:v>32204</c:v>
                </c:pt>
                <c:pt idx="616">
                  <c:v>32204</c:v>
                </c:pt>
                <c:pt idx="617">
                  <c:v>32233</c:v>
                </c:pt>
                <c:pt idx="618">
                  <c:v>32233</c:v>
                </c:pt>
                <c:pt idx="619">
                  <c:v>32234</c:v>
                </c:pt>
                <c:pt idx="620">
                  <c:v>32234</c:v>
                </c:pt>
                <c:pt idx="621">
                  <c:v>32234</c:v>
                </c:pt>
                <c:pt idx="622">
                  <c:v>32261</c:v>
                </c:pt>
                <c:pt idx="623">
                  <c:v>32261</c:v>
                </c:pt>
                <c:pt idx="624">
                  <c:v>32261</c:v>
                </c:pt>
                <c:pt idx="625">
                  <c:v>32263</c:v>
                </c:pt>
                <c:pt idx="626">
                  <c:v>32263</c:v>
                </c:pt>
                <c:pt idx="627">
                  <c:v>32294</c:v>
                </c:pt>
                <c:pt idx="628">
                  <c:v>32294</c:v>
                </c:pt>
                <c:pt idx="629">
                  <c:v>32295</c:v>
                </c:pt>
                <c:pt idx="630">
                  <c:v>32295</c:v>
                </c:pt>
                <c:pt idx="631">
                  <c:v>32296</c:v>
                </c:pt>
                <c:pt idx="632">
                  <c:v>32324</c:v>
                </c:pt>
                <c:pt idx="633">
                  <c:v>32324</c:v>
                </c:pt>
                <c:pt idx="634">
                  <c:v>32325</c:v>
                </c:pt>
                <c:pt idx="635">
                  <c:v>32325</c:v>
                </c:pt>
                <c:pt idx="636">
                  <c:v>32325</c:v>
                </c:pt>
                <c:pt idx="637">
                  <c:v>32353</c:v>
                </c:pt>
                <c:pt idx="638">
                  <c:v>32353</c:v>
                </c:pt>
                <c:pt idx="639">
                  <c:v>32356</c:v>
                </c:pt>
                <c:pt idx="640">
                  <c:v>32356</c:v>
                </c:pt>
                <c:pt idx="641">
                  <c:v>32356</c:v>
                </c:pt>
                <c:pt idx="642">
                  <c:v>32386</c:v>
                </c:pt>
                <c:pt idx="643">
                  <c:v>32386</c:v>
                </c:pt>
                <c:pt idx="644">
                  <c:v>32386</c:v>
                </c:pt>
                <c:pt idx="645">
                  <c:v>32386</c:v>
                </c:pt>
                <c:pt idx="646">
                  <c:v>32386</c:v>
                </c:pt>
                <c:pt idx="647">
                  <c:v>32416</c:v>
                </c:pt>
                <c:pt idx="648">
                  <c:v>32416</c:v>
                </c:pt>
                <c:pt idx="649">
                  <c:v>32416</c:v>
                </c:pt>
                <c:pt idx="650">
                  <c:v>32416</c:v>
                </c:pt>
                <c:pt idx="651">
                  <c:v>32416</c:v>
                </c:pt>
                <c:pt idx="652">
                  <c:v>32447</c:v>
                </c:pt>
                <c:pt idx="653">
                  <c:v>32447</c:v>
                </c:pt>
                <c:pt idx="654">
                  <c:v>32448</c:v>
                </c:pt>
                <c:pt idx="655">
                  <c:v>32448</c:v>
                </c:pt>
                <c:pt idx="656">
                  <c:v>32448</c:v>
                </c:pt>
                <c:pt idx="657">
                  <c:v>32477</c:v>
                </c:pt>
                <c:pt idx="658">
                  <c:v>32477</c:v>
                </c:pt>
                <c:pt idx="659">
                  <c:v>32478</c:v>
                </c:pt>
                <c:pt idx="660">
                  <c:v>32478</c:v>
                </c:pt>
                <c:pt idx="661">
                  <c:v>32478</c:v>
                </c:pt>
                <c:pt idx="662">
                  <c:v>32505</c:v>
                </c:pt>
                <c:pt idx="663">
                  <c:v>32505</c:v>
                </c:pt>
                <c:pt idx="664">
                  <c:v>32513</c:v>
                </c:pt>
                <c:pt idx="665">
                  <c:v>32513</c:v>
                </c:pt>
                <c:pt idx="666">
                  <c:v>32513</c:v>
                </c:pt>
                <c:pt idx="667">
                  <c:v>32539</c:v>
                </c:pt>
                <c:pt idx="668">
                  <c:v>32539</c:v>
                </c:pt>
                <c:pt idx="669">
                  <c:v>32539</c:v>
                </c:pt>
                <c:pt idx="670">
                  <c:v>32539</c:v>
                </c:pt>
                <c:pt idx="671">
                  <c:v>32539</c:v>
                </c:pt>
                <c:pt idx="672">
                  <c:v>32567</c:v>
                </c:pt>
                <c:pt idx="673">
                  <c:v>32567</c:v>
                </c:pt>
                <c:pt idx="674">
                  <c:v>32569</c:v>
                </c:pt>
                <c:pt idx="675">
                  <c:v>32569</c:v>
                </c:pt>
                <c:pt idx="676">
                  <c:v>32569</c:v>
                </c:pt>
                <c:pt idx="677">
                  <c:v>32598</c:v>
                </c:pt>
                <c:pt idx="678">
                  <c:v>32598</c:v>
                </c:pt>
                <c:pt idx="679">
                  <c:v>32601</c:v>
                </c:pt>
                <c:pt idx="680">
                  <c:v>32601</c:v>
                </c:pt>
                <c:pt idx="681">
                  <c:v>32601</c:v>
                </c:pt>
                <c:pt idx="682">
                  <c:v>32601</c:v>
                </c:pt>
                <c:pt idx="683">
                  <c:v>32626</c:v>
                </c:pt>
                <c:pt idx="684">
                  <c:v>32626</c:v>
                </c:pt>
                <c:pt idx="685">
                  <c:v>32629</c:v>
                </c:pt>
                <c:pt idx="686">
                  <c:v>32629</c:v>
                </c:pt>
                <c:pt idx="687">
                  <c:v>32629</c:v>
                </c:pt>
                <c:pt idx="688">
                  <c:v>32629</c:v>
                </c:pt>
                <c:pt idx="689">
                  <c:v>32659</c:v>
                </c:pt>
                <c:pt idx="690">
                  <c:v>32659</c:v>
                </c:pt>
                <c:pt idx="691">
                  <c:v>32660</c:v>
                </c:pt>
                <c:pt idx="692">
                  <c:v>32660</c:v>
                </c:pt>
                <c:pt idx="693">
                  <c:v>32660</c:v>
                </c:pt>
                <c:pt idx="694">
                  <c:v>32660</c:v>
                </c:pt>
                <c:pt idx="695">
                  <c:v>32689</c:v>
                </c:pt>
                <c:pt idx="696">
                  <c:v>32689</c:v>
                </c:pt>
                <c:pt idx="697">
                  <c:v>32692</c:v>
                </c:pt>
                <c:pt idx="698">
                  <c:v>32692</c:v>
                </c:pt>
                <c:pt idx="699">
                  <c:v>32692</c:v>
                </c:pt>
                <c:pt idx="700">
                  <c:v>32692</c:v>
                </c:pt>
                <c:pt idx="701">
                  <c:v>32720</c:v>
                </c:pt>
                <c:pt idx="702">
                  <c:v>32720</c:v>
                </c:pt>
                <c:pt idx="703">
                  <c:v>32721</c:v>
                </c:pt>
                <c:pt idx="704">
                  <c:v>32721</c:v>
                </c:pt>
                <c:pt idx="705">
                  <c:v>32721</c:v>
                </c:pt>
                <c:pt idx="706">
                  <c:v>32721</c:v>
                </c:pt>
                <c:pt idx="707">
                  <c:v>32751</c:v>
                </c:pt>
                <c:pt idx="708">
                  <c:v>32751</c:v>
                </c:pt>
                <c:pt idx="709">
                  <c:v>32752</c:v>
                </c:pt>
                <c:pt idx="710">
                  <c:v>32752</c:v>
                </c:pt>
                <c:pt idx="711">
                  <c:v>32752</c:v>
                </c:pt>
                <c:pt idx="712">
                  <c:v>32752</c:v>
                </c:pt>
                <c:pt idx="713">
                  <c:v>32780</c:v>
                </c:pt>
                <c:pt idx="714">
                  <c:v>32780</c:v>
                </c:pt>
                <c:pt idx="715">
                  <c:v>32783</c:v>
                </c:pt>
                <c:pt idx="716">
                  <c:v>32783</c:v>
                </c:pt>
                <c:pt idx="717">
                  <c:v>32783</c:v>
                </c:pt>
                <c:pt idx="718">
                  <c:v>32783</c:v>
                </c:pt>
                <c:pt idx="719">
                  <c:v>32812</c:v>
                </c:pt>
                <c:pt idx="720">
                  <c:v>32812</c:v>
                </c:pt>
                <c:pt idx="721">
                  <c:v>32813</c:v>
                </c:pt>
                <c:pt idx="722">
                  <c:v>32813</c:v>
                </c:pt>
                <c:pt idx="723">
                  <c:v>32813</c:v>
                </c:pt>
                <c:pt idx="724">
                  <c:v>32813</c:v>
                </c:pt>
                <c:pt idx="725">
                  <c:v>32842</c:v>
                </c:pt>
                <c:pt idx="726">
                  <c:v>32842</c:v>
                </c:pt>
                <c:pt idx="727">
                  <c:v>32846</c:v>
                </c:pt>
                <c:pt idx="728">
                  <c:v>32846</c:v>
                </c:pt>
                <c:pt idx="729">
                  <c:v>32846</c:v>
                </c:pt>
                <c:pt idx="730">
                  <c:v>32846</c:v>
                </c:pt>
                <c:pt idx="731">
                  <c:v>32869</c:v>
                </c:pt>
                <c:pt idx="732">
                  <c:v>32869</c:v>
                </c:pt>
                <c:pt idx="733">
                  <c:v>32878</c:v>
                </c:pt>
                <c:pt idx="734">
                  <c:v>32878</c:v>
                </c:pt>
                <c:pt idx="735">
                  <c:v>32878</c:v>
                </c:pt>
                <c:pt idx="736">
                  <c:v>32878</c:v>
                </c:pt>
                <c:pt idx="737">
                  <c:v>32904</c:v>
                </c:pt>
                <c:pt idx="738">
                  <c:v>32904</c:v>
                </c:pt>
                <c:pt idx="739">
                  <c:v>32905</c:v>
                </c:pt>
                <c:pt idx="740">
                  <c:v>32905</c:v>
                </c:pt>
                <c:pt idx="741">
                  <c:v>32905</c:v>
                </c:pt>
                <c:pt idx="742">
                  <c:v>32905</c:v>
                </c:pt>
                <c:pt idx="743">
                  <c:v>32932</c:v>
                </c:pt>
                <c:pt idx="744">
                  <c:v>32932</c:v>
                </c:pt>
                <c:pt idx="745">
                  <c:v>32933</c:v>
                </c:pt>
                <c:pt idx="746">
                  <c:v>32933</c:v>
                </c:pt>
                <c:pt idx="747">
                  <c:v>32933</c:v>
                </c:pt>
                <c:pt idx="748">
                  <c:v>32933</c:v>
                </c:pt>
                <c:pt idx="749">
                  <c:v>32962</c:v>
                </c:pt>
                <c:pt idx="750">
                  <c:v>32962</c:v>
                </c:pt>
                <c:pt idx="751">
                  <c:v>32965</c:v>
                </c:pt>
                <c:pt idx="752">
                  <c:v>32965</c:v>
                </c:pt>
                <c:pt idx="753">
                  <c:v>32965</c:v>
                </c:pt>
                <c:pt idx="754">
                  <c:v>32965</c:v>
                </c:pt>
                <c:pt idx="755">
                  <c:v>32990</c:v>
                </c:pt>
                <c:pt idx="756">
                  <c:v>32990</c:v>
                </c:pt>
                <c:pt idx="757">
                  <c:v>32994</c:v>
                </c:pt>
                <c:pt idx="758">
                  <c:v>32994</c:v>
                </c:pt>
                <c:pt idx="759">
                  <c:v>32994</c:v>
                </c:pt>
                <c:pt idx="760">
                  <c:v>32994</c:v>
                </c:pt>
                <c:pt idx="761">
                  <c:v>33024</c:v>
                </c:pt>
                <c:pt idx="762">
                  <c:v>33024</c:v>
                </c:pt>
                <c:pt idx="763">
                  <c:v>33025</c:v>
                </c:pt>
                <c:pt idx="764">
                  <c:v>33025</c:v>
                </c:pt>
                <c:pt idx="765">
                  <c:v>33025</c:v>
                </c:pt>
                <c:pt idx="766">
                  <c:v>33025</c:v>
                </c:pt>
                <c:pt idx="767">
                  <c:v>33053</c:v>
                </c:pt>
                <c:pt idx="768">
                  <c:v>33053</c:v>
                </c:pt>
                <c:pt idx="769">
                  <c:v>33056</c:v>
                </c:pt>
                <c:pt idx="770">
                  <c:v>33056</c:v>
                </c:pt>
                <c:pt idx="771">
                  <c:v>33056</c:v>
                </c:pt>
                <c:pt idx="772">
                  <c:v>33056</c:v>
                </c:pt>
                <c:pt idx="773">
                  <c:v>33085</c:v>
                </c:pt>
                <c:pt idx="774">
                  <c:v>33085</c:v>
                </c:pt>
                <c:pt idx="775">
                  <c:v>33086</c:v>
                </c:pt>
                <c:pt idx="776">
                  <c:v>33086</c:v>
                </c:pt>
                <c:pt idx="777">
                  <c:v>33086</c:v>
                </c:pt>
                <c:pt idx="778">
                  <c:v>33086</c:v>
                </c:pt>
                <c:pt idx="779">
                  <c:v>33116</c:v>
                </c:pt>
                <c:pt idx="780">
                  <c:v>33116</c:v>
                </c:pt>
                <c:pt idx="781">
                  <c:v>33119</c:v>
                </c:pt>
                <c:pt idx="782">
                  <c:v>33119</c:v>
                </c:pt>
                <c:pt idx="783">
                  <c:v>33119</c:v>
                </c:pt>
                <c:pt idx="784">
                  <c:v>33119</c:v>
                </c:pt>
                <c:pt idx="785">
                  <c:v>33144</c:v>
                </c:pt>
                <c:pt idx="786">
                  <c:v>33144</c:v>
                </c:pt>
                <c:pt idx="787">
                  <c:v>33147</c:v>
                </c:pt>
                <c:pt idx="788">
                  <c:v>33147</c:v>
                </c:pt>
                <c:pt idx="789">
                  <c:v>33147</c:v>
                </c:pt>
                <c:pt idx="790">
                  <c:v>33147</c:v>
                </c:pt>
                <c:pt idx="791">
                  <c:v>33177</c:v>
                </c:pt>
                <c:pt idx="792">
                  <c:v>33177</c:v>
                </c:pt>
                <c:pt idx="793">
                  <c:v>33178</c:v>
                </c:pt>
                <c:pt idx="794">
                  <c:v>33178</c:v>
                </c:pt>
                <c:pt idx="795">
                  <c:v>33178</c:v>
                </c:pt>
                <c:pt idx="796">
                  <c:v>33178</c:v>
                </c:pt>
                <c:pt idx="797">
                  <c:v>33207</c:v>
                </c:pt>
                <c:pt idx="798">
                  <c:v>33207</c:v>
                </c:pt>
                <c:pt idx="799">
                  <c:v>33210</c:v>
                </c:pt>
                <c:pt idx="800">
                  <c:v>33210</c:v>
                </c:pt>
                <c:pt idx="801">
                  <c:v>33210</c:v>
                </c:pt>
                <c:pt idx="802">
                  <c:v>33210</c:v>
                </c:pt>
                <c:pt idx="803">
                  <c:v>33235</c:v>
                </c:pt>
                <c:pt idx="804">
                  <c:v>33235</c:v>
                </c:pt>
                <c:pt idx="805">
                  <c:v>33245</c:v>
                </c:pt>
                <c:pt idx="806">
                  <c:v>33245</c:v>
                </c:pt>
                <c:pt idx="807">
                  <c:v>33245</c:v>
                </c:pt>
                <c:pt idx="808">
                  <c:v>33245</c:v>
                </c:pt>
                <c:pt idx="809">
                  <c:v>33269</c:v>
                </c:pt>
                <c:pt idx="810">
                  <c:v>33269</c:v>
                </c:pt>
                <c:pt idx="811">
                  <c:v>33270</c:v>
                </c:pt>
                <c:pt idx="812">
                  <c:v>33270</c:v>
                </c:pt>
                <c:pt idx="813">
                  <c:v>33270</c:v>
                </c:pt>
                <c:pt idx="814">
                  <c:v>33270</c:v>
                </c:pt>
                <c:pt idx="815">
                  <c:v>33297</c:v>
                </c:pt>
                <c:pt idx="816">
                  <c:v>33297</c:v>
                </c:pt>
                <c:pt idx="817">
                  <c:v>33298</c:v>
                </c:pt>
                <c:pt idx="818">
                  <c:v>33298</c:v>
                </c:pt>
                <c:pt idx="819">
                  <c:v>33298</c:v>
                </c:pt>
                <c:pt idx="820">
                  <c:v>33298</c:v>
                </c:pt>
                <c:pt idx="821">
                  <c:v>33326</c:v>
                </c:pt>
                <c:pt idx="822">
                  <c:v>33326</c:v>
                </c:pt>
                <c:pt idx="823">
                  <c:v>33329</c:v>
                </c:pt>
                <c:pt idx="824">
                  <c:v>33329</c:v>
                </c:pt>
                <c:pt idx="825">
                  <c:v>33329</c:v>
                </c:pt>
                <c:pt idx="826">
                  <c:v>33329</c:v>
                </c:pt>
                <c:pt idx="827">
                  <c:v>33358</c:v>
                </c:pt>
                <c:pt idx="828">
                  <c:v>33358</c:v>
                </c:pt>
                <c:pt idx="829">
                  <c:v>33359</c:v>
                </c:pt>
                <c:pt idx="830">
                  <c:v>33359</c:v>
                </c:pt>
                <c:pt idx="831">
                  <c:v>33359</c:v>
                </c:pt>
                <c:pt idx="832">
                  <c:v>33359</c:v>
                </c:pt>
                <c:pt idx="833">
                  <c:v>33389</c:v>
                </c:pt>
                <c:pt idx="834">
                  <c:v>33389</c:v>
                </c:pt>
                <c:pt idx="835">
                  <c:v>33392</c:v>
                </c:pt>
                <c:pt idx="836">
                  <c:v>33392</c:v>
                </c:pt>
                <c:pt idx="837">
                  <c:v>33392</c:v>
                </c:pt>
                <c:pt idx="838">
                  <c:v>33392</c:v>
                </c:pt>
                <c:pt idx="839">
                  <c:v>33417</c:v>
                </c:pt>
                <c:pt idx="840">
                  <c:v>33417</c:v>
                </c:pt>
                <c:pt idx="841">
                  <c:v>33420</c:v>
                </c:pt>
                <c:pt idx="842">
                  <c:v>33420</c:v>
                </c:pt>
                <c:pt idx="843">
                  <c:v>33420</c:v>
                </c:pt>
                <c:pt idx="844">
                  <c:v>33420</c:v>
                </c:pt>
                <c:pt idx="845">
                  <c:v>33450</c:v>
                </c:pt>
                <c:pt idx="846">
                  <c:v>33450</c:v>
                </c:pt>
                <c:pt idx="847">
                  <c:v>33451</c:v>
                </c:pt>
                <c:pt idx="848">
                  <c:v>33451</c:v>
                </c:pt>
                <c:pt idx="849">
                  <c:v>33451</c:v>
                </c:pt>
                <c:pt idx="850">
                  <c:v>33451</c:v>
                </c:pt>
                <c:pt idx="851">
                  <c:v>33480</c:v>
                </c:pt>
                <c:pt idx="852">
                  <c:v>33480</c:v>
                </c:pt>
                <c:pt idx="853">
                  <c:v>33483</c:v>
                </c:pt>
                <c:pt idx="854">
                  <c:v>33483</c:v>
                </c:pt>
                <c:pt idx="855">
                  <c:v>33483</c:v>
                </c:pt>
                <c:pt idx="856">
                  <c:v>33483</c:v>
                </c:pt>
                <c:pt idx="857">
                  <c:v>33511</c:v>
                </c:pt>
                <c:pt idx="858">
                  <c:v>33511</c:v>
                </c:pt>
                <c:pt idx="859">
                  <c:v>33512</c:v>
                </c:pt>
                <c:pt idx="860">
                  <c:v>33512</c:v>
                </c:pt>
                <c:pt idx="861">
                  <c:v>33512</c:v>
                </c:pt>
                <c:pt idx="862">
                  <c:v>33512</c:v>
                </c:pt>
                <c:pt idx="863">
                  <c:v>33542</c:v>
                </c:pt>
                <c:pt idx="864">
                  <c:v>33542</c:v>
                </c:pt>
                <c:pt idx="865">
                  <c:v>33543</c:v>
                </c:pt>
                <c:pt idx="866">
                  <c:v>33543</c:v>
                </c:pt>
                <c:pt idx="867">
                  <c:v>33543</c:v>
                </c:pt>
                <c:pt idx="868">
                  <c:v>33543</c:v>
                </c:pt>
                <c:pt idx="869">
                  <c:v>33571</c:v>
                </c:pt>
                <c:pt idx="870">
                  <c:v>33571</c:v>
                </c:pt>
                <c:pt idx="871">
                  <c:v>33574</c:v>
                </c:pt>
                <c:pt idx="872">
                  <c:v>33574</c:v>
                </c:pt>
                <c:pt idx="873">
                  <c:v>33574</c:v>
                </c:pt>
                <c:pt idx="874">
                  <c:v>33574</c:v>
                </c:pt>
                <c:pt idx="875">
                  <c:v>33599</c:v>
                </c:pt>
                <c:pt idx="876">
                  <c:v>33599</c:v>
                </c:pt>
                <c:pt idx="877">
                  <c:v>33609</c:v>
                </c:pt>
                <c:pt idx="878">
                  <c:v>33609</c:v>
                </c:pt>
                <c:pt idx="879">
                  <c:v>33609</c:v>
                </c:pt>
                <c:pt idx="880">
                  <c:v>33609</c:v>
                </c:pt>
                <c:pt idx="881">
                  <c:v>33634</c:v>
                </c:pt>
                <c:pt idx="882">
                  <c:v>33634</c:v>
                </c:pt>
                <c:pt idx="883">
                  <c:v>33637</c:v>
                </c:pt>
                <c:pt idx="884">
                  <c:v>33637</c:v>
                </c:pt>
                <c:pt idx="885">
                  <c:v>33637</c:v>
                </c:pt>
                <c:pt idx="886">
                  <c:v>33637</c:v>
                </c:pt>
                <c:pt idx="887">
                  <c:v>33662</c:v>
                </c:pt>
                <c:pt idx="888">
                  <c:v>33662</c:v>
                </c:pt>
                <c:pt idx="889">
                  <c:v>33665</c:v>
                </c:pt>
                <c:pt idx="890">
                  <c:v>33665</c:v>
                </c:pt>
                <c:pt idx="891">
                  <c:v>33665</c:v>
                </c:pt>
                <c:pt idx="892">
                  <c:v>33665</c:v>
                </c:pt>
                <c:pt idx="893">
                  <c:v>33694</c:v>
                </c:pt>
                <c:pt idx="894">
                  <c:v>33694</c:v>
                </c:pt>
                <c:pt idx="895">
                  <c:v>33695</c:v>
                </c:pt>
                <c:pt idx="896">
                  <c:v>33695</c:v>
                </c:pt>
                <c:pt idx="897">
                  <c:v>33695</c:v>
                </c:pt>
                <c:pt idx="898">
                  <c:v>33695</c:v>
                </c:pt>
                <c:pt idx="899">
                  <c:v>33724</c:v>
                </c:pt>
                <c:pt idx="900">
                  <c:v>33724</c:v>
                </c:pt>
                <c:pt idx="901">
                  <c:v>33725</c:v>
                </c:pt>
                <c:pt idx="902">
                  <c:v>33725</c:v>
                </c:pt>
                <c:pt idx="903">
                  <c:v>33725</c:v>
                </c:pt>
                <c:pt idx="904">
                  <c:v>33725</c:v>
                </c:pt>
                <c:pt idx="905">
                  <c:v>33753</c:v>
                </c:pt>
                <c:pt idx="906">
                  <c:v>33753</c:v>
                </c:pt>
                <c:pt idx="907">
                  <c:v>33756</c:v>
                </c:pt>
                <c:pt idx="908">
                  <c:v>33756</c:v>
                </c:pt>
                <c:pt idx="909">
                  <c:v>33756</c:v>
                </c:pt>
                <c:pt idx="910">
                  <c:v>33756</c:v>
                </c:pt>
                <c:pt idx="911">
                  <c:v>33785</c:v>
                </c:pt>
                <c:pt idx="912">
                  <c:v>33785</c:v>
                </c:pt>
                <c:pt idx="913">
                  <c:v>33786</c:v>
                </c:pt>
                <c:pt idx="914">
                  <c:v>33786</c:v>
                </c:pt>
                <c:pt idx="915">
                  <c:v>33786</c:v>
                </c:pt>
                <c:pt idx="916">
                  <c:v>33816</c:v>
                </c:pt>
                <c:pt idx="917">
                  <c:v>33816</c:v>
                </c:pt>
                <c:pt idx="918">
                  <c:v>33819</c:v>
                </c:pt>
                <c:pt idx="919">
                  <c:v>33819</c:v>
                </c:pt>
                <c:pt idx="920">
                  <c:v>33819</c:v>
                </c:pt>
                <c:pt idx="921">
                  <c:v>33819</c:v>
                </c:pt>
                <c:pt idx="922">
                  <c:v>33847</c:v>
                </c:pt>
                <c:pt idx="923">
                  <c:v>33847</c:v>
                </c:pt>
                <c:pt idx="924">
                  <c:v>33848</c:v>
                </c:pt>
                <c:pt idx="925">
                  <c:v>33848</c:v>
                </c:pt>
                <c:pt idx="926">
                  <c:v>33848</c:v>
                </c:pt>
                <c:pt idx="927">
                  <c:v>33848</c:v>
                </c:pt>
                <c:pt idx="928">
                  <c:v>33877</c:v>
                </c:pt>
                <c:pt idx="929">
                  <c:v>33877</c:v>
                </c:pt>
                <c:pt idx="930">
                  <c:v>33879</c:v>
                </c:pt>
                <c:pt idx="931">
                  <c:v>33879</c:v>
                </c:pt>
                <c:pt idx="932">
                  <c:v>33879</c:v>
                </c:pt>
                <c:pt idx="933">
                  <c:v>33879</c:v>
                </c:pt>
                <c:pt idx="934">
                  <c:v>33907</c:v>
                </c:pt>
                <c:pt idx="935">
                  <c:v>33907</c:v>
                </c:pt>
                <c:pt idx="936">
                  <c:v>33912</c:v>
                </c:pt>
                <c:pt idx="937">
                  <c:v>33912</c:v>
                </c:pt>
                <c:pt idx="938">
                  <c:v>33912</c:v>
                </c:pt>
                <c:pt idx="939">
                  <c:v>33912</c:v>
                </c:pt>
                <c:pt idx="940">
                  <c:v>33938</c:v>
                </c:pt>
                <c:pt idx="941">
                  <c:v>33938</c:v>
                </c:pt>
                <c:pt idx="942">
                  <c:v>33939</c:v>
                </c:pt>
                <c:pt idx="943">
                  <c:v>33939</c:v>
                </c:pt>
                <c:pt idx="944">
                  <c:v>33939</c:v>
                </c:pt>
                <c:pt idx="945">
                  <c:v>33939</c:v>
                </c:pt>
                <c:pt idx="946">
                  <c:v>33966</c:v>
                </c:pt>
                <c:pt idx="947">
                  <c:v>33966</c:v>
                </c:pt>
                <c:pt idx="948">
                  <c:v>33974</c:v>
                </c:pt>
                <c:pt idx="949">
                  <c:v>33974</c:v>
                </c:pt>
                <c:pt idx="950">
                  <c:v>33974</c:v>
                </c:pt>
                <c:pt idx="951">
                  <c:v>33974</c:v>
                </c:pt>
                <c:pt idx="952">
                  <c:v>33998</c:v>
                </c:pt>
                <c:pt idx="953">
                  <c:v>33998</c:v>
                </c:pt>
                <c:pt idx="954">
                  <c:v>34001</c:v>
                </c:pt>
                <c:pt idx="955">
                  <c:v>34001</c:v>
                </c:pt>
                <c:pt idx="956">
                  <c:v>34001</c:v>
                </c:pt>
                <c:pt idx="957">
                  <c:v>34001</c:v>
                </c:pt>
                <c:pt idx="958">
                  <c:v>34026</c:v>
                </c:pt>
                <c:pt idx="959">
                  <c:v>34026</c:v>
                </c:pt>
                <c:pt idx="960">
                  <c:v>34029</c:v>
                </c:pt>
                <c:pt idx="961">
                  <c:v>34029</c:v>
                </c:pt>
                <c:pt idx="962">
                  <c:v>34029</c:v>
                </c:pt>
                <c:pt idx="963">
                  <c:v>34029</c:v>
                </c:pt>
                <c:pt idx="964">
                  <c:v>34059</c:v>
                </c:pt>
                <c:pt idx="965">
                  <c:v>34059</c:v>
                </c:pt>
                <c:pt idx="966">
                  <c:v>34060</c:v>
                </c:pt>
                <c:pt idx="967">
                  <c:v>34060</c:v>
                </c:pt>
                <c:pt idx="968">
                  <c:v>34060</c:v>
                </c:pt>
                <c:pt idx="969">
                  <c:v>34060</c:v>
                </c:pt>
                <c:pt idx="970">
                  <c:v>34089</c:v>
                </c:pt>
                <c:pt idx="971">
                  <c:v>34089</c:v>
                </c:pt>
                <c:pt idx="972">
                  <c:v>34095</c:v>
                </c:pt>
                <c:pt idx="973">
                  <c:v>34095</c:v>
                </c:pt>
                <c:pt idx="974">
                  <c:v>34095</c:v>
                </c:pt>
                <c:pt idx="975">
                  <c:v>34095</c:v>
                </c:pt>
                <c:pt idx="976">
                  <c:v>34120</c:v>
                </c:pt>
                <c:pt idx="977">
                  <c:v>34120</c:v>
                </c:pt>
                <c:pt idx="978">
                  <c:v>34121</c:v>
                </c:pt>
                <c:pt idx="979">
                  <c:v>34121</c:v>
                </c:pt>
                <c:pt idx="980">
                  <c:v>34121</c:v>
                </c:pt>
                <c:pt idx="981">
                  <c:v>34121</c:v>
                </c:pt>
                <c:pt idx="982">
                  <c:v>34150</c:v>
                </c:pt>
                <c:pt idx="983">
                  <c:v>34150</c:v>
                </c:pt>
                <c:pt idx="984">
                  <c:v>34151</c:v>
                </c:pt>
                <c:pt idx="985">
                  <c:v>34151</c:v>
                </c:pt>
                <c:pt idx="986">
                  <c:v>34151</c:v>
                </c:pt>
                <c:pt idx="987">
                  <c:v>34151</c:v>
                </c:pt>
                <c:pt idx="988">
                  <c:v>34180</c:v>
                </c:pt>
                <c:pt idx="989">
                  <c:v>34180</c:v>
                </c:pt>
                <c:pt idx="990">
                  <c:v>34183</c:v>
                </c:pt>
                <c:pt idx="991">
                  <c:v>34183</c:v>
                </c:pt>
                <c:pt idx="992">
                  <c:v>34183</c:v>
                </c:pt>
                <c:pt idx="993">
                  <c:v>34183</c:v>
                </c:pt>
                <c:pt idx="994">
                  <c:v>34212</c:v>
                </c:pt>
                <c:pt idx="995">
                  <c:v>34212</c:v>
                </c:pt>
                <c:pt idx="996">
                  <c:v>34213</c:v>
                </c:pt>
                <c:pt idx="997">
                  <c:v>34213</c:v>
                </c:pt>
                <c:pt idx="998">
                  <c:v>34213</c:v>
                </c:pt>
                <c:pt idx="999">
                  <c:v>34213</c:v>
                </c:pt>
                <c:pt idx="1000">
                  <c:v>34242</c:v>
                </c:pt>
                <c:pt idx="1001">
                  <c:v>34242</c:v>
                </c:pt>
                <c:pt idx="1002">
                  <c:v>34243</c:v>
                </c:pt>
                <c:pt idx="1003">
                  <c:v>34243</c:v>
                </c:pt>
                <c:pt idx="1004">
                  <c:v>34243</c:v>
                </c:pt>
                <c:pt idx="1005">
                  <c:v>34243</c:v>
                </c:pt>
                <c:pt idx="1006">
                  <c:v>34271</c:v>
                </c:pt>
                <c:pt idx="1007">
                  <c:v>34271</c:v>
                </c:pt>
                <c:pt idx="1008">
                  <c:v>34274</c:v>
                </c:pt>
                <c:pt idx="1009">
                  <c:v>34274</c:v>
                </c:pt>
                <c:pt idx="1010">
                  <c:v>34274</c:v>
                </c:pt>
                <c:pt idx="1011">
                  <c:v>34274</c:v>
                </c:pt>
                <c:pt idx="1012">
                  <c:v>34303</c:v>
                </c:pt>
                <c:pt idx="1013">
                  <c:v>34303</c:v>
                </c:pt>
                <c:pt idx="1014">
                  <c:v>34305</c:v>
                </c:pt>
                <c:pt idx="1015">
                  <c:v>34305</c:v>
                </c:pt>
                <c:pt idx="1016">
                  <c:v>34305</c:v>
                </c:pt>
                <c:pt idx="1017">
                  <c:v>34305</c:v>
                </c:pt>
                <c:pt idx="1018">
                  <c:v>34331</c:v>
                </c:pt>
                <c:pt idx="1019">
                  <c:v>34331</c:v>
                </c:pt>
                <c:pt idx="1020">
                  <c:v>34339</c:v>
                </c:pt>
                <c:pt idx="1021">
                  <c:v>34339</c:v>
                </c:pt>
                <c:pt idx="1022">
                  <c:v>34339</c:v>
                </c:pt>
                <c:pt idx="1023">
                  <c:v>34339</c:v>
                </c:pt>
                <c:pt idx="1024">
                  <c:v>34365</c:v>
                </c:pt>
                <c:pt idx="1025">
                  <c:v>34365</c:v>
                </c:pt>
                <c:pt idx="1026">
                  <c:v>34366</c:v>
                </c:pt>
                <c:pt idx="1027">
                  <c:v>34366</c:v>
                </c:pt>
                <c:pt idx="1028">
                  <c:v>34366</c:v>
                </c:pt>
                <c:pt idx="1029">
                  <c:v>34366</c:v>
                </c:pt>
                <c:pt idx="1030">
                  <c:v>34393</c:v>
                </c:pt>
                <c:pt idx="1031">
                  <c:v>34393</c:v>
                </c:pt>
                <c:pt idx="1032">
                  <c:v>34394</c:v>
                </c:pt>
                <c:pt idx="1033">
                  <c:v>34394</c:v>
                </c:pt>
                <c:pt idx="1034">
                  <c:v>34394</c:v>
                </c:pt>
                <c:pt idx="1035">
                  <c:v>34394</c:v>
                </c:pt>
                <c:pt idx="1036">
                  <c:v>34424</c:v>
                </c:pt>
                <c:pt idx="1037">
                  <c:v>34424</c:v>
                </c:pt>
                <c:pt idx="1038">
                  <c:v>34425</c:v>
                </c:pt>
                <c:pt idx="1039">
                  <c:v>34425</c:v>
                </c:pt>
                <c:pt idx="1040">
                  <c:v>34425</c:v>
                </c:pt>
                <c:pt idx="1041">
                  <c:v>34425</c:v>
                </c:pt>
                <c:pt idx="1042">
                  <c:v>34452</c:v>
                </c:pt>
                <c:pt idx="1043">
                  <c:v>34452</c:v>
                </c:pt>
                <c:pt idx="1044">
                  <c:v>34456</c:v>
                </c:pt>
                <c:pt idx="1045">
                  <c:v>34456</c:v>
                </c:pt>
                <c:pt idx="1046">
                  <c:v>34456</c:v>
                </c:pt>
                <c:pt idx="1047">
                  <c:v>34456</c:v>
                </c:pt>
                <c:pt idx="1048">
                  <c:v>34485</c:v>
                </c:pt>
                <c:pt idx="1049">
                  <c:v>34485</c:v>
                </c:pt>
                <c:pt idx="1050">
                  <c:v>34486</c:v>
                </c:pt>
                <c:pt idx="1051">
                  <c:v>34486</c:v>
                </c:pt>
                <c:pt idx="1052">
                  <c:v>34486</c:v>
                </c:pt>
                <c:pt idx="1053">
                  <c:v>34486</c:v>
                </c:pt>
                <c:pt idx="1054">
                  <c:v>34515</c:v>
                </c:pt>
                <c:pt idx="1055">
                  <c:v>34515</c:v>
                </c:pt>
                <c:pt idx="1056">
                  <c:v>34519</c:v>
                </c:pt>
                <c:pt idx="1057">
                  <c:v>34519</c:v>
                </c:pt>
                <c:pt idx="1058">
                  <c:v>34519</c:v>
                </c:pt>
                <c:pt idx="1059">
                  <c:v>34519</c:v>
                </c:pt>
                <c:pt idx="1060">
                  <c:v>34544</c:v>
                </c:pt>
                <c:pt idx="1061">
                  <c:v>34544</c:v>
                </c:pt>
                <c:pt idx="1062">
                  <c:v>34547</c:v>
                </c:pt>
                <c:pt idx="1063">
                  <c:v>34547</c:v>
                </c:pt>
                <c:pt idx="1064">
                  <c:v>34547</c:v>
                </c:pt>
                <c:pt idx="1065">
                  <c:v>34547</c:v>
                </c:pt>
                <c:pt idx="1066">
                  <c:v>34577</c:v>
                </c:pt>
                <c:pt idx="1067">
                  <c:v>34577</c:v>
                </c:pt>
                <c:pt idx="1068">
                  <c:v>34578</c:v>
                </c:pt>
                <c:pt idx="1069">
                  <c:v>34578</c:v>
                </c:pt>
                <c:pt idx="1070">
                  <c:v>34578</c:v>
                </c:pt>
                <c:pt idx="1071">
                  <c:v>34578</c:v>
                </c:pt>
                <c:pt idx="1072">
                  <c:v>34607</c:v>
                </c:pt>
                <c:pt idx="1073">
                  <c:v>34607</c:v>
                </c:pt>
                <c:pt idx="1074">
                  <c:v>34610</c:v>
                </c:pt>
                <c:pt idx="1075">
                  <c:v>34610</c:v>
                </c:pt>
                <c:pt idx="1076">
                  <c:v>34610</c:v>
                </c:pt>
                <c:pt idx="1077">
                  <c:v>34610</c:v>
                </c:pt>
                <c:pt idx="1078">
                  <c:v>34638</c:v>
                </c:pt>
                <c:pt idx="1079">
                  <c:v>34638</c:v>
                </c:pt>
                <c:pt idx="1080">
                  <c:v>34640</c:v>
                </c:pt>
                <c:pt idx="1081">
                  <c:v>34640</c:v>
                </c:pt>
                <c:pt idx="1082">
                  <c:v>34640</c:v>
                </c:pt>
                <c:pt idx="1083">
                  <c:v>34640</c:v>
                </c:pt>
                <c:pt idx="1084">
                  <c:v>34668</c:v>
                </c:pt>
                <c:pt idx="1085">
                  <c:v>34668</c:v>
                </c:pt>
                <c:pt idx="1086">
                  <c:v>34669</c:v>
                </c:pt>
                <c:pt idx="1087">
                  <c:v>34669</c:v>
                </c:pt>
                <c:pt idx="1088">
                  <c:v>34669</c:v>
                </c:pt>
                <c:pt idx="1089">
                  <c:v>34669</c:v>
                </c:pt>
                <c:pt idx="1090">
                  <c:v>34696</c:v>
                </c:pt>
                <c:pt idx="1091">
                  <c:v>34696</c:v>
                </c:pt>
                <c:pt idx="1092">
                  <c:v>34704</c:v>
                </c:pt>
                <c:pt idx="1093">
                  <c:v>34704</c:v>
                </c:pt>
                <c:pt idx="1094">
                  <c:v>34704</c:v>
                </c:pt>
                <c:pt idx="1095">
                  <c:v>34704</c:v>
                </c:pt>
                <c:pt idx="1096">
                  <c:v>34730</c:v>
                </c:pt>
                <c:pt idx="1097">
                  <c:v>34730</c:v>
                </c:pt>
                <c:pt idx="1098">
                  <c:v>34731</c:v>
                </c:pt>
                <c:pt idx="1099">
                  <c:v>34731</c:v>
                </c:pt>
                <c:pt idx="1100">
                  <c:v>34731</c:v>
                </c:pt>
                <c:pt idx="1101">
                  <c:v>34731</c:v>
                </c:pt>
                <c:pt idx="1102">
                  <c:v>34758</c:v>
                </c:pt>
                <c:pt idx="1103">
                  <c:v>34758</c:v>
                </c:pt>
                <c:pt idx="1104">
                  <c:v>34759</c:v>
                </c:pt>
                <c:pt idx="1105">
                  <c:v>34759</c:v>
                </c:pt>
                <c:pt idx="1106">
                  <c:v>34759</c:v>
                </c:pt>
                <c:pt idx="1107">
                  <c:v>34759</c:v>
                </c:pt>
                <c:pt idx="1108">
                  <c:v>34789</c:v>
                </c:pt>
                <c:pt idx="1109">
                  <c:v>34789</c:v>
                </c:pt>
                <c:pt idx="1110">
                  <c:v>34792</c:v>
                </c:pt>
                <c:pt idx="1111">
                  <c:v>34792</c:v>
                </c:pt>
                <c:pt idx="1112">
                  <c:v>34792</c:v>
                </c:pt>
                <c:pt idx="1113">
                  <c:v>34792</c:v>
                </c:pt>
                <c:pt idx="1114">
                  <c:v>34817</c:v>
                </c:pt>
                <c:pt idx="1115">
                  <c:v>34817</c:v>
                </c:pt>
                <c:pt idx="1116">
                  <c:v>34820</c:v>
                </c:pt>
                <c:pt idx="1117">
                  <c:v>34820</c:v>
                </c:pt>
                <c:pt idx="1118">
                  <c:v>34820</c:v>
                </c:pt>
                <c:pt idx="1119">
                  <c:v>34820</c:v>
                </c:pt>
                <c:pt idx="1120">
                  <c:v>34850</c:v>
                </c:pt>
                <c:pt idx="1121">
                  <c:v>34850</c:v>
                </c:pt>
                <c:pt idx="1122">
                  <c:v>34851</c:v>
                </c:pt>
                <c:pt idx="1123">
                  <c:v>34851</c:v>
                </c:pt>
                <c:pt idx="1124">
                  <c:v>34851</c:v>
                </c:pt>
                <c:pt idx="1125">
                  <c:v>34851</c:v>
                </c:pt>
                <c:pt idx="1126">
                  <c:v>34880</c:v>
                </c:pt>
                <c:pt idx="1127">
                  <c:v>34880</c:v>
                </c:pt>
                <c:pt idx="1128">
                  <c:v>34883</c:v>
                </c:pt>
                <c:pt idx="1129">
                  <c:v>34883</c:v>
                </c:pt>
                <c:pt idx="1130">
                  <c:v>34883</c:v>
                </c:pt>
                <c:pt idx="1131">
                  <c:v>34883</c:v>
                </c:pt>
                <c:pt idx="1132">
                  <c:v>34911</c:v>
                </c:pt>
                <c:pt idx="1133">
                  <c:v>34911</c:v>
                </c:pt>
                <c:pt idx="1134">
                  <c:v>34912</c:v>
                </c:pt>
                <c:pt idx="1135">
                  <c:v>34912</c:v>
                </c:pt>
                <c:pt idx="1136">
                  <c:v>34912</c:v>
                </c:pt>
                <c:pt idx="1137">
                  <c:v>34912</c:v>
                </c:pt>
                <c:pt idx="1138">
                  <c:v>34942</c:v>
                </c:pt>
                <c:pt idx="1139">
                  <c:v>34942</c:v>
                </c:pt>
                <c:pt idx="1140">
                  <c:v>34943</c:v>
                </c:pt>
                <c:pt idx="1141">
                  <c:v>34943</c:v>
                </c:pt>
                <c:pt idx="1142">
                  <c:v>34943</c:v>
                </c:pt>
                <c:pt idx="1143">
                  <c:v>34943</c:v>
                </c:pt>
                <c:pt idx="1144">
                  <c:v>34971</c:v>
                </c:pt>
                <c:pt idx="1145">
                  <c:v>34971</c:v>
                </c:pt>
                <c:pt idx="1146">
                  <c:v>34974</c:v>
                </c:pt>
                <c:pt idx="1147">
                  <c:v>34974</c:v>
                </c:pt>
                <c:pt idx="1148">
                  <c:v>34974</c:v>
                </c:pt>
                <c:pt idx="1149">
                  <c:v>34974</c:v>
                </c:pt>
                <c:pt idx="1150">
                  <c:v>35003</c:v>
                </c:pt>
                <c:pt idx="1151">
                  <c:v>35003</c:v>
                </c:pt>
                <c:pt idx="1152">
                  <c:v>35005</c:v>
                </c:pt>
                <c:pt idx="1153">
                  <c:v>35005</c:v>
                </c:pt>
                <c:pt idx="1154">
                  <c:v>35005</c:v>
                </c:pt>
                <c:pt idx="1155">
                  <c:v>35005</c:v>
                </c:pt>
                <c:pt idx="1156">
                  <c:v>35033</c:v>
                </c:pt>
                <c:pt idx="1157">
                  <c:v>35033</c:v>
                </c:pt>
                <c:pt idx="1158">
                  <c:v>35037</c:v>
                </c:pt>
                <c:pt idx="1159">
                  <c:v>35037</c:v>
                </c:pt>
                <c:pt idx="1160">
                  <c:v>35037</c:v>
                </c:pt>
                <c:pt idx="1161">
                  <c:v>35037</c:v>
                </c:pt>
                <c:pt idx="1162">
                  <c:v>35061</c:v>
                </c:pt>
                <c:pt idx="1163">
                  <c:v>35061</c:v>
                </c:pt>
                <c:pt idx="1164">
                  <c:v>35069</c:v>
                </c:pt>
                <c:pt idx="1165">
                  <c:v>35069</c:v>
                </c:pt>
                <c:pt idx="1166">
                  <c:v>35069</c:v>
                </c:pt>
                <c:pt idx="1167">
                  <c:v>35069</c:v>
                </c:pt>
                <c:pt idx="1168">
                  <c:v>35095</c:v>
                </c:pt>
                <c:pt idx="1169">
                  <c:v>35095</c:v>
                </c:pt>
                <c:pt idx="1170">
                  <c:v>35097</c:v>
                </c:pt>
                <c:pt idx="1171">
                  <c:v>35097</c:v>
                </c:pt>
                <c:pt idx="1172">
                  <c:v>35097</c:v>
                </c:pt>
                <c:pt idx="1173">
                  <c:v>35097</c:v>
                </c:pt>
                <c:pt idx="1174">
                  <c:v>35124</c:v>
                </c:pt>
                <c:pt idx="1175">
                  <c:v>35124</c:v>
                </c:pt>
                <c:pt idx="1176">
                  <c:v>35125</c:v>
                </c:pt>
                <c:pt idx="1177">
                  <c:v>35125</c:v>
                </c:pt>
                <c:pt idx="1178">
                  <c:v>35125</c:v>
                </c:pt>
                <c:pt idx="1179">
                  <c:v>35125</c:v>
                </c:pt>
                <c:pt idx="1180">
                  <c:v>35153</c:v>
                </c:pt>
                <c:pt idx="1181">
                  <c:v>35153</c:v>
                </c:pt>
                <c:pt idx="1182">
                  <c:v>35156</c:v>
                </c:pt>
                <c:pt idx="1183">
                  <c:v>35156</c:v>
                </c:pt>
                <c:pt idx="1184">
                  <c:v>35156</c:v>
                </c:pt>
                <c:pt idx="1185">
                  <c:v>35156</c:v>
                </c:pt>
                <c:pt idx="1186">
                  <c:v>35185</c:v>
                </c:pt>
                <c:pt idx="1187">
                  <c:v>35185</c:v>
                </c:pt>
                <c:pt idx="1188">
                  <c:v>35186</c:v>
                </c:pt>
                <c:pt idx="1189">
                  <c:v>35186</c:v>
                </c:pt>
                <c:pt idx="1190">
                  <c:v>35186</c:v>
                </c:pt>
                <c:pt idx="1191">
                  <c:v>35186</c:v>
                </c:pt>
                <c:pt idx="1192">
                  <c:v>35216</c:v>
                </c:pt>
                <c:pt idx="1193">
                  <c:v>35216</c:v>
                </c:pt>
                <c:pt idx="1194">
                  <c:v>35219</c:v>
                </c:pt>
                <c:pt idx="1195">
                  <c:v>35219</c:v>
                </c:pt>
                <c:pt idx="1196">
                  <c:v>35219</c:v>
                </c:pt>
                <c:pt idx="1197">
                  <c:v>35219</c:v>
                </c:pt>
                <c:pt idx="1198">
                  <c:v>35244</c:v>
                </c:pt>
                <c:pt idx="1199">
                  <c:v>35244</c:v>
                </c:pt>
                <c:pt idx="1200">
                  <c:v>35247</c:v>
                </c:pt>
                <c:pt idx="1201">
                  <c:v>35247</c:v>
                </c:pt>
                <c:pt idx="1202">
                  <c:v>35247</c:v>
                </c:pt>
                <c:pt idx="1203">
                  <c:v>35247</c:v>
                </c:pt>
                <c:pt idx="1204">
                  <c:v>35277</c:v>
                </c:pt>
                <c:pt idx="1205">
                  <c:v>35277</c:v>
                </c:pt>
                <c:pt idx="1206">
                  <c:v>35277</c:v>
                </c:pt>
                <c:pt idx="1207">
                  <c:v>35277</c:v>
                </c:pt>
                <c:pt idx="1208">
                  <c:v>35277</c:v>
                </c:pt>
                <c:pt idx="1209">
                  <c:v>35277</c:v>
                </c:pt>
                <c:pt idx="1210">
                  <c:v>35307</c:v>
                </c:pt>
                <c:pt idx="1211">
                  <c:v>35307</c:v>
                </c:pt>
                <c:pt idx="1212">
                  <c:v>35310</c:v>
                </c:pt>
                <c:pt idx="1213">
                  <c:v>35310</c:v>
                </c:pt>
                <c:pt idx="1214">
                  <c:v>35310</c:v>
                </c:pt>
                <c:pt idx="1215">
                  <c:v>35310</c:v>
                </c:pt>
                <c:pt idx="1216">
                  <c:v>35338</c:v>
                </c:pt>
                <c:pt idx="1217">
                  <c:v>35338</c:v>
                </c:pt>
                <c:pt idx="1218">
                  <c:v>35340</c:v>
                </c:pt>
                <c:pt idx="1219">
                  <c:v>35340</c:v>
                </c:pt>
                <c:pt idx="1220">
                  <c:v>35340</c:v>
                </c:pt>
                <c:pt idx="1221">
                  <c:v>35340</c:v>
                </c:pt>
                <c:pt idx="1222">
                  <c:v>35369</c:v>
                </c:pt>
                <c:pt idx="1223">
                  <c:v>35369</c:v>
                </c:pt>
                <c:pt idx="1224">
                  <c:v>35370</c:v>
                </c:pt>
                <c:pt idx="1225">
                  <c:v>35370</c:v>
                </c:pt>
                <c:pt idx="1226">
                  <c:v>35370</c:v>
                </c:pt>
                <c:pt idx="1227">
                  <c:v>35370</c:v>
                </c:pt>
                <c:pt idx="1228">
                  <c:v>35398</c:v>
                </c:pt>
                <c:pt idx="1229">
                  <c:v>35398</c:v>
                </c:pt>
                <c:pt idx="1230">
                  <c:v>35401</c:v>
                </c:pt>
                <c:pt idx="1231">
                  <c:v>35401</c:v>
                </c:pt>
                <c:pt idx="1232">
                  <c:v>35401</c:v>
                </c:pt>
                <c:pt idx="1233">
                  <c:v>35401</c:v>
                </c:pt>
                <c:pt idx="1234">
                  <c:v>35426</c:v>
                </c:pt>
                <c:pt idx="1235">
                  <c:v>35426</c:v>
                </c:pt>
                <c:pt idx="1236">
                  <c:v>35437</c:v>
                </c:pt>
                <c:pt idx="1237">
                  <c:v>35437</c:v>
                </c:pt>
                <c:pt idx="1238">
                  <c:v>35437</c:v>
                </c:pt>
                <c:pt idx="1239">
                  <c:v>35437</c:v>
                </c:pt>
                <c:pt idx="1240">
                  <c:v>35461</c:v>
                </c:pt>
                <c:pt idx="1241">
                  <c:v>35461</c:v>
                </c:pt>
                <c:pt idx="1242">
                  <c:v>35464</c:v>
                </c:pt>
                <c:pt idx="1243">
                  <c:v>35464</c:v>
                </c:pt>
                <c:pt idx="1244">
                  <c:v>35464</c:v>
                </c:pt>
                <c:pt idx="1245">
                  <c:v>35464</c:v>
                </c:pt>
                <c:pt idx="1246">
                  <c:v>35489</c:v>
                </c:pt>
                <c:pt idx="1247">
                  <c:v>35489</c:v>
                </c:pt>
                <c:pt idx="1248">
                  <c:v>35492</c:v>
                </c:pt>
                <c:pt idx="1249">
                  <c:v>35492</c:v>
                </c:pt>
                <c:pt idx="1250">
                  <c:v>35492</c:v>
                </c:pt>
                <c:pt idx="1251">
                  <c:v>35492</c:v>
                </c:pt>
                <c:pt idx="1252">
                  <c:v>35520</c:v>
                </c:pt>
                <c:pt idx="1253">
                  <c:v>35520</c:v>
                </c:pt>
                <c:pt idx="1254">
                  <c:v>35521</c:v>
                </c:pt>
                <c:pt idx="1255">
                  <c:v>35521</c:v>
                </c:pt>
                <c:pt idx="1256">
                  <c:v>35521</c:v>
                </c:pt>
                <c:pt idx="1257">
                  <c:v>35521</c:v>
                </c:pt>
                <c:pt idx="1258">
                  <c:v>35550</c:v>
                </c:pt>
                <c:pt idx="1259">
                  <c:v>35550</c:v>
                </c:pt>
                <c:pt idx="1260">
                  <c:v>35551</c:v>
                </c:pt>
                <c:pt idx="1261">
                  <c:v>35551</c:v>
                </c:pt>
                <c:pt idx="1262">
                  <c:v>35551</c:v>
                </c:pt>
                <c:pt idx="1263">
                  <c:v>35551</c:v>
                </c:pt>
                <c:pt idx="1264">
                  <c:v>35580</c:v>
                </c:pt>
                <c:pt idx="1265">
                  <c:v>35580</c:v>
                </c:pt>
                <c:pt idx="1266">
                  <c:v>35583</c:v>
                </c:pt>
                <c:pt idx="1267">
                  <c:v>35583</c:v>
                </c:pt>
                <c:pt idx="1268">
                  <c:v>35583</c:v>
                </c:pt>
                <c:pt idx="1269">
                  <c:v>35583</c:v>
                </c:pt>
                <c:pt idx="1270">
                  <c:v>35611</c:v>
                </c:pt>
                <c:pt idx="1271">
                  <c:v>35611</c:v>
                </c:pt>
                <c:pt idx="1272">
                  <c:v>35612</c:v>
                </c:pt>
                <c:pt idx="1273">
                  <c:v>35612</c:v>
                </c:pt>
                <c:pt idx="1274">
                  <c:v>35612</c:v>
                </c:pt>
                <c:pt idx="1275">
                  <c:v>35612</c:v>
                </c:pt>
                <c:pt idx="1276">
                  <c:v>35642</c:v>
                </c:pt>
                <c:pt idx="1277">
                  <c:v>35642</c:v>
                </c:pt>
                <c:pt idx="1278">
                  <c:v>35643</c:v>
                </c:pt>
                <c:pt idx="1279">
                  <c:v>35643</c:v>
                </c:pt>
                <c:pt idx="1280">
                  <c:v>35643</c:v>
                </c:pt>
                <c:pt idx="1281">
                  <c:v>35643</c:v>
                </c:pt>
                <c:pt idx="1282">
                  <c:v>35671</c:v>
                </c:pt>
                <c:pt idx="1283">
                  <c:v>35671</c:v>
                </c:pt>
                <c:pt idx="1284">
                  <c:v>35674</c:v>
                </c:pt>
                <c:pt idx="1285">
                  <c:v>35674</c:v>
                </c:pt>
                <c:pt idx="1286">
                  <c:v>35674</c:v>
                </c:pt>
                <c:pt idx="1287">
                  <c:v>35674</c:v>
                </c:pt>
                <c:pt idx="1288">
                  <c:v>35703</c:v>
                </c:pt>
                <c:pt idx="1289">
                  <c:v>35703</c:v>
                </c:pt>
                <c:pt idx="1290">
                  <c:v>35704</c:v>
                </c:pt>
                <c:pt idx="1291">
                  <c:v>35704</c:v>
                </c:pt>
                <c:pt idx="1292">
                  <c:v>35704</c:v>
                </c:pt>
                <c:pt idx="1293">
                  <c:v>35704</c:v>
                </c:pt>
                <c:pt idx="1294">
                  <c:v>35734</c:v>
                </c:pt>
                <c:pt idx="1295">
                  <c:v>35734</c:v>
                </c:pt>
                <c:pt idx="1296">
                  <c:v>35738</c:v>
                </c:pt>
                <c:pt idx="1297">
                  <c:v>35738</c:v>
                </c:pt>
                <c:pt idx="1298">
                  <c:v>35738</c:v>
                </c:pt>
                <c:pt idx="1299">
                  <c:v>35738</c:v>
                </c:pt>
                <c:pt idx="1300">
                  <c:v>35762</c:v>
                </c:pt>
                <c:pt idx="1301">
                  <c:v>35762</c:v>
                </c:pt>
                <c:pt idx="1302">
                  <c:v>35765</c:v>
                </c:pt>
                <c:pt idx="1303">
                  <c:v>35765</c:v>
                </c:pt>
                <c:pt idx="1304">
                  <c:v>35765</c:v>
                </c:pt>
                <c:pt idx="1305">
                  <c:v>35765</c:v>
                </c:pt>
                <c:pt idx="1306">
                  <c:v>35790</c:v>
                </c:pt>
                <c:pt idx="1307">
                  <c:v>35790</c:v>
                </c:pt>
                <c:pt idx="1308">
                  <c:v>35801</c:v>
                </c:pt>
                <c:pt idx="1309">
                  <c:v>35801</c:v>
                </c:pt>
                <c:pt idx="1310">
                  <c:v>35801</c:v>
                </c:pt>
                <c:pt idx="1311">
                  <c:v>35801</c:v>
                </c:pt>
                <c:pt idx="1312">
                  <c:v>35825</c:v>
                </c:pt>
                <c:pt idx="1313">
                  <c:v>35825</c:v>
                </c:pt>
                <c:pt idx="1314">
                  <c:v>35828</c:v>
                </c:pt>
                <c:pt idx="1315">
                  <c:v>35828</c:v>
                </c:pt>
                <c:pt idx="1316">
                  <c:v>35828</c:v>
                </c:pt>
                <c:pt idx="1317">
                  <c:v>35828</c:v>
                </c:pt>
                <c:pt idx="1318">
                  <c:v>35853</c:v>
                </c:pt>
                <c:pt idx="1319">
                  <c:v>35853</c:v>
                </c:pt>
                <c:pt idx="1320">
                  <c:v>35856</c:v>
                </c:pt>
                <c:pt idx="1321">
                  <c:v>35856</c:v>
                </c:pt>
                <c:pt idx="1322">
                  <c:v>35856</c:v>
                </c:pt>
                <c:pt idx="1323">
                  <c:v>35856</c:v>
                </c:pt>
                <c:pt idx="1324">
                  <c:v>35885</c:v>
                </c:pt>
                <c:pt idx="1325">
                  <c:v>35885</c:v>
                </c:pt>
                <c:pt idx="1326">
                  <c:v>35886</c:v>
                </c:pt>
                <c:pt idx="1327">
                  <c:v>35886</c:v>
                </c:pt>
                <c:pt idx="1328">
                  <c:v>35886</c:v>
                </c:pt>
                <c:pt idx="1329">
                  <c:v>35886</c:v>
                </c:pt>
                <c:pt idx="1330">
                  <c:v>35915</c:v>
                </c:pt>
                <c:pt idx="1331">
                  <c:v>35915</c:v>
                </c:pt>
                <c:pt idx="1332">
                  <c:v>35916</c:v>
                </c:pt>
                <c:pt idx="1333">
                  <c:v>35916</c:v>
                </c:pt>
                <c:pt idx="1334">
                  <c:v>35916</c:v>
                </c:pt>
                <c:pt idx="1335">
                  <c:v>35916</c:v>
                </c:pt>
                <c:pt idx="1336">
                  <c:v>35944</c:v>
                </c:pt>
                <c:pt idx="1337">
                  <c:v>35944</c:v>
                </c:pt>
                <c:pt idx="1338">
                  <c:v>35947</c:v>
                </c:pt>
                <c:pt idx="1339">
                  <c:v>35947</c:v>
                </c:pt>
                <c:pt idx="1340">
                  <c:v>35947</c:v>
                </c:pt>
                <c:pt idx="1341">
                  <c:v>35947</c:v>
                </c:pt>
                <c:pt idx="1342">
                  <c:v>35976</c:v>
                </c:pt>
                <c:pt idx="1343">
                  <c:v>35976</c:v>
                </c:pt>
                <c:pt idx="1344">
                  <c:v>35977</c:v>
                </c:pt>
                <c:pt idx="1345">
                  <c:v>35977</c:v>
                </c:pt>
                <c:pt idx="1346">
                  <c:v>35977</c:v>
                </c:pt>
                <c:pt idx="1347">
                  <c:v>35977</c:v>
                </c:pt>
                <c:pt idx="1348">
                  <c:v>36007</c:v>
                </c:pt>
                <c:pt idx="1349">
                  <c:v>36007</c:v>
                </c:pt>
                <c:pt idx="1350">
                  <c:v>36010</c:v>
                </c:pt>
                <c:pt idx="1351">
                  <c:v>36010</c:v>
                </c:pt>
                <c:pt idx="1352">
                  <c:v>36010</c:v>
                </c:pt>
                <c:pt idx="1353">
                  <c:v>36010</c:v>
                </c:pt>
                <c:pt idx="1354">
                  <c:v>36038</c:v>
                </c:pt>
                <c:pt idx="1355">
                  <c:v>36038</c:v>
                </c:pt>
                <c:pt idx="1356">
                  <c:v>36039</c:v>
                </c:pt>
                <c:pt idx="1357">
                  <c:v>36039</c:v>
                </c:pt>
                <c:pt idx="1358">
                  <c:v>36039</c:v>
                </c:pt>
                <c:pt idx="1359">
                  <c:v>36039</c:v>
                </c:pt>
                <c:pt idx="1360">
                  <c:v>36068</c:v>
                </c:pt>
                <c:pt idx="1361">
                  <c:v>36068</c:v>
                </c:pt>
                <c:pt idx="1362">
                  <c:v>36069</c:v>
                </c:pt>
                <c:pt idx="1363">
                  <c:v>36069</c:v>
                </c:pt>
                <c:pt idx="1364">
                  <c:v>36069</c:v>
                </c:pt>
                <c:pt idx="1365">
                  <c:v>36069</c:v>
                </c:pt>
                <c:pt idx="1366">
                  <c:v>36098</c:v>
                </c:pt>
                <c:pt idx="1367">
                  <c:v>36098</c:v>
                </c:pt>
                <c:pt idx="1368">
                  <c:v>36101</c:v>
                </c:pt>
                <c:pt idx="1369">
                  <c:v>36101</c:v>
                </c:pt>
                <c:pt idx="1370">
                  <c:v>36101</c:v>
                </c:pt>
                <c:pt idx="1371">
                  <c:v>36101</c:v>
                </c:pt>
                <c:pt idx="1372">
                  <c:v>36129</c:v>
                </c:pt>
                <c:pt idx="1373">
                  <c:v>36129</c:v>
                </c:pt>
                <c:pt idx="1374">
                  <c:v>36130</c:v>
                </c:pt>
                <c:pt idx="1375">
                  <c:v>36130</c:v>
                </c:pt>
                <c:pt idx="1376">
                  <c:v>36130</c:v>
                </c:pt>
                <c:pt idx="1377">
                  <c:v>36130</c:v>
                </c:pt>
                <c:pt idx="1378">
                  <c:v>36157</c:v>
                </c:pt>
                <c:pt idx="1379">
                  <c:v>36157</c:v>
                </c:pt>
                <c:pt idx="1380">
                  <c:v>36165</c:v>
                </c:pt>
                <c:pt idx="1381">
                  <c:v>36165</c:v>
                </c:pt>
                <c:pt idx="1382">
                  <c:v>36165</c:v>
                </c:pt>
                <c:pt idx="1383">
                  <c:v>36165</c:v>
                </c:pt>
                <c:pt idx="1384">
                  <c:v>36189</c:v>
                </c:pt>
                <c:pt idx="1385">
                  <c:v>36189</c:v>
                </c:pt>
                <c:pt idx="1386">
                  <c:v>36192</c:v>
                </c:pt>
                <c:pt idx="1387">
                  <c:v>36192</c:v>
                </c:pt>
                <c:pt idx="1388">
                  <c:v>36192</c:v>
                </c:pt>
                <c:pt idx="1389">
                  <c:v>36217</c:v>
                </c:pt>
                <c:pt idx="1390">
                  <c:v>36217</c:v>
                </c:pt>
                <c:pt idx="1391">
                  <c:v>36220</c:v>
                </c:pt>
                <c:pt idx="1392">
                  <c:v>36220</c:v>
                </c:pt>
                <c:pt idx="1393">
                  <c:v>36220</c:v>
                </c:pt>
                <c:pt idx="1394">
                  <c:v>36221</c:v>
                </c:pt>
                <c:pt idx="1395">
                  <c:v>36250</c:v>
                </c:pt>
                <c:pt idx="1396">
                  <c:v>36250</c:v>
                </c:pt>
                <c:pt idx="1397">
                  <c:v>36251</c:v>
                </c:pt>
                <c:pt idx="1398">
                  <c:v>36251</c:v>
                </c:pt>
                <c:pt idx="1399">
                  <c:v>36251</c:v>
                </c:pt>
                <c:pt idx="1400">
                  <c:v>36251</c:v>
                </c:pt>
                <c:pt idx="1401">
                  <c:v>36280</c:v>
                </c:pt>
                <c:pt idx="1402">
                  <c:v>36280</c:v>
                </c:pt>
                <c:pt idx="1403">
                  <c:v>36280</c:v>
                </c:pt>
                <c:pt idx="1404">
                  <c:v>36280</c:v>
                </c:pt>
                <c:pt idx="1405">
                  <c:v>36280</c:v>
                </c:pt>
                <c:pt idx="1406">
                  <c:v>36280</c:v>
                </c:pt>
                <c:pt idx="1407">
                  <c:v>36311</c:v>
                </c:pt>
                <c:pt idx="1408">
                  <c:v>36311</c:v>
                </c:pt>
                <c:pt idx="1409">
                  <c:v>36312</c:v>
                </c:pt>
                <c:pt idx="1410">
                  <c:v>36312</c:v>
                </c:pt>
                <c:pt idx="1411">
                  <c:v>36312</c:v>
                </c:pt>
                <c:pt idx="1412">
                  <c:v>36312</c:v>
                </c:pt>
                <c:pt idx="1413">
                  <c:v>36341</c:v>
                </c:pt>
                <c:pt idx="1414">
                  <c:v>36341</c:v>
                </c:pt>
                <c:pt idx="1415">
                  <c:v>36342</c:v>
                </c:pt>
                <c:pt idx="1416">
                  <c:v>36342</c:v>
                </c:pt>
                <c:pt idx="1417">
                  <c:v>36342</c:v>
                </c:pt>
                <c:pt idx="1418">
                  <c:v>36342</c:v>
                </c:pt>
                <c:pt idx="1419">
                  <c:v>36371</c:v>
                </c:pt>
                <c:pt idx="1420">
                  <c:v>36371</c:v>
                </c:pt>
                <c:pt idx="1421">
                  <c:v>36374</c:v>
                </c:pt>
                <c:pt idx="1422">
                  <c:v>36374</c:v>
                </c:pt>
                <c:pt idx="1423">
                  <c:v>36374</c:v>
                </c:pt>
                <c:pt idx="1424">
                  <c:v>36374</c:v>
                </c:pt>
                <c:pt idx="1425">
                  <c:v>36403</c:v>
                </c:pt>
                <c:pt idx="1426">
                  <c:v>36403</c:v>
                </c:pt>
                <c:pt idx="1427">
                  <c:v>36404</c:v>
                </c:pt>
                <c:pt idx="1428">
                  <c:v>36404</c:v>
                </c:pt>
                <c:pt idx="1429">
                  <c:v>36404</c:v>
                </c:pt>
                <c:pt idx="1430">
                  <c:v>36404</c:v>
                </c:pt>
                <c:pt idx="1431">
                  <c:v>36433</c:v>
                </c:pt>
                <c:pt idx="1432">
                  <c:v>36433</c:v>
                </c:pt>
                <c:pt idx="1433">
                  <c:v>36434</c:v>
                </c:pt>
                <c:pt idx="1434">
                  <c:v>36434</c:v>
                </c:pt>
                <c:pt idx="1435">
                  <c:v>36434</c:v>
                </c:pt>
                <c:pt idx="1436">
                  <c:v>36434</c:v>
                </c:pt>
                <c:pt idx="1437">
                  <c:v>36462</c:v>
                </c:pt>
                <c:pt idx="1438">
                  <c:v>36462</c:v>
                </c:pt>
                <c:pt idx="1439">
                  <c:v>36465</c:v>
                </c:pt>
                <c:pt idx="1440">
                  <c:v>36465</c:v>
                </c:pt>
                <c:pt idx="1441">
                  <c:v>36465</c:v>
                </c:pt>
                <c:pt idx="1442">
                  <c:v>36465</c:v>
                </c:pt>
                <c:pt idx="1443">
                  <c:v>36494</c:v>
                </c:pt>
                <c:pt idx="1444">
                  <c:v>36494</c:v>
                </c:pt>
                <c:pt idx="1445">
                  <c:v>36495</c:v>
                </c:pt>
                <c:pt idx="1446">
                  <c:v>36495</c:v>
                </c:pt>
                <c:pt idx="1447">
                  <c:v>36495</c:v>
                </c:pt>
                <c:pt idx="1448">
                  <c:v>36495</c:v>
                </c:pt>
                <c:pt idx="1449">
                  <c:v>36522</c:v>
                </c:pt>
                <c:pt idx="1450">
                  <c:v>36522</c:v>
                </c:pt>
                <c:pt idx="1451">
                  <c:v>36530</c:v>
                </c:pt>
                <c:pt idx="1452">
                  <c:v>36530</c:v>
                </c:pt>
                <c:pt idx="1453">
                  <c:v>36530</c:v>
                </c:pt>
                <c:pt idx="1454">
                  <c:v>36530</c:v>
                </c:pt>
                <c:pt idx="1455">
                  <c:v>36556</c:v>
                </c:pt>
                <c:pt idx="1456">
                  <c:v>36556</c:v>
                </c:pt>
                <c:pt idx="1457">
                  <c:v>36557</c:v>
                </c:pt>
                <c:pt idx="1458">
                  <c:v>36557</c:v>
                </c:pt>
                <c:pt idx="1459">
                  <c:v>36557</c:v>
                </c:pt>
                <c:pt idx="1460">
                  <c:v>36557</c:v>
                </c:pt>
                <c:pt idx="1461">
                  <c:v>36585</c:v>
                </c:pt>
                <c:pt idx="1462">
                  <c:v>36585</c:v>
                </c:pt>
                <c:pt idx="1463">
                  <c:v>36586</c:v>
                </c:pt>
                <c:pt idx="1464">
                  <c:v>36586</c:v>
                </c:pt>
                <c:pt idx="1465">
                  <c:v>36586</c:v>
                </c:pt>
                <c:pt idx="1466">
                  <c:v>36586</c:v>
                </c:pt>
                <c:pt idx="1467">
                  <c:v>36616</c:v>
                </c:pt>
                <c:pt idx="1468">
                  <c:v>36616</c:v>
                </c:pt>
                <c:pt idx="1469">
                  <c:v>36619</c:v>
                </c:pt>
                <c:pt idx="1470">
                  <c:v>36619</c:v>
                </c:pt>
                <c:pt idx="1471">
                  <c:v>36619</c:v>
                </c:pt>
                <c:pt idx="1472">
                  <c:v>36619</c:v>
                </c:pt>
                <c:pt idx="1473">
                  <c:v>36644</c:v>
                </c:pt>
                <c:pt idx="1474">
                  <c:v>36644</c:v>
                </c:pt>
                <c:pt idx="1475">
                  <c:v>36647</c:v>
                </c:pt>
                <c:pt idx="1476">
                  <c:v>36647</c:v>
                </c:pt>
                <c:pt idx="1477">
                  <c:v>36647</c:v>
                </c:pt>
                <c:pt idx="1478">
                  <c:v>36647</c:v>
                </c:pt>
                <c:pt idx="1479">
                  <c:v>36677</c:v>
                </c:pt>
                <c:pt idx="1480">
                  <c:v>36677</c:v>
                </c:pt>
                <c:pt idx="1481">
                  <c:v>36678</c:v>
                </c:pt>
                <c:pt idx="1482">
                  <c:v>36678</c:v>
                </c:pt>
                <c:pt idx="1483">
                  <c:v>36678</c:v>
                </c:pt>
                <c:pt idx="1484">
                  <c:v>36678</c:v>
                </c:pt>
                <c:pt idx="1485">
                  <c:v>36707</c:v>
                </c:pt>
                <c:pt idx="1486">
                  <c:v>36707</c:v>
                </c:pt>
                <c:pt idx="1487">
                  <c:v>36710</c:v>
                </c:pt>
                <c:pt idx="1488">
                  <c:v>36710</c:v>
                </c:pt>
                <c:pt idx="1489">
                  <c:v>36710</c:v>
                </c:pt>
                <c:pt idx="1490">
                  <c:v>36710</c:v>
                </c:pt>
                <c:pt idx="1491">
                  <c:v>36738</c:v>
                </c:pt>
                <c:pt idx="1492">
                  <c:v>36738</c:v>
                </c:pt>
                <c:pt idx="1493">
                  <c:v>36739</c:v>
                </c:pt>
                <c:pt idx="1494">
                  <c:v>36739</c:v>
                </c:pt>
                <c:pt idx="1495">
                  <c:v>36739</c:v>
                </c:pt>
                <c:pt idx="1496">
                  <c:v>36739</c:v>
                </c:pt>
                <c:pt idx="1497">
                  <c:v>36769</c:v>
                </c:pt>
                <c:pt idx="1498">
                  <c:v>36769</c:v>
                </c:pt>
                <c:pt idx="1499">
                  <c:v>36770</c:v>
                </c:pt>
                <c:pt idx="1500">
                  <c:v>36770</c:v>
                </c:pt>
                <c:pt idx="1501">
                  <c:v>36770</c:v>
                </c:pt>
                <c:pt idx="1502">
                  <c:v>36770</c:v>
                </c:pt>
                <c:pt idx="1503">
                  <c:v>36798</c:v>
                </c:pt>
                <c:pt idx="1504">
                  <c:v>36798</c:v>
                </c:pt>
                <c:pt idx="1505">
                  <c:v>36801</c:v>
                </c:pt>
                <c:pt idx="1506">
                  <c:v>36801</c:v>
                </c:pt>
                <c:pt idx="1507">
                  <c:v>36801</c:v>
                </c:pt>
                <c:pt idx="1508">
                  <c:v>36801</c:v>
                </c:pt>
                <c:pt idx="1509">
                  <c:v>36830</c:v>
                </c:pt>
                <c:pt idx="1510">
                  <c:v>36830</c:v>
                </c:pt>
                <c:pt idx="1511">
                  <c:v>36831</c:v>
                </c:pt>
                <c:pt idx="1512">
                  <c:v>36831</c:v>
                </c:pt>
                <c:pt idx="1513">
                  <c:v>36831</c:v>
                </c:pt>
                <c:pt idx="1514">
                  <c:v>36831</c:v>
                </c:pt>
                <c:pt idx="1515">
                  <c:v>36860</c:v>
                </c:pt>
                <c:pt idx="1516">
                  <c:v>36860</c:v>
                </c:pt>
                <c:pt idx="1517">
                  <c:v>36861</c:v>
                </c:pt>
                <c:pt idx="1518">
                  <c:v>36861</c:v>
                </c:pt>
                <c:pt idx="1519">
                  <c:v>36861</c:v>
                </c:pt>
                <c:pt idx="1520">
                  <c:v>36861</c:v>
                </c:pt>
                <c:pt idx="1521">
                  <c:v>36888</c:v>
                </c:pt>
                <c:pt idx="1522">
                  <c:v>36888</c:v>
                </c:pt>
                <c:pt idx="1523">
                  <c:v>36896</c:v>
                </c:pt>
                <c:pt idx="1524">
                  <c:v>36896</c:v>
                </c:pt>
                <c:pt idx="1525">
                  <c:v>36896</c:v>
                </c:pt>
                <c:pt idx="1526">
                  <c:v>36896</c:v>
                </c:pt>
                <c:pt idx="1527">
                  <c:v>36922</c:v>
                </c:pt>
                <c:pt idx="1528">
                  <c:v>36922</c:v>
                </c:pt>
                <c:pt idx="1529">
                  <c:v>36923</c:v>
                </c:pt>
                <c:pt idx="1530">
                  <c:v>36923</c:v>
                </c:pt>
                <c:pt idx="1531">
                  <c:v>36923</c:v>
                </c:pt>
                <c:pt idx="1532">
                  <c:v>36923</c:v>
                </c:pt>
                <c:pt idx="1533">
                  <c:v>36950</c:v>
                </c:pt>
                <c:pt idx="1534">
                  <c:v>36950</c:v>
                </c:pt>
                <c:pt idx="1535">
                  <c:v>36951</c:v>
                </c:pt>
                <c:pt idx="1536">
                  <c:v>36951</c:v>
                </c:pt>
                <c:pt idx="1537">
                  <c:v>36951</c:v>
                </c:pt>
                <c:pt idx="1538">
                  <c:v>36951</c:v>
                </c:pt>
                <c:pt idx="1539">
                  <c:v>36978</c:v>
                </c:pt>
                <c:pt idx="1540">
                  <c:v>36983</c:v>
                </c:pt>
                <c:pt idx="1541">
                  <c:v>36983</c:v>
                </c:pt>
                <c:pt idx="1542">
                  <c:v>36983</c:v>
                </c:pt>
                <c:pt idx="1543">
                  <c:v>36983</c:v>
                </c:pt>
                <c:pt idx="1544">
                  <c:v>36983</c:v>
                </c:pt>
                <c:pt idx="1545">
                  <c:v>37012</c:v>
                </c:pt>
                <c:pt idx="1546">
                  <c:v>37012</c:v>
                </c:pt>
                <c:pt idx="1547">
                  <c:v>37012</c:v>
                </c:pt>
                <c:pt idx="1548">
                  <c:v>37012</c:v>
                </c:pt>
                <c:pt idx="1549">
                  <c:v>37013</c:v>
                </c:pt>
                <c:pt idx="1550">
                  <c:v>37013</c:v>
                </c:pt>
                <c:pt idx="1551">
                  <c:v>37042</c:v>
                </c:pt>
                <c:pt idx="1552">
                  <c:v>37042</c:v>
                </c:pt>
                <c:pt idx="1553">
                  <c:v>37042</c:v>
                </c:pt>
                <c:pt idx="1554">
                  <c:v>37042</c:v>
                </c:pt>
                <c:pt idx="1555">
                  <c:v>37043</c:v>
                </c:pt>
                <c:pt idx="1556">
                  <c:v>37043</c:v>
                </c:pt>
                <c:pt idx="1557">
                  <c:v>37074</c:v>
                </c:pt>
                <c:pt idx="1558">
                  <c:v>37074</c:v>
                </c:pt>
                <c:pt idx="1559">
                  <c:v>37074</c:v>
                </c:pt>
                <c:pt idx="1560">
                  <c:v>37074</c:v>
                </c:pt>
                <c:pt idx="1561">
                  <c:v>37074</c:v>
                </c:pt>
                <c:pt idx="1562">
                  <c:v>37074</c:v>
                </c:pt>
                <c:pt idx="1563">
                  <c:v>37104</c:v>
                </c:pt>
                <c:pt idx="1564">
                  <c:v>37104</c:v>
                </c:pt>
                <c:pt idx="1565">
                  <c:v>37104</c:v>
                </c:pt>
                <c:pt idx="1566">
                  <c:v>37104</c:v>
                </c:pt>
                <c:pt idx="1567">
                  <c:v>37104</c:v>
                </c:pt>
                <c:pt idx="1568">
                  <c:v>37104</c:v>
                </c:pt>
                <c:pt idx="1569">
                  <c:v>37137</c:v>
                </c:pt>
                <c:pt idx="1570">
                  <c:v>37137</c:v>
                </c:pt>
                <c:pt idx="1571">
                  <c:v>37137</c:v>
                </c:pt>
                <c:pt idx="1572">
                  <c:v>37137</c:v>
                </c:pt>
                <c:pt idx="1573">
                  <c:v>37137</c:v>
                </c:pt>
                <c:pt idx="1574">
                  <c:v>37137</c:v>
                </c:pt>
                <c:pt idx="1575">
                  <c:v>37165</c:v>
                </c:pt>
                <c:pt idx="1576">
                  <c:v>37165</c:v>
                </c:pt>
                <c:pt idx="1577">
                  <c:v>37165</c:v>
                </c:pt>
                <c:pt idx="1578">
                  <c:v>37165</c:v>
                </c:pt>
                <c:pt idx="1579">
                  <c:v>37165</c:v>
                </c:pt>
                <c:pt idx="1580">
                  <c:v>37165</c:v>
                </c:pt>
                <c:pt idx="1581">
                  <c:v>37196</c:v>
                </c:pt>
                <c:pt idx="1582">
                  <c:v>37196</c:v>
                </c:pt>
                <c:pt idx="1583">
                  <c:v>37196</c:v>
                </c:pt>
                <c:pt idx="1584">
                  <c:v>37196</c:v>
                </c:pt>
                <c:pt idx="1585">
                  <c:v>37196</c:v>
                </c:pt>
                <c:pt idx="1586">
                  <c:v>37196</c:v>
                </c:pt>
                <c:pt idx="1587">
                  <c:v>37228</c:v>
                </c:pt>
                <c:pt idx="1588">
                  <c:v>37228</c:v>
                </c:pt>
                <c:pt idx="1589">
                  <c:v>37228</c:v>
                </c:pt>
                <c:pt idx="1590">
                  <c:v>37228</c:v>
                </c:pt>
                <c:pt idx="1591">
                  <c:v>37228</c:v>
                </c:pt>
                <c:pt idx="1592">
                  <c:v>37228</c:v>
                </c:pt>
                <c:pt idx="1593">
                  <c:v>37260</c:v>
                </c:pt>
                <c:pt idx="1594">
                  <c:v>37260</c:v>
                </c:pt>
                <c:pt idx="1595">
                  <c:v>37260</c:v>
                </c:pt>
                <c:pt idx="1596">
                  <c:v>37260</c:v>
                </c:pt>
                <c:pt idx="1597">
                  <c:v>37260</c:v>
                </c:pt>
                <c:pt idx="1598">
                  <c:v>37260</c:v>
                </c:pt>
                <c:pt idx="1599">
                  <c:v>37288</c:v>
                </c:pt>
                <c:pt idx="1600">
                  <c:v>37288</c:v>
                </c:pt>
                <c:pt idx="1601">
                  <c:v>37288</c:v>
                </c:pt>
                <c:pt idx="1602">
                  <c:v>37288</c:v>
                </c:pt>
                <c:pt idx="1603">
                  <c:v>37288</c:v>
                </c:pt>
                <c:pt idx="1604">
                  <c:v>37288</c:v>
                </c:pt>
                <c:pt idx="1605">
                  <c:v>37316</c:v>
                </c:pt>
                <c:pt idx="1606">
                  <c:v>37316</c:v>
                </c:pt>
                <c:pt idx="1607">
                  <c:v>37316</c:v>
                </c:pt>
                <c:pt idx="1608">
                  <c:v>37316</c:v>
                </c:pt>
                <c:pt idx="1609">
                  <c:v>37316</c:v>
                </c:pt>
                <c:pt idx="1610">
                  <c:v>37316</c:v>
                </c:pt>
                <c:pt idx="1611">
                  <c:v>37347</c:v>
                </c:pt>
                <c:pt idx="1612">
                  <c:v>37347</c:v>
                </c:pt>
                <c:pt idx="1613">
                  <c:v>37347</c:v>
                </c:pt>
                <c:pt idx="1614">
                  <c:v>37347</c:v>
                </c:pt>
                <c:pt idx="1615">
                  <c:v>37347</c:v>
                </c:pt>
                <c:pt idx="1616">
                  <c:v>37347</c:v>
                </c:pt>
                <c:pt idx="1617">
                  <c:v>37377</c:v>
                </c:pt>
                <c:pt idx="1618">
                  <c:v>37377</c:v>
                </c:pt>
                <c:pt idx="1619">
                  <c:v>37377</c:v>
                </c:pt>
                <c:pt idx="1620">
                  <c:v>37377</c:v>
                </c:pt>
                <c:pt idx="1621">
                  <c:v>37378</c:v>
                </c:pt>
                <c:pt idx="1622">
                  <c:v>37378</c:v>
                </c:pt>
                <c:pt idx="1623">
                  <c:v>37410</c:v>
                </c:pt>
                <c:pt idx="1624">
                  <c:v>37410</c:v>
                </c:pt>
                <c:pt idx="1625">
                  <c:v>37410</c:v>
                </c:pt>
                <c:pt idx="1626">
                  <c:v>37410</c:v>
                </c:pt>
                <c:pt idx="1627">
                  <c:v>37410</c:v>
                </c:pt>
                <c:pt idx="1628">
                  <c:v>37410</c:v>
                </c:pt>
                <c:pt idx="1629">
                  <c:v>37438</c:v>
                </c:pt>
                <c:pt idx="1630">
                  <c:v>37438</c:v>
                </c:pt>
                <c:pt idx="1631">
                  <c:v>37438</c:v>
                </c:pt>
                <c:pt idx="1632">
                  <c:v>37438</c:v>
                </c:pt>
                <c:pt idx="1633">
                  <c:v>37438</c:v>
                </c:pt>
                <c:pt idx="1634">
                  <c:v>37438</c:v>
                </c:pt>
                <c:pt idx="1635">
                  <c:v>37469</c:v>
                </c:pt>
                <c:pt idx="1636">
                  <c:v>37469</c:v>
                </c:pt>
                <c:pt idx="1637">
                  <c:v>37470</c:v>
                </c:pt>
                <c:pt idx="1638">
                  <c:v>37470</c:v>
                </c:pt>
                <c:pt idx="1639">
                  <c:v>37470</c:v>
                </c:pt>
                <c:pt idx="1640">
                  <c:v>37470</c:v>
                </c:pt>
                <c:pt idx="1641">
                  <c:v>37501</c:v>
                </c:pt>
                <c:pt idx="1642">
                  <c:v>37501</c:v>
                </c:pt>
                <c:pt idx="1643">
                  <c:v>37503</c:v>
                </c:pt>
                <c:pt idx="1644">
                  <c:v>37503</c:v>
                </c:pt>
                <c:pt idx="1645">
                  <c:v>37503</c:v>
                </c:pt>
                <c:pt idx="1646">
                  <c:v>37503</c:v>
                </c:pt>
                <c:pt idx="1647">
                  <c:v>37530</c:v>
                </c:pt>
                <c:pt idx="1648">
                  <c:v>37530</c:v>
                </c:pt>
                <c:pt idx="1649">
                  <c:v>37530</c:v>
                </c:pt>
                <c:pt idx="1650">
                  <c:v>37530</c:v>
                </c:pt>
                <c:pt idx="1651">
                  <c:v>37530</c:v>
                </c:pt>
                <c:pt idx="1652">
                  <c:v>37530</c:v>
                </c:pt>
                <c:pt idx="1653">
                  <c:v>37561</c:v>
                </c:pt>
                <c:pt idx="1654">
                  <c:v>37561</c:v>
                </c:pt>
                <c:pt idx="1655">
                  <c:v>37561</c:v>
                </c:pt>
                <c:pt idx="1656">
                  <c:v>37561</c:v>
                </c:pt>
                <c:pt idx="1657">
                  <c:v>37561</c:v>
                </c:pt>
                <c:pt idx="1658">
                  <c:v>37561</c:v>
                </c:pt>
                <c:pt idx="1659">
                  <c:v>37592</c:v>
                </c:pt>
                <c:pt idx="1660">
                  <c:v>37592</c:v>
                </c:pt>
                <c:pt idx="1661">
                  <c:v>37592</c:v>
                </c:pt>
                <c:pt idx="1662">
                  <c:v>37592</c:v>
                </c:pt>
                <c:pt idx="1663">
                  <c:v>37592</c:v>
                </c:pt>
                <c:pt idx="1664">
                  <c:v>37592</c:v>
                </c:pt>
                <c:pt idx="1665">
                  <c:v>37617</c:v>
                </c:pt>
                <c:pt idx="1666">
                  <c:v>37617</c:v>
                </c:pt>
                <c:pt idx="1667">
                  <c:v>37617</c:v>
                </c:pt>
                <c:pt idx="1668">
                  <c:v>37617</c:v>
                </c:pt>
                <c:pt idx="1669">
                  <c:v>37627</c:v>
                </c:pt>
                <c:pt idx="1670">
                  <c:v>37627</c:v>
                </c:pt>
                <c:pt idx="1671">
                  <c:v>37652</c:v>
                </c:pt>
                <c:pt idx="1672">
                  <c:v>37652</c:v>
                </c:pt>
                <c:pt idx="1673">
                  <c:v>37652</c:v>
                </c:pt>
                <c:pt idx="1674">
                  <c:v>37652</c:v>
                </c:pt>
                <c:pt idx="1675">
                  <c:v>37655</c:v>
                </c:pt>
                <c:pt idx="1676">
                  <c:v>37655</c:v>
                </c:pt>
                <c:pt idx="1677">
                  <c:v>37683</c:v>
                </c:pt>
                <c:pt idx="1678">
                  <c:v>37683</c:v>
                </c:pt>
                <c:pt idx="1679">
                  <c:v>37683</c:v>
                </c:pt>
                <c:pt idx="1680">
                  <c:v>37683</c:v>
                </c:pt>
                <c:pt idx="1681">
                  <c:v>37683</c:v>
                </c:pt>
                <c:pt idx="1682">
                  <c:v>37683</c:v>
                </c:pt>
                <c:pt idx="1683">
                  <c:v>37711</c:v>
                </c:pt>
                <c:pt idx="1684">
                  <c:v>37711</c:v>
                </c:pt>
                <c:pt idx="1685">
                  <c:v>37711</c:v>
                </c:pt>
                <c:pt idx="1686">
                  <c:v>37711</c:v>
                </c:pt>
                <c:pt idx="1687">
                  <c:v>37712</c:v>
                </c:pt>
                <c:pt idx="1688">
                  <c:v>37712</c:v>
                </c:pt>
                <c:pt idx="1689">
                  <c:v>37742</c:v>
                </c:pt>
                <c:pt idx="1690">
                  <c:v>37742</c:v>
                </c:pt>
                <c:pt idx="1691">
                  <c:v>37742</c:v>
                </c:pt>
                <c:pt idx="1692">
                  <c:v>37742</c:v>
                </c:pt>
                <c:pt idx="1693">
                  <c:v>37743</c:v>
                </c:pt>
                <c:pt idx="1694">
                  <c:v>37743</c:v>
                </c:pt>
                <c:pt idx="1695">
                  <c:v>37774</c:v>
                </c:pt>
                <c:pt idx="1696">
                  <c:v>37774</c:v>
                </c:pt>
                <c:pt idx="1697">
                  <c:v>37774</c:v>
                </c:pt>
                <c:pt idx="1698">
                  <c:v>37774</c:v>
                </c:pt>
                <c:pt idx="1699">
                  <c:v>37774</c:v>
                </c:pt>
                <c:pt idx="1700">
                  <c:v>37774</c:v>
                </c:pt>
                <c:pt idx="1701">
                  <c:v>37803</c:v>
                </c:pt>
                <c:pt idx="1702">
                  <c:v>37803</c:v>
                </c:pt>
                <c:pt idx="1703">
                  <c:v>37803</c:v>
                </c:pt>
                <c:pt idx="1704">
                  <c:v>37803</c:v>
                </c:pt>
                <c:pt idx="1705">
                  <c:v>37803</c:v>
                </c:pt>
                <c:pt idx="1706">
                  <c:v>37803</c:v>
                </c:pt>
                <c:pt idx="1707">
                  <c:v>37834</c:v>
                </c:pt>
                <c:pt idx="1708">
                  <c:v>37834</c:v>
                </c:pt>
                <c:pt idx="1709">
                  <c:v>37834</c:v>
                </c:pt>
                <c:pt idx="1710">
                  <c:v>37834</c:v>
                </c:pt>
                <c:pt idx="1711">
                  <c:v>37834</c:v>
                </c:pt>
                <c:pt idx="1712">
                  <c:v>37834</c:v>
                </c:pt>
                <c:pt idx="1713">
                  <c:v>37865</c:v>
                </c:pt>
                <c:pt idx="1714">
                  <c:v>37865</c:v>
                </c:pt>
                <c:pt idx="1715">
                  <c:v>37865</c:v>
                </c:pt>
                <c:pt idx="1716">
                  <c:v>37865</c:v>
                </c:pt>
                <c:pt idx="1717">
                  <c:v>37865</c:v>
                </c:pt>
                <c:pt idx="1718">
                  <c:v>37865</c:v>
                </c:pt>
                <c:pt idx="1719">
                  <c:v>37895</c:v>
                </c:pt>
                <c:pt idx="1720">
                  <c:v>37895</c:v>
                </c:pt>
                <c:pt idx="1721">
                  <c:v>37895</c:v>
                </c:pt>
                <c:pt idx="1722">
                  <c:v>37895</c:v>
                </c:pt>
                <c:pt idx="1723">
                  <c:v>37895</c:v>
                </c:pt>
                <c:pt idx="1724">
                  <c:v>37895</c:v>
                </c:pt>
                <c:pt idx="1725">
                  <c:v>37929</c:v>
                </c:pt>
                <c:pt idx="1726">
                  <c:v>37929</c:v>
                </c:pt>
                <c:pt idx="1727">
                  <c:v>37930</c:v>
                </c:pt>
                <c:pt idx="1728">
                  <c:v>37930</c:v>
                </c:pt>
                <c:pt idx="1729">
                  <c:v>37930</c:v>
                </c:pt>
                <c:pt idx="1730">
                  <c:v>37930</c:v>
                </c:pt>
                <c:pt idx="1731">
                  <c:v>37956</c:v>
                </c:pt>
                <c:pt idx="1732">
                  <c:v>37956</c:v>
                </c:pt>
                <c:pt idx="1733">
                  <c:v>37957</c:v>
                </c:pt>
                <c:pt idx="1734">
                  <c:v>37957</c:v>
                </c:pt>
                <c:pt idx="1735">
                  <c:v>37957</c:v>
                </c:pt>
                <c:pt idx="1736">
                  <c:v>37957</c:v>
                </c:pt>
                <c:pt idx="1737">
                  <c:v>37981</c:v>
                </c:pt>
                <c:pt idx="1738">
                  <c:v>37981</c:v>
                </c:pt>
                <c:pt idx="1739">
                  <c:v>37981</c:v>
                </c:pt>
                <c:pt idx="1740">
                  <c:v>37981</c:v>
                </c:pt>
                <c:pt idx="1741">
                  <c:v>37991</c:v>
                </c:pt>
                <c:pt idx="1742">
                  <c:v>37991</c:v>
                </c:pt>
                <c:pt idx="1743">
                  <c:v>38019</c:v>
                </c:pt>
                <c:pt idx="1744">
                  <c:v>38019</c:v>
                </c:pt>
                <c:pt idx="1745">
                  <c:v>38019</c:v>
                </c:pt>
                <c:pt idx="1746">
                  <c:v>38019</c:v>
                </c:pt>
                <c:pt idx="1747">
                  <c:v>38019</c:v>
                </c:pt>
                <c:pt idx="1748">
                  <c:v>38019</c:v>
                </c:pt>
                <c:pt idx="1749">
                  <c:v>38047</c:v>
                </c:pt>
                <c:pt idx="1750">
                  <c:v>38047</c:v>
                </c:pt>
                <c:pt idx="1751">
                  <c:v>38047</c:v>
                </c:pt>
                <c:pt idx="1752">
                  <c:v>38047</c:v>
                </c:pt>
                <c:pt idx="1753">
                  <c:v>38047</c:v>
                </c:pt>
                <c:pt idx="1754">
                  <c:v>38047</c:v>
                </c:pt>
                <c:pt idx="1755">
                  <c:v>38078</c:v>
                </c:pt>
                <c:pt idx="1756">
                  <c:v>38078</c:v>
                </c:pt>
                <c:pt idx="1757">
                  <c:v>38078</c:v>
                </c:pt>
                <c:pt idx="1758">
                  <c:v>38078</c:v>
                </c:pt>
                <c:pt idx="1759">
                  <c:v>38078</c:v>
                </c:pt>
                <c:pt idx="1760">
                  <c:v>38078</c:v>
                </c:pt>
                <c:pt idx="1761">
                  <c:v>38105</c:v>
                </c:pt>
                <c:pt idx="1762">
                  <c:v>38105</c:v>
                </c:pt>
                <c:pt idx="1763">
                  <c:v>38105</c:v>
                </c:pt>
                <c:pt idx="1764">
                  <c:v>38105</c:v>
                </c:pt>
                <c:pt idx="1765">
                  <c:v>38113</c:v>
                </c:pt>
                <c:pt idx="1766">
                  <c:v>38113</c:v>
                </c:pt>
                <c:pt idx="1767">
                  <c:v>38139</c:v>
                </c:pt>
                <c:pt idx="1768">
                  <c:v>38139</c:v>
                </c:pt>
                <c:pt idx="1769">
                  <c:v>38139</c:v>
                </c:pt>
                <c:pt idx="1770">
                  <c:v>38139</c:v>
                </c:pt>
                <c:pt idx="1771">
                  <c:v>38139</c:v>
                </c:pt>
                <c:pt idx="1772">
                  <c:v>38139</c:v>
                </c:pt>
                <c:pt idx="1773">
                  <c:v>38169</c:v>
                </c:pt>
                <c:pt idx="1774">
                  <c:v>38169</c:v>
                </c:pt>
                <c:pt idx="1775">
                  <c:v>38169</c:v>
                </c:pt>
                <c:pt idx="1776">
                  <c:v>38169</c:v>
                </c:pt>
                <c:pt idx="1777">
                  <c:v>38169</c:v>
                </c:pt>
                <c:pt idx="1778">
                  <c:v>38169</c:v>
                </c:pt>
                <c:pt idx="1779">
                  <c:v>38198</c:v>
                </c:pt>
                <c:pt idx="1780">
                  <c:v>38198</c:v>
                </c:pt>
                <c:pt idx="1781">
                  <c:v>38198</c:v>
                </c:pt>
                <c:pt idx="1782">
                  <c:v>38198</c:v>
                </c:pt>
                <c:pt idx="1783">
                  <c:v>38201</c:v>
                </c:pt>
                <c:pt idx="1784">
                  <c:v>38201</c:v>
                </c:pt>
                <c:pt idx="1785">
                  <c:v>38231</c:v>
                </c:pt>
                <c:pt idx="1786">
                  <c:v>38231</c:v>
                </c:pt>
                <c:pt idx="1787">
                  <c:v>38231</c:v>
                </c:pt>
                <c:pt idx="1788">
                  <c:v>38231</c:v>
                </c:pt>
                <c:pt idx="1789">
                  <c:v>38231</c:v>
                </c:pt>
                <c:pt idx="1790">
                  <c:v>38231</c:v>
                </c:pt>
                <c:pt idx="1791">
                  <c:v>38261</c:v>
                </c:pt>
                <c:pt idx="1792">
                  <c:v>38261</c:v>
                </c:pt>
                <c:pt idx="1793">
                  <c:v>38261</c:v>
                </c:pt>
                <c:pt idx="1794">
                  <c:v>38261</c:v>
                </c:pt>
                <c:pt idx="1795">
                  <c:v>38261</c:v>
                </c:pt>
                <c:pt idx="1796">
                  <c:v>38261</c:v>
                </c:pt>
                <c:pt idx="1797">
                  <c:v>38292</c:v>
                </c:pt>
                <c:pt idx="1798">
                  <c:v>38292</c:v>
                </c:pt>
                <c:pt idx="1799">
                  <c:v>38292</c:v>
                </c:pt>
                <c:pt idx="1800">
                  <c:v>38292</c:v>
                </c:pt>
                <c:pt idx="1801">
                  <c:v>38292</c:v>
                </c:pt>
                <c:pt idx="1802">
                  <c:v>38292</c:v>
                </c:pt>
                <c:pt idx="1803">
                  <c:v>38322</c:v>
                </c:pt>
                <c:pt idx="1804">
                  <c:v>38322</c:v>
                </c:pt>
                <c:pt idx="1805">
                  <c:v>38322</c:v>
                </c:pt>
                <c:pt idx="1806">
                  <c:v>38322</c:v>
                </c:pt>
                <c:pt idx="1807">
                  <c:v>38322</c:v>
                </c:pt>
                <c:pt idx="1808">
                  <c:v>38322</c:v>
                </c:pt>
                <c:pt idx="1809">
                  <c:v>38356</c:v>
                </c:pt>
                <c:pt idx="1810">
                  <c:v>38356</c:v>
                </c:pt>
                <c:pt idx="1811">
                  <c:v>38357</c:v>
                </c:pt>
                <c:pt idx="1812">
                  <c:v>38357</c:v>
                </c:pt>
                <c:pt idx="1813">
                  <c:v>38357</c:v>
                </c:pt>
                <c:pt idx="1814">
                  <c:v>38357</c:v>
                </c:pt>
                <c:pt idx="1815">
                  <c:v>38384</c:v>
                </c:pt>
                <c:pt idx="1816">
                  <c:v>38384</c:v>
                </c:pt>
                <c:pt idx="1817">
                  <c:v>38384</c:v>
                </c:pt>
                <c:pt idx="1818">
                  <c:v>38384</c:v>
                </c:pt>
                <c:pt idx="1819">
                  <c:v>38384</c:v>
                </c:pt>
                <c:pt idx="1820">
                  <c:v>38384</c:v>
                </c:pt>
                <c:pt idx="1821">
                  <c:v>38412</c:v>
                </c:pt>
                <c:pt idx="1822">
                  <c:v>38412</c:v>
                </c:pt>
                <c:pt idx="1823">
                  <c:v>38412</c:v>
                </c:pt>
                <c:pt idx="1824">
                  <c:v>38412</c:v>
                </c:pt>
                <c:pt idx="1825">
                  <c:v>38412</c:v>
                </c:pt>
                <c:pt idx="1826">
                  <c:v>38412</c:v>
                </c:pt>
                <c:pt idx="1827">
                  <c:v>38443</c:v>
                </c:pt>
                <c:pt idx="1828">
                  <c:v>38443</c:v>
                </c:pt>
                <c:pt idx="1829">
                  <c:v>38443</c:v>
                </c:pt>
                <c:pt idx="1830">
                  <c:v>38443</c:v>
                </c:pt>
                <c:pt idx="1831">
                  <c:v>38443</c:v>
                </c:pt>
                <c:pt idx="1832">
                  <c:v>38443</c:v>
                </c:pt>
                <c:pt idx="1833">
                  <c:v>38470</c:v>
                </c:pt>
                <c:pt idx="1834">
                  <c:v>38470</c:v>
                </c:pt>
                <c:pt idx="1835">
                  <c:v>38470</c:v>
                </c:pt>
                <c:pt idx="1836">
                  <c:v>38470</c:v>
                </c:pt>
                <c:pt idx="1837">
                  <c:v>38474</c:v>
                </c:pt>
                <c:pt idx="1838">
                  <c:v>38474</c:v>
                </c:pt>
                <c:pt idx="1839">
                  <c:v>38504</c:v>
                </c:pt>
                <c:pt idx="1840">
                  <c:v>38504</c:v>
                </c:pt>
                <c:pt idx="1841">
                  <c:v>38504</c:v>
                </c:pt>
                <c:pt idx="1842">
                  <c:v>38504</c:v>
                </c:pt>
                <c:pt idx="1843">
                  <c:v>38504</c:v>
                </c:pt>
                <c:pt idx="1844">
                  <c:v>38504</c:v>
                </c:pt>
                <c:pt idx="1845">
                  <c:v>38534</c:v>
                </c:pt>
                <c:pt idx="1846">
                  <c:v>38534</c:v>
                </c:pt>
                <c:pt idx="1847">
                  <c:v>38537</c:v>
                </c:pt>
                <c:pt idx="1848">
                  <c:v>38537</c:v>
                </c:pt>
                <c:pt idx="1849">
                  <c:v>38537</c:v>
                </c:pt>
                <c:pt idx="1850">
                  <c:v>38537</c:v>
                </c:pt>
                <c:pt idx="1851">
                  <c:v>38565</c:v>
                </c:pt>
                <c:pt idx="1852">
                  <c:v>38565</c:v>
                </c:pt>
                <c:pt idx="1853">
                  <c:v>38565</c:v>
                </c:pt>
                <c:pt idx="1854">
                  <c:v>38565</c:v>
                </c:pt>
                <c:pt idx="1855">
                  <c:v>38565</c:v>
                </c:pt>
                <c:pt idx="1856">
                  <c:v>38565</c:v>
                </c:pt>
                <c:pt idx="1857">
                  <c:v>38596</c:v>
                </c:pt>
                <c:pt idx="1858">
                  <c:v>38596</c:v>
                </c:pt>
                <c:pt idx="1859">
                  <c:v>38596</c:v>
                </c:pt>
                <c:pt idx="1860">
                  <c:v>38596</c:v>
                </c:pt>
                <c:pt idx="1861">
                  <c:v>38596</c:v>
                </c:pt>
                <c:pt idx="1862">
                  <c:v>38596</c:v>
                </c:pt>
                <c:pt idx="1863">
                  <c:v>38628</c:v>
                </c:pt>
                <c:pt idx="1864">
                  <c:v>38628</c:v>
                </c:pt>
                <c:pt idx="1865">
                  <c:v>38628</c:v>
                </c:pt>
                <c:pt idx="1866">
                  <c:v>38628</c:v>
                </c:pt>
                <c:pt idx="1867">
                  <c:v>38628</c:v>
                </c:pt>
                <c:pt idx="1868">
                  <c:v>38628</c:v>
                </c:pt>
                <c:pt idx="1869">
                  <c:v>38657</c:v>
                </c:pt>
                <c:pt idx="1870">
                  <c:v>38657</c:v>
                </c:pt>
                <c:pt idx="1871">
                  <c:v>38657</c:v>
                </c:pt>
                <c:pt idx="1872">
                  <c:v>38657</c:v>
                </c:pt>
                <c:pt idx="1873">
                  <c:v>38657</c:v>
                </c:pt>
                <c:pt idx="1874">
                  <c:v>38657</c:v>
                </c:pt>
                <c:pt idx="1875">
                  <c:v>38687</c:v>
                </c:pt>
                <c:pt idx="1876">
                  <c:v>38687</c:v>
                </c:pt>
                <c:pt idx="1877">
                  <c:v>38687</c:v>
                </c:pt>
                <c:pt idx="1878">
                  <c:v>38687</c:v>
                </c:pt>
                <c:pt idx="1879">
                  <c:v>38687</c:v>
                </c:pt>
                <c:pt idx="1880">
                  <c:v>38687</c:v>
                </c:pt>
                <c:pt idx="1881">
                  <c:v>38721</c:v>
                </c:pt>
                <c:pt idx="1882">
                  <c:v>38721</c:v>
                </c:pt>
                <c:pt idx="1883">
                  <c:v>38722</c:v>
                </c:pt>
                <c:pt idx="1884">
                  <c:v>38722</c:v>
                </c:pt>
                <c:pt idx="1885">
                  <c:v>38722</c:v>
                </c:pt>
                <c:pt idx="1886">
                  <c:v>38722</c:v>
                </c:pt>
                <c:pt idx="1887">
                  <c:v>38749</c:v>
                </c:pt>
                <c:pt idx="1888">
                  <c:v>38749</c:v>
                </c:pt>
                <c:pt idx="1889">
                  <c:v>38749</c:v>
                </c:pt>
                <c:pt idx="1890">
                  <c:v>38749</c:v>
                </c:pt>
                <c:pt idx="1891">
                  <c:v>38749</c:v>
                </c:pt>
                <c:pt idx="1892">
                  <c:v>38749</c:v>
                </c:pt>
                <c:pt idx="1893">
                  <c:v>38777</c:v>
                </c:pt>
                <c:pt idx="1894">
                  <c:v>38777</c:v>
                </c:pt>
                <c:pt idx="1895">
                  <c:v>38778</c:v>
                </c:pt>
                <c:pt idx="1896">
                  <c:v>38778</c:v>
                </c:pt>
                <c:pt idx="1897">
                  <c:v>38778</c:v>
                </c:pt>
                <c:pt idx="1898">
                  <c:v>38778</c:v>
                </c:pt>
                <c:pt idx="1899">
                  <c:v>38810</c:v>
                </c:pt>
                <c:pt idx="1900">
                  <c:v>38810</c:v>
                </c:pt>
                <c:pt idx="1901">
                  <c:v>38810</c:v>
                </c:pt>
                <c:pt idx="1902">
                  <c:v>38810</c:v>
                </c:pt>
                <c:pt idx="1903">
                  <c:v>38810</c:v>
                </c:pt>
                <c:pt idx="1904">
                  <c:v>38810</c:v>
                </c:pt>
                <c:pt idx="1905">
                  <c:v>38835</c:v>
                </c:pt>
                <c:pt idx="1906">
                  <c:v>38835</c:v>
                </c:pt>
                <c:pt idx="1907">
                  <c:v>38835</c:v>
                </c:pt>
                <c:pt idx="1908">
                  <c:v>38835</c:v>
                </c:pt>
                <c:pt idx="1909">
                  <c:v>38839</c:v>
                </c:pt>
                <c:pt idx="1910">
                  <c:v>38839</c:v>
                </c:pt>
                <c:pt idx="1911">
                  <c:v>38869</c:v>
                </c:pt>
                <c:pt idx="1912">
                  <c:v>38869</c:v>
                </c:pt>
                <c:pt idx="1913">
                  <c:v>38869</c:v>
                </c:pt>
                <c:pt idx="1914">
                  <c:v>38869</c:v>
                </c:pt>
                <c:pt idx="1915">
                  <c:v>38869</c:v>
                </c:pt>
                <c:pt idx="1916">
                  <c:v>38869</c:v>
                </c:pt>
                <c:pt idx="1917">
                  <c:v>38901</c:v>
                </c:pt>
                <c:pt idx="1918">
                  <c:v>38901</c:v>
                </c:pt>
                <c:pt idx="1919">
                  <c:v>38901</c:v>
                </c:pt>
                <c:pt idx="1920">
                  <c:v>38901</c:v>
                </c:pt>
                <c:pt idx="1921">
                  <c:v>38901</c:v>
                </c:pt>
                <c:pt idx="1922">
                  <c:v>38901</c:v>
                </c:pt>
                <c:pt idx="1923">
                  <c:v>38930</c:v>
                </c:pt>
                <c:pt idx="1924">
                  <c:v>38930</c:v>
                </c:pt>
                <c:pt idx="1925">
                  <c:v>38930</c:v>
                </c:pt>
                <c:pt idx="1926">
                  <c:v>38930</c:v>
                </c:pt>
                <c:pt idx="1927">
                  <c:v>38930</c:v>
                </c:pt>
                <c:pt idx="1928">
                  <c:v>38930</c:v>
                </c:pt>
                <c:pt idx="1929">
                  <c:v>38961</c:v>
                </c:pt>
                <c:pt idx="1930">
                  <c:v>38961</c:v>
                </c:pt>
                <c:pt idx="1931">
                  <c:v>38961</c:v>
                </c:pt>
                <c:pt idx="1932">
                  <c:v>38961</c:v>
                </c:pt>
                <c:pt idx="1933">
                  <c:v>38961</c:v>
                </c:pt>
                <c:pt idx="1934">
                  <c:v>38961</c:v>
                </c:pt>
                <c:pt idx="1935">
                  <c:v>38992</c:v>
                </c:pt>
                <c:pt idx="1936">
                  <c:v>38992</c:v>
                </c:pt>
                <c:pt idx="1937">
                  <c:v>38992</c:v>
                </c:pt>
                <c:pt idx="1938">
                  <c:v>38992</c:v>
                </c:pt>
                <c:pt idx="1939">
                  <c:v>38992</c:v>
                </c:pt>
                <c:pt idx="1940">
                  <c:v>38992</c:v>
                </c:pt>
                <c:pt idx="1941">
                  <c:v>39022</c:v>
                </c:pt>
                <c:pt idx="1942">
                  <c:v>39022</c:v>
                </c:pt>
                <c:pt idx="1943">
                  <c:v>39022</c:v>
                </c:pt>
                <c:pt idx="1944">
                  <c:v>39022</c:v>
                </c:pt>
                <c:pt idx="1945">
                  <c:v>39022</c:v>
                </c:pt>
                <c:pt idx="1946">
                  <c:v>39022</c:v>
                </c:pt>
                <c:pt idx="1947">
                  <c:v>39052</c:v>
                </c:pt>
                <c:pt idx="1948">
                  <c:v>39052</c:v>
                </c:pt>
                <c:pt idx="1949">
                  <c:v>39052</c:v>
                </c:pt>
                <c:pt idx="1950">
                  <c:v>39052</c:v>
                </c:pt>
                <c:pt idx="1951">
                  <c:v>39052</c:v>
                </c:pt>
                <c:pt idx="1952">
                  <c:v>39052</c:v>
                </c:pt>
                <c:pt idx="1953">
                  <c:v>39086</c:v>
                </c:pt>
                <c:pt idx="1954">
                  <c:v>39086</c:v>
                </c:pt>
                <c:pt idx="1955">
                  <c:v>39086</c:v>
                </c:pt>
                <c:pt idx="1956">
                  <c:v>39086</c:v>
                </c:pt>
                <c:pt idx="1957">
                  <c:v>39086</c:v>
                </c:pt>
                <c:pt idx="1958">
                  <c:v>39086</c:v>
                </c:pt>
                <c:pt idx="1959">
                  <c:v>39114</c:v>
                </c:pt>
                <c:pt idx="1960">
                  <c:v>39114</c:v>
                </c:pt>
                <c:pt idx="1961">
                  <c:v>39114</c:v>
                </c:pt>
                <c:pt idx="1962">
                  <c:v>39114</c:v>
                </c:pt>
                <c:pt idx="1963">
                  <c:v>39114</c:v>
                </c:pt>
                <c:pt idx="1964">
                  <c:v>39114</c:v>
                </c:pt>
                <c:pt idx="1965">
                  <c:v>39142</c:v>
                </c:pt>
                <c:pt idx="1966">
                  <c:v>39142</c:v>
                </c:pt>
                <c:pt idx="1967">
                  <c:v>39142</c:v>
                </c:pt>
                <c:pt idx="1968">
                  <c:v>39142</c:v>
                </c:pt>
                <c:pt idx="1969">
                  <c:v>39142</c:v>
                </c:pt>
                <c:pt idx="1970">
                  <c:v>39142</c:v>
                </c:pt>
                <c:pt idx="1971">
                  <c:v>39174</c:v>
                </c:pt>
                <c:pt idx="1972">
                  <c:v>39174</c:v>
                </c:pt>
                <c:pt idx="1973">
                  <c:v>39174</c:v>
                </c:pt>
                <c:pt idx="1974">
                  <c:v>39174</c:v>
                </c:pt>
                <c:pt idx="1975">
                  <c:v>39174</c:v>
                </c:pt>
                <c:pt idx="1976">
                  <c:v>39174</c:v>
                </c:pt>
                <c:pt idx="1977">
                  <c:v>39203</c:v>
                </c:pt>
                <c:pt idx="1978">
                  <c:v>39203</c:v>
                </c:pt>
                <c:pt idx="1979">
                  <c:v>39203</c:v>
                </c:pt>
                <c:pt idx="1980">
                  <c:v>39203</c:v>
                </c:pt>
                <c:pt idx="1981">
                  <c:v>39204</c:v>
                </c:pt>
                <c:pt idx="1982">
                  <c:v>39204</c:v>
                </c:pt>
                <c:pt idx="1983">
                  <c:v>39234</c:v>
                </c:pt>
                <c:pt idx="1984">
                  <c:v>39234</c:v>
                </c:pt>
                <c:pt idx="1985">
                  <c:v>39234</c:v>
                </c:pt>
                <c:pt idx="1986">
                  <c:v>39234</c:v>
                </c:pt>
                <c:pt idx="1987">
                  <c:v>39234</c:v>
                </c:pt>
                <c:pt idx="1988">
                  <c:v>39234</c:v>
                </c:pt>
                <c:pt idx="1989">
                  <c:v>39265</c:v>
                </c:pt>
                <c:pt idx="1990">
                  <c:v>39265</c:v>
                </c:pt>
                <c:pt idx="1991">
                  <c:v>39266</c:v>
                </c:pt>
                <c:pt idx="1992">
                  <c:v>39266</c:v>
                </c:pt>
                <c:pt idx="1993">
                  <c:v>39266</c:v>
                </c:pt>
                <c:pt idx="1994">
                  <c:v>39266</c:v>
                </c:pt>
                <c:pt idx="1995">
                  <c:v>39295</c:v>
                </c:pt>
                <c:pt idx="1996">
                  <c:v>39295</c:v>
                </c:pt>
                <c:pt idx="1997">
                  <c:v>39295</c:v>
                </c:pt>
                <c:pt idx="1998">
                  <c:v>39295</c:v>
                </c:pt>
                <c:pt idx="1999">
                  <c:v>39295</c:v>
                </c:pt>
                <c:pt idx="2000">
                  <c:v>39295</c:v>
                </c:pt>
                <c:pt idx="2001">
                  <c:v>39328</c:v>
                </c:pt>
                <c:pt idx="2002">
                  <c:v>39328</c:v>
                </c:pt>
                <c:pt idx="2003">
                  <c:v>39328</c:v>
                </c:pt>
                <c:pt idx="2004">
                  <c:v>39328</c:v>
                </c:pt>
                <c:pt idx="2005">
                  <c:v>39328</c:v>
                </c:pt>
                <c:pt idx="2006">
                  <c:v>39328</c:v>
                </c:pt>
                <c:pt idx="2007">
                  <c:v>39356</c:v>
                </c:pt>
                <c:pt idx="2008">
                  <c:v>39356</c:v>
                </c:pt>
                <c:pt idx="2009">
                  <c:v>39357</c:v>
                </c:pt>
                <c:pt idx="2010">
                  <c:v>39357</c:v>
                </c:pt>
                <c:pt idx="2011">
                  <c:v>39357</c:v>
                </c:pt>
                <c:pt idx="2012">
                  <c:v>39357</c:v>
                </c:pt>
                <c:pt idx="2013">
                  <c:v>39387</c:v>
                </c:pt>
                <c:pt idx="2014">
                  <c:v>39387</c:v>
                </c:pt>
                <c:pt idx="2015">
                  <c:v>39387</c:v>
                </c:pt>
                <c:pt idx="2016">
                  <c:v>39387</c:v>
                </c:pt>
                <c:pt idx="2017">
                  <c:v>39387</c:v>
                </c:pt>
                <c:pt idx="2018">
                  <c:v>39387</c:v>
                </c:pt>
                <c:pt idx="2019">
                  <c:v>39419</c:v>
                </c:pt>
                <c:pt idx="2020">
                  <c:v>39419</c:v>
                </c:pt>
                <c:pt idx="2021">
                  <c:v>39419</c:v>
                </c:pt>
                <c:pt idx="2022">
                  <c:v>39419</c:v>
                </c:pt>
                <c:pt idx="2023">
                  <c:v>39419</c:v>
                </c:pt>
                <c:pt idx="2024">
                  <c:v>39419</c:v>
                </c:pt>
                <c:pt idx="2025">
                  <c:v>39451</c:v>
                </c:pt>
                <c:pt idx="2026">
                  <c:v>39451</c:v>
                </c:pt>
                <c:pt idx="2027">
                  <c:v>39451</c:v>
                </c:pt>
                <c:pt idx="2028">
                  <c:v>39451</c:v>
                </c:pt>
                <c:pt idx="2029">
                  <c:v>39451</c:v>
                </c:pt>
                <c:pt idx="2030">
                  <c:v>39451</c:v>
                </c:pt>
                <c:pt idx="2031">
                  <c:v>39478</c:v>
                </c:pt>
                <c:pt idx="2032">
                  <c:v>39478</c:v>
                </c:pt>
                <c:pt idx="2033">
                  <c:v>39478</c:v>
                </c:pt>
                <c:pt idx="2034">
                  <c:v>39478</c:v>
                </c:pt>
                <c:pt idx="2035">
                  <c:v>39479</c:v>
                </c:pt>
                <c:pt idx="2036">
                  <c:v>39479</c:v>
                </c:pt>
                <c:pt idx="2037">
                  <c:v>39510</c:v>
                </c:pt>
                <c:pt idx="2038">
                  <c:v>39510</c:v>
                </c:pt>
                <c:pt idx="2039">
                  <c:v>39510</c:v>
                </c:pt>
                <c:pt idx="2040">
                  <c:v>39510</c:v>
                </c:pt>
                <c:pt idx="2041">
                  <c:v>39510</c:v>
                </c:pt>
                <c:pt idx="2042">
                  <c:v>39510</c:v>
                </c:pt>
                <c:pt idx="2043">
                  <c:v>39539</c:v>
                </c:pt>
                <c:pt idx="2044">
                  <c:v>39539</c:v>
                </c:pt>
                <c:pt idx="2045">
                  <c:v>39540</c:v>
                </c:pt>
                <c:pt idx="2046">
                  <c:v>39540</c:v>
                </c:pt>
                <c:pt idx="2047">
                  <c:v>39540</c:v>
                </c:pt>
                <c:pt idx="2048">
                  <c:v>39540</c:v>
                </c:pt>
                <c:pt idx="2049">
                  <c:v>39569</c:v>
                </c:pt>
                <c:pt idx="2050">
                  <c:v>39569</c:v>
                </c:pt>
                <c:pt idx="2051">
                  <c:v>39569</c:v>
                </c:pt>
                <c:pt idx="2052">
                  <c:v>39569</c:v>
                </c:pt>
                <c:pt idx="2053">
                  <c:v>39570</c:v>
                </c:pt>
                <c:pt idx="2054">
                  <c:v>39570</c:v>
                </c:pt>
                <c:pt idx="2055">
                  <c:v>39601</c:v>
                </c:pt>
                <c:pt idx="2056">
                  <c:v>39601</c:v>
                </c:pt>
                <c:pt idx="2057">
                  <c:v>39601</c:v>
                </c:pt>
                <c:pt idx="2058">
                  <c:v>39601</c:v>
                </c:pt>
                <c:pt idx="2059">
                  <c:v>39601</c:v>
                </c:pt>
                <c:pt idx="2060">
                  <c:v>39601</c:v>
                </c:pt>
                <c:pt idx="2061">
                  <c:v>39630</c:v>
                </c:pt>
                <c:pt idx="2062">
                  <c:v>39630</c:v>
                </c:pt>
                <c:pt idx="2063">
                  <c:v>39630</c:v>
                </c:pt>
                <c:pt idx="2064">
                  <c:v>39630</c:v>
                </c:pt>
                <c:pt idx="2065">
                  <c:v>39630</c:v>
                </c:pt>
                <c:pt idx="2066">
                  <c:v>39661</c:v>
                </c:pt>
                <c:pt idx="2067">
                  <c:v>39661</c:v>
                </c:pt>
                <c:pt idx="2068">
                  <c:v>39661</c:v>
                </c:pt>
                <c:pt idx="2069">
                  <c:v>39661</c:v>
                </c:pt>
                <c:pt idx="2070">
                  <c:v>39661</c:v>
                </c:pt>
                <c:pt idx="2071">
                  <c:v>39661</c:v>
                </c:pt>
                <c:pt idx="2072">
                  <c:v>39692</c:v>
                </c:pt>
                <c:pt idx="2073">
                  <c:v>39692</c:v>
                </c:pt>
                <c:pt idx="2074">
                  <c:v>39692</c:v>
                </c:pt>
                <c:pt idx="2075">
                  <c:v>39692</c:v>
                </c:pt>
                <c:pt idx="2076">
                  <c:v>39692</c:v>
                </c:pt>
                <c:pt idx="2077">
                  <c:v>39692</c:v>
                </c:pt>
                <c:pt idx="2078">
                  <c:v>39722</c:v>
                </c:pt>
                <c:pt idx="2079">
                  <c:v>39722</c:v>
                </c:pt>
                <c:pt idx="2080">
                  <c:v>39722</c:v>
                </c:pt>
                <c:pt idx="2081">
                  <c:v>39722</c:v>
                </c:pt>
                <c:pt idx="2082">
                  <c:v>39722</c:v>
                </c:pt>
                <c:pt idx="2083">
                  <c:v>39722</c:v>
                </c:pt>
                <c:pt idx="2084">
                  <c:v>39756</c:v>
                </c:pt>
                <c:pt idx="2085">
                  <c:v>39756</c:v>
                </c:pt>
                <c:pt idx="2086">
                  <c:v>39756</c:v>
                </c:pt>
                <c:pt idx="2087">
                  <c:v>39756</c:v>
                </c:pt>
                <c:pt idx="2088">
                  <c:v>39756</c:v>
                </c:pt>
                <c:pt idx="2089">
                  <c:v>39756</c:v>
                </c:pt>
                <c:pt idx="2090">
                  <c:v>39783</c:v>
                </c:pt>
                <c:pt idx="2091">
                  <c:v>39783</c:v>
                </c:pt>
                <c:pt idx="2092">
                  <c:v>39783</c:v>
                </c:pt>
                <c:pt idx="2093">
                  <c:v>39783</c:v>
                </c:pt>
                <c:pt idx="2094">
                  <c:v>39783</c:v>
                </c:pt>
                <c:pt idx="2095">
                  <c:v>39783</c:v>
                </c:pt>
                <c:pt idx="2096">
                  <c:v>39818</c:v>
                </c:pt>
                <c:pt idx="2097">
                  <c:v>39818</c:v>
                </c:pt>
                <c:pt idx="2098">
                  <c:v>39818</c:v>
                </c:pt>
                <c:pt idx="2099">
                  <c:v>39818</c:v>
                </c:pt>
                <c:pt idx="2100">
                  <c:v>39818</c:v>
                </c:pt>
                <c:pt idx="2101">
                  <c:v>39818</c:v>
                </c:pt>
                <c:pt idx="2102">
                  <c:v>39846</c:v>
                </c:pt>
                <c:pt idx="2103">
                  <c:v>39846</c:v>
                </c:pt>
                <c:pt idx="2104">
                  <c:v>39846</c:v>
                </c:pt>
                <c:pt idx="2105">
                  <c:v>39846</c:v>
                </c:pt>
                <c:pt idx="2106">
                  <c:v>39846</c:v>
                </c:pt>
                <c:pt idx="2107">
                  <c:v>39846</c:v>
                </c:pt>
                <c:pt idx="2108">
                  <c:v>39874</c:v>
                </c:pt>
                <c:pt idx="2109">
                  <c:v>39874</c:v>
                </c:pt>
                <c:pt idx="2110">
                  <c:v>39874</c:v>
                </c:pt>
                <c:pt idx="2111">
                  <c:v>39874</c:v>
                </c:pt>
                <c:pt idx="2112">
                  <c:v>39874</c:v>
                </c:pt>
                <c:pt idx="2113">
                  <c:v>39874</c:v>
                </c:pt>
                <c:pt idx="2114">
                  <c:v>40298</c:v>
                </c:pt>
                <c:pt idx="2115">
                  <c:v>40298</c:v>
                </c:pt>
                <c:pt idx="2116">
                  <c:v>40304</c:v>
                </c:pt>
                <c:pt idx="2117">
                  <c:v>40304</c:v>
                </c:pt>
                <c:pt idx="2118">
                  <c:v>40330</c:v>
                </c:pt>
                <c:pt idx="2119">
                  <c:v>40330</c:v>
                </c:pt>
                <c:pt idx="2120">
                  <c:v>40330</c:v>
                </c:pt>
                <c:pt idx="2121">
                  <c:v>40330</c:v>
                </c:pt>
                <c:pt idx="2122">
                  <c:v>40360</c:v>
                </c:pt>
                <c:pt idx="2123">
                  <c:v>40360</c:v>
                </c:pt>
                <c:pt idx="2124">
                  <c:v>40360</c:v>
                </c:pt>
                <c:pt idx="2125">
                  <c:v>40360</c:v>
                </c:pt>
                <c:pt idx="2126">
                  <c:v>40392</c:v>
                </c:pt>
                <c:pt idx="2127">
                  <c:v>40392</c:v>
                </c:pt>
                <c:pt idx="2128">
                  <c:v>40392</c:v>
                </c:pt>
                <c:pt idx="2129">
                  <c:v>40392</c:v>
                </c:pt>
                <c:pt idx="2130">
                  <c:v>40422</c:v>
                </c:pt>
                <c:pt idx="2131">
                  <c:v>40422</c:v>
                </c:pt>
                <c:pt idx="2132">
                  <c:v>40422</c:v>
                </c:pt>
                <c:pt idx="2133">
                  <c:v>40422</c:v>
                </c:pt>
                <c:pt idx="2134">
                  <c:v>40452</c:v>
                </c:pt>
                <c:pt idx="2135">
                  <c:v>40452</c:v>
                </c:pt>
                <c:pt idx="2136">
                  <c:v>40452</c:v>
                </c:pt>
                <c:pt idx="2137">
                  <c:v>40452</c:v>
                </c:pt>
                <c:pt idx="2138">
                  <c:v>40483</c:v>
                </c:pt>
                <c:pt idx="2139">
                  <c:v>40483</c:v>
                </c:pt>
                <c:pt idx="2140">
                  <c:v>40483</c:v>
                </c:pt>
                <c:pt idx="2141">
                  <c:v>40483</c:v>
                </c:pt>
                <c:pt idx="2142">
                  <c:v>40513</c:v>
                </c:pt>
                <c:pt idx="2143">
                  <c:v>40513</c:v>
                </c:pt>
                <c:pt idx="2144">
                  <c:v>40513</c:v>
                </c:pt>
                <c:pt idx="2145">
                  <c:v>40513</c:v>
                </c:pt>
                <c:pt idx="2146">
                  <c:v>40547</c:v>
                </c:pt>
                <c:pt idx="2147">
                  <c:v>40547</c:v>
                </c:pt>
                <c:pt idx="2148">
                  <c:v>40547</c:v>
                </c:pt>
                <c:pt idx="2149">
                  <c:v>40547</c:v>
                </c:pt>
                <c:pt idx="2150">
                  <c:v>40575</c:v>
                </c:pt>
                <c:pt idx="2151">
                  <c:v>40575</c:v>
                </c:pt>
                <c:pt idx="2152">
                  <c:v>40603</c:v>
                </c:pt>
                <c:pt idx="2153">
                  <c:v>40603</c:v>
                </c:pt>
                <c:pt idx="2154">
                  <c:v>40634</c:v>
                </c:pt>
                <c:pt idx="2155">
                  <c:v>40634</c:v>
                </c:pt>
                <c:pt idx="2156">
                  <c:v>40665</c:v>
                </c:pt>
                <c:pt idx="2157">
                  <c:v>40665</c:v>
                </c:pt>
                <c:pt idx="2158">
                  <c:v>40695</c:v>
                </c:pt>
                <c:pt idx="2159">
                  <c:v>40695</c:v>
                </c:pt>
                <c:pt idx="2160">
                  <c:v>40725</c:v>
                </c:pt>
                <c:pt idx="2161">
                  <c:v>40725</c:v>
                </c:pt>
                <c:pt idx="2162">
                  <c:v>40756</c:v>
                </c:pt>
                <c:pt idx="2163">
                  <c:v>40756</c:v>
                </c:pt>
                <c:pt idx="2164">
                  <c:v>40763</c:v>
                </c:pt>
                <c:pt idx="2165">
                  <c:v>40765</c:v>
                </c:pt>
                <c:pt idx="2166">
                  <c:v>40787</c:v>
                </c:pt>
                <c:pt idx="2167">
                  <c:v>40787</c:v>
                </c:pt>
                <c:pt idx="2168">
                  <c:v>40819</c:v>
                </c:pt>
                <c:pt idx="2169">
                  <c:v>40819</c:v>
                </c:pt>
                <c:pt idx="2170">
                  <c:v>40833</c:v>
                </c:pt>
                <c:pt idx="2171">
                  <c:v>40848</c:v>
                </c:pt>
                <c:pt idx="2172">
                  <c:v>40848</c:v>
                </c:pt>
                <c:pt idx="2173">
                  <c:v>40862</c:v>
                </c:pt>
                <c:pt idx="2174">
                  <c:v>40864</c:v>
                </c:pt>
                <c:pt idx="2175">
                  <c:v>40878</c:v>
                </c:pt>
                <c:pt idx="2176">
                  <c:v>40878</c:v>
                </c:pt>
                <c:pt idx="2177">
                  <c:v>40892</c:v>
                </c:pt>
                <c:pt idx="2178">
                  <c:v>40912</c:v>
                </c:pt>
                <c:pt idx="2179">
                  <c:v>40912</c:v>
                </c:pt>
                <c:pt idx="2180">
                  <c:v>40926</c:v>
                </c:pt>
                <c:pt idx="2181">
                  <c:v>40940</c:v>
                </c:pt>
                <c:pt idx="2182">
                  <c:v>40940</c:v>
                </c:pt>
                <c:pt idx="2183">
                  <c:v>40954</c:v>
                </c:pt>
                <c:pt idx="2184">
                  <c:v>40961</c:v>
                </c:pt>
                <c:pt idx="2185">
                  <c:v>40969</c:v>
                </c:pt>
                <c:pt idx="2186">
                  <c:v>40969</c:v>
                </c:pt>
                <c:pt idx="2187">
                  <c:v>40983</c:v>
                </c:pt>
                <c:pt idx="2188">
                  <c:v>40990</c:v>
                </c:pt>
                <c:pt idx="2189">
                  <c:v>41001</c:v>
                </c:pt>
                <c:pt idx="2190">
                  <c:v>41001</c:v>
                </c:pt>
                <c:pt idx="2191">
                  <c:v>41031</c:v>
                </c:pt>
                <c:pt idx="2192">
                  <c:v>41031</c:v>
                </c:pt>
                <c:pt idx="2193">
                  <c:v>41061</c:v>
                </c:pt>
                <c:pt idx="2194">
                  <c:v>41061</c:v>
                </c:pt>
                <c:pt idx="2195">
                  <c:v>41089</c:v>
                </c:pt>
                <c:pt idx="2196">
                  <c:v>41092</c:v>
                </c:pt>
                <c:pt idx="2197">
                  <c:v>41121</c:v>
                </c:pt>
                <c:pt idx="2198">
                  <c:v>41122</c:v>
                </c:pt>
                <c:pt idx="2199">
                  <c:v>41151</c:v>
                </c:pt>
                <c:pt idx="2200">
                  <c:v>41155</c:v>
                </c:pt>
                <c:pt idx="2201">
                  <c:v>41180</c:v>
                </c:pt>
                <c:pt idx="2202">
                  <c:v>41183</c:v>
                </c:pt>
                <c:pt idx="2203">
                  <c:v>41213</c:v>
                </c:pt>
                <c:pt idx="2204">
                  <c:v>41214</c:v>
                </c:pt>
                <c:pt idx="2205">
                  <c:v>41243</c:v>
                </c:pt>
                <c:pt idx="2206">
                  <c:v>41246</c:v>
                </c:pt>
                <c:pt idx="2207">
                  <c:v>41271</c:v>
                </c:pt>
                <c:pt idx="2208">
                  <c:v>41278</c:v>
                </c:pt>
                <c:pt idx="2209">
                  <c:v>41305</c:v>
                </c:pt>
                <c:pt idx="2210">
                  <c:v>41306</c:v>
                </c:pt>
                <c:pt idx="2211">
                  <c:v>41333</c:v>
                </c:pt>
                <c:pt idx="2212">
                  <c:v>41334</c:v>
                </c:pt>
                <c:pt idx="2213">
                  <c:v>41362</c:v>
                </c:pt>
                <c:pt idx="2214">
                  <c:v>41365</c:v>
                </c:pt>
                <c:pt idx="2215">
                  <c:v>41394</c:v>
                </c:pt>
                <c:pt idx="2216">
                  <c:v>41394</c:v>
                </c:pt>
                <c:pt idx="2217">
                  <c:v>41394</c:v>
                </c:pt>
                <c:pt idx="2218">
                  <c:v>41396</c:v>
                </c:pt>
                <c:pt idx="2219">
                  <c:v>41425</c:v>
                </c:pt>
                <c:pt idx="2220">
                  <c:v>41425</c:v>
                </c:pt>
                <c:pt idx="2221">
                  <c:v>41425</c:v>
                </c:pt>
                <c:pt idx="2222">
                  <c:v>41428</c:v>
                </c:pt>
                <c:pt idx="2223">
                  <c:v>41456</c:v>
                </c:pt>
                <c:pt idx="2224">
                  <c:v>41456</c:v>
                </c:pt>
                <c:pt idx="2225">
                  <c:v>41456</c:v>
                </c:pt>
                <c:pt idx="2226">
                  <c:v>41456</c:v>
                </c:pt>
                <c:pt idx="2227">
                  <c:v>41486</c:v>
                </c:pt>
                <c:pt idx="2228">
                  <c:v>41486</c:v>
                </c:pt>
                <c:pt idx="2229">
                  <c:v>41487</c:v>
                </c:pt>
                <c:pt idx="2230">
                  <c:v>41487</c:v>
                </c:pt>
                <c:pt idx="2231">
                  <c:v>41519</c:v>
                </c:pt>
                <c:pt idx="2232">
                  <c:v>41519</c:v>
                </c:pt>
                <c:pt idx="2233">
                  <c:v>41519</c:v>
                </c:pt>
                <c:pt idx="2234">
                  <c:v>41519</c:v>
                </c:pt>
                <c:pt idx="2235">
                  <c:v>41548</c:v>
                </c:pt>
                <c:pt idx="2236">
                  <c:v>41548</c:v>
                </c:pt>
                <c:pt idx="2237">
                  <c:v>41548</c:v>
                </c:pt>
                <c:pt idx="2238">
                  <c:v>41548</c:v>
                </c:pt>
                <c:pt idx="2239">
                  <c:v>41578</c:v>
                </c:pt>
                <c:pt idx="2240">
                  <c:v>41578</c:v>
                </c:pt>
                <c:pt idx="2241">
                  <c:v>41579</c:v>
                </c:pt>
                <c:pt idx="2242">
                  <c:v>41579</c:v>
                </c:pt>
                <c:pt idx="2243">
                  <c:v>41607</c:v>
                </c:pt>
                <c:pt idx="2244">
                  <c:v>41607</c:v>
                </c:pt>
                <c:pt idx="2245">
                  <c:v>41610</c:v>
                </c:pt>
                <c:pt idx="2246">
                  <c:v>41610</c:v>
                </c:pt>
                <c:pt idx="2247">
                  <c:v>41634</c:v>
                </c:pt>
                <c:pt idx="2248">
                  <c:v>41634</c:v>
                </c:pt>
                <c:pt idx="2249">
                  <c:v>41634</c:v>
                </c:pt>
                <c:pt idx="2250">
                  <c:v>41645</c:v>
                </c:pt>
                <c:pt idx="2251">
                  <c:v>41673</c:v>
                </c:pt>
                <c:pt idx="2252">
                  <c:v>41673</c:v>
                </c:pt>
                <c:pt idx="2253">
                  <c:v>41673</c:v>
                </c:pt>
                <c:pt idx="2254">
                  <c:v>41673</c:v>
                </c:pt>
                <c:pt idx="2255">
                  <c:v>41698</c:v>
                </c:pt>
                <c:pt idx="2256">
                  <c:v>41698</c:v>
                </c:pt>
                <c:pt idx="2257">
                  <c:v>41701</c:v>
                </c:pt>
                <c:pt idx="2258">
                  <c:v>41701</c:v>
                </c:pt>
                <c:pt idx="2259">
                  <c:v>41729</c:v>
                </c:pt>
                <c:pt idx="2260">
                  <c:v>41729</c:v>
                </c:pt>
                <c:pt idx="2261">
                  <c:v>41729</c:v>
                </c:pt>
                <c:pt idx="2262">
                  <c:v>41730</c:v>
                </c:pt>
                <c:pt idx="2263">
                  <c:v>41730</c:v>
                </c:pt>
                <c:pt idx="2264">
                  <c:v>41730</c:v>
                </c:pt>
                <c:pt idx="2265">
                  <c:v>41759</c:v>
                </c:pt>
                <c:pt idx="2266">
                  <c:v>41759</c:v>
                </c:pt>
                <c:pt idx="2267">
                  <c:v>41759</c:v>
                </c:pt>
                <c:pt idx="2268">
                  <c:v>41760</c:v>
                </c:pt>
                <c:pt idx="2269">
                  <c:v>41760</c:v>
                </c:pt>
                <c:pt idx="2270">
                  <c:v>41760</c:v>
                </c:pt>
                <c:pt idx="2271">
                  <c:v>41789</c:v>
                </c:pt>
                <c:pt idx="2272">
                  <c:v>41789</c:v>
                </c:pt>
                <c:pt idx="2273">
                  <c:v>41789</c:v>
                </c:pt>
                <c:pt idx="2274">
                  <c:v>41792</c:v>
                </c:pt>
                <c:pt idx="2275">
                  <c:v>41792</c:v>
                </c:pt>
                <c:pt idx="2276">
                  <c:v>41792</c:v>
                </c:pt>
                <c:pt idx="2277">
                  <c:v>41820</c:v>
                </c:pt>
                <c:pt idx="2278">
                  <c:v>41820</c:v>
                </c:pt>
                <c:pt idx="2279">
                  <c:v>41820</c:v>
                </c:pt>
                <c:pt idx="2280">
                  <c:v>41821</c:v>
                </c:pt>
                <c:pt idx="2281">
                  <c:v>41821</c:v>
                </c:pt>
                <c:pt idx="2282">
                  <c:v>41821</c:v>
                </c:pt>
                <c:pt idx="2283">
                  <c:v>41851</c:v>
                </c:pt>
                <c:pt idx="2284">
                  <c:v>41851</c:v>
                </c:pt>
                <c:pt idx="2285">
                  <c:v>41851</c:v>
                </c:pt>
                <c:pt idx="2286">
                  <c:v>41852</c:v>
                </c:pt>
                <c:pt idx="2287">
                  <c:v>41852</c:v>
                </c:pt>
                <c:pt idx="2288">
                  <c:v>41852</c:v>
                </c:pt>
                <c:pt idx="2289">
                  <c:v>41880</c:v>
                </c:pt>
                <c:pt idx="2290">
                  <c:v>41880</c:v>
                </c:pt>
                <c:pt idx="2291">
                  <c:v>41880</c:v>
                </c:pt>
                <c:pt idx="2292">
                  <c:v>41883</c:v>
                </c:pt>
                <c:pt idx="2293">
                  <c:v>41883</c:v>
                </c:pt>
                <c:pt idx="2294">
                  <c:v>41883</c:v>
                </c:pt>
                <c:pt idx="2295">
                  <c:v>41912</c:v>
                </c:pt>
                <c:pt idx="2296">
                  <c:v>41912</c:v>
                </c:pt>
                <c:pt idx="2297">
                  <c:v>41913</c:v>
                </c:pt>
                <c:pt idx="2298">
                  <c:v>41947</c:v>
                </c:pt>
                <c:pt idx="2299">
                  <c:v>41947</c:v>
                </c:pt>
                <c:pt idx="2300">
                  <c:v>41947</c:v>
                </c:pt>
                <c:pt idx="2301">
                  <c:v>41974</c:v>
                </c:pt>
                <c:pt idx="2302">
                  <c:v>41974</c:v>
                </c:pt>
                <c:pt idx="2303">
                  <c:v>41974</c:v>
                </c:pt>
                <c:pt idx="2304">
                  <c:v>41998</c:v>
                </c:pt>
                <c:pt idx="2305">
                  <c:v>41998</c:v>
                </c:pt>
                <c:pt idx="2306">
                  <c:v>42009</c:v>
                </c:pt>
                <c:pt idx="2307">
                  <c:v>42037</c:v>
                </c:pt>
                <c:pt idx="2308">
                  <c:v>42037</c:v>
                </c:pt>
                <c:pt idx="2309">
                  <c:v>42037</c:v>
                </c:pt>
                <c:pt idx="2310">
                  <c:v>42065</c:v>
                </c:pt>
                <c:pt idx="2311">
                  <c:v>42065</c:v>
                </c:pt>
                <c:pt idx="2312">
                  <c:v>42065</c:v>
                </c:pt>
                <c:pt idx="2313">
                  <c:v>42093</c:v>
                </c:pt>
                <c:pt idx="2314">
                  <c:v>42095</c:v>
                </c:pt>
                <c:pt idx="2315">
                  <c:v>42095</c:v>
                </c:pt>
                <c:pt idx="2316">
                  <c:v>42125</c:v>
                </c:pt>
                <c:pt idx="2317">
                  <c:v>42125</c:v>
                </c:pt>
                <c:pt idx="2318">
                  <c:v>42125</c:v>
                </c:pt>
                <c:pt idx="2319">
                  <c:v>42156</c:v>
                </c:pt>
                <c:pt idx="2320">
                  <c:v>42156</c:v>
                </c:pt>
                <c:pt idx="2321">
                  <c:v>42156</c:v>
                </c:pt>
                <c:pt idx="2322">
                  <c:v>42186</c:v>
                </c:pt>
                <c:pt idx="2323">
                  <c:v>42187</c:v>
                </c:pt>
                <c:pt idx="2324">
                  <c:v>42187</c:v>
                </c:pt>
                <c:pt idx="2325">
                  <c:v>42219</c:v>
                </c:pt>
                <c:pt idx="2326">
                  <c:v>42219</c:v>
                </c:pt>
                <c:pt idx="2327">
                  <c:v>42219</c:v>
                </c:pt>
                <c:pt idx="2328">
                  <c:v>42248</c:v>
                </c:pt>
                <c:pt idx="2329">
                  <c:v>42248</c:v>
                </c:pt>
                <c:pt idx="2330">
                  <c:v>42248</c:v>
                </c:pt>
                <c:pt idx="2331">
                  <c:v>42278</c:v>
                </c:pt>
                <c:pt idx="2332">
                  <c:v>42278</c:v>
                </c:pt>
                <c:pt idx="2333">
                  <c:v>42278</c:v>
                </c:pt>
                <c:pt idx="2334">
                  <c:v>42310</c:v>
                </c:pt>
                <c:pt idx="2335">
                  <c:v>42312</c:v>
                </c:pt>
                <c:pt idx="2336">
                  <c:v>42312</c:v>
                </c:pt>
                <c:pt idx="2337">
                  <c:v>42339</c:v>
                </c:pt>
                <c:pt idx="2338">
                  <c:v>42339</c:v>
                </c:pt>
                <c:pt idx="2339">
                  <c:v>42339</c:v>
                </c:pt>
                <c:pt idx="2340">
                  <c:v>42373</c:v>
                </c:pt>
                <c:pt idx="2341">
                  <c:v>42373</c:v>
                </c:pt>
                <c:pt idx="2342">
                  <c:v>42373</c:v>
                </c:pt>
                <c:pt idx="2343">
                  <c:v>42401</c:v>
                </c:pt>
                <c:pt idx="2344">
                  <c:v>42401</c:v>
                </c:pt>
                <c:pt idx="2345">
                  <c:v>42401</c:v>
                </c:pt>
                <c:pt idx="2346">
                  <c:v>42430</c:v>
                </c:pt>
                <c:pt idx="2347">
                  <c:v>42430</c:v>
                </c:pt>
                <c:pt idx="2348">
                  <c:v>42430</c:v>
                </c:pt>
                <c:pt idx="2349">
                  <c:v>42461</c:v>
                </c:pt>
                <c:pt idx="2350">
                  <c:v>42461</c:v>
                </c:pt>
                <c:pt idx="2351">
                  <c:v>42461</c:v>
                </c:pt>
                <c:pt idx="2352">
                  <c:v>42488</c:v>
                </c:pt>
                <c:pt idx="2353">
                  <c:v>42488</c:v>
                </c:pt>
                <c:pt idx="2354">
                  <c:v>42492</c:v>
                </c:pt>
                <c:pt idx="2355">
                  <c:v>42522</c:v>
                </c:pt>
                <c:pt idx="2356">
                  <c:v>42522</c:v>
                </c:pt>
                <c:pt idx="2357">
                  <c:v>42522</c:v>
                </c:pt>
                <c:pt idx="2358">
                  <c:v>42552</c:v>
                </c:pt>
                <c:pt idx="2359">
                  <c:v>42552</c:v>
                </c:pt>
                <c:pt idx="2360">
                  <c:v>42552</c:v>
                </c:pt>
                <c:pt idx="2361">
                  <c:v>42583</c:v>
                </c:pt>
                <c:pt idx="2362">
                  <c:v>42583</c:v>
                </c:pt>
                <c:pt idx="2363">
                  <c:v>42583</c:v>
                </c:pt>
                <c:pt idx="2364">
                  <c:v>42614</c:v>
                </c:pt>
                <c:pt idx="2365">
                  <c:v>42614</c:v>
                </c:pt>
                <c:pt idx="2366">
                  <c:v>42614</c:v>
                </c:pt>
                <c:pt idx="2367">
                  <c:v>42646</c:v>
                </c:pt>
                <c:pt idx="2368">
                  <c:v>42646</c:v>
                </c:pt>
                <c:pt idx="2369">
                  <c:v>42646</c:v>
                </c:pt>
                <c:pt idx="2370">
                  <c:v>42675</c:v>
                </c:pt>
                <c:pt idx="2371">
                  <c:v>42675</c:v>
                </c:pt>
                <c:pt idx="2372">
                  <c:v>42675</c:v>
                </c:pt>
                <c:pt idx="2373">
                  <c:v>42705</c:v>
                </c:pt>
                <c:pt idx="2374">
                  <c:v>42706</c:v>
                </c:pt>
                <c:pt idx="2375">
                  <c:v>42706</c:v>
                </c:pt>
                <c:pt idx="2376">
                  <c:v>42739</c:v>
                </c:pt>
                <c:pt idx="2377">
                  <c:v>42739</c:v>
                </c:pt>
                <c:pt idx="2378">
                  <c:v>42739</c:v>
                </c:pt>
                <c:pt idx="2379">
                  <c:v>42767</c:v>
                </c:pt>
                <c:pt idx="2380">
                  <c:v>42767</c:v>
                </c:pt>
                <c:pt idx="2381">
                  <c:v>42767</c:v>
                </c:pt>
                <c:pt idx="2382">
                  <c:v>42795</c:v>
                </c:pt>
                <c:pt idx="2383">
                  <c:v>42795</c:v>
                </c:pt>
                <c:pt idx="2384">
                  <c:v>42796</c:v>
                </c:pt>
                <c:pt idx="2385">
                  <c:v>42828</c:v>
                </c:pt>
                <c:pt idx="2386">
                  <c:v>42829</c:v>
                </c:pt>
                <c:pt idx="2387">
                  <c:v>42829</c:v>
                </c:pt>
                <c:pt idx="2388">
                  <c:v>42853</c:v>
                </c:pt>
                <c:pt idx="2389">
                  <c:v>42853</c:v>
                </c:pt>
                <c:pt idx="2390">
                  <c:v>42856</c:v>
                </c:pt>
                <c:pt idx="2391">
                  <c:v>42887</c:v>
                </c:pt>
                <c:pt idx="2392">
                  <c:v>42887</c:v>
                </c:pt>
                <c:pt idx="2393">
                  <c:v>42887</c:v>
                </c:pt>
                <c:pt idx="2394">
                  <c:v>42919</c:v>
                </c:pt>
                <c:pt idx="2395">
                  <c:v>42919</c:v>
                </c:pt>
                <c:pt idx="2396">
                  <c:v>42919</c:v>
                </c:pt>
                <c:pt idx="2397">
                  <c:v>42948</c:v>
                </c:pt>
                <c:pt idx="2398">
                  <c:v>42948</c:v>
                </c:pt>
                <c:pt idx="2399">
                  <c:v>42948</c:v>
                </c:pt>
                <c:pt idx="2400">
                  <c:v>42979</c:v>
                </c:pt>
                <c:pt idx="2401">
                  <c:v>42979</c:v>
                </c:pt>
                <c:pt idx="2402">
                  <c:v>42979</c:v>
                </c:pt>
                <c:pt idx="2403">
                  <c:v>43010</c:v>
                </c:pt>
                <c:pt idx="2404">
                  <c:v>43010</c:v>
                </c:pt>
                <c:pt idx="2405">
                  <c:v>43010</c:v>
                </c:pt>
                <c:pt idx="2406">
                  <c:v>43040</c:v>
                </c:pt>
                <c:pt idx="2407">
                  <c:v>43040</c:v>
                </c:pt>
                <c:pt idx="2408">
                  <c:v>43040</c:v>
                </c:pt>
                <c:pt idx="2409">
                  <c:v>43070</c:v>
                </c:pt>
                <c:pt idx="2410">
                  <c:v>43070</c:v>
                </c:pt>
                <c:pt idx="2411">
                  <c:v>43070</c:v>
                </c:pt>
                <c:pt idx="2412">
                  <c:v>43104</c:v>
                </c:pt>
                <c:pt idx="2413">
                  <c:v>43104</c:v>
                </c:pt>
                <c:pt idx="2414">
                  <c:v>43104</c:v>
                </c:pt>
                <c:pt idx="2415">
                  <c:v>43221</c:v>
                </c:pt>
                <c:pt idx="2416">
                  <c:v>43221</c:v>
                </c:pt>
                <c:pt idx="2417">
                  <c:v>43221</c:v>
                </c:pt>
                <c:pt idx="2418">
                  <c:v>43252</c:v>
                </c:pt>
                <c:pt idx="2419">
                  <c:v>43252</c:v>
                </c:pt>
                <c:pt idx="2420">
                  <c:v>43252</c:v>
                </c:pt>
                <c:pt idx="2421">
                  <c:v>43283</c:v>
                </c:pt>
                <c:pt idx="2422">
                  <c:v>43283</c:v>
                </c:pt>
                <c:pt idx="2423">
                  <c:v>43283</c:v>
                </c:pt>
                <c:pt idx="2424">
                  <c:v>43313</c:v>
                </c:pt>
                <c:pt idx="2425">
                  <c:v>43313</c:v>
                </c:pt>
                <c:pt idx="2426">
                  <c:v>43313</c:v>
                </c:pt>
                <c:pt idx="2427">
                  <c:v>43342</c:v>
                </c:pt>
                <c:pt idx="2428">
                  <c:v>43342</c:v>
                </c:pt>
                <c:pt idx="2429">
                  <c:v>43346</c:v>
                </c:pt>
                <c:pt idx="2430">
                  <c:v>43374</c:v>
                </c:pt>
                <c:pt idx="2431">
                  <c:v>43374</c:v>
                </c:pt>
                <c:pt idx="2432">
                  <c:v>43374</c:v>
                </c:pt>
              </c:numCache>
            </c:numRef>
          </c:cat>
          <c:val>
            <c:numRef>
              <c:f>Sheet1!$AM$5:$AM$2501</c:f>
              <c:numCache>
                <c:formatCode>General</c:formatCode>
                <c:ptCount val="2497"/>
                <c:pt idx="32">
                  <c:v>234.95</c:v>
                </c:pt>
                <c:pt idx="34">
                  <c:v>178.34</c:v>
                </c:pt>
                <c:pt idx="36">
                  <c:v>72.52</c:v>
                </c:pt>
                <c:pt idx="38">
                  <c:v>21.46</c:v>
                </c:pt>
                <c:pt idx="40">
                  <c:v>43.66</c:v>
                </c:pt>
                <c:pt idx="42">
                  <c:v>37</c:v>
                </c:pt>
                <c:pt idx="44">
                  <c:v>36.26</c:v>
                </c:pt>
                <c:pt idx="45">
                  <c:v>44.4</c:v>
                </c:pt>
                <c:pt idx="46">
                  <c:v>81.77</c:v>
                </c:pt>
                <c:pt idx="47">
                  <c:v>88.06</c:v>
                </c:pt>
                <c:pt idx="48">
                  <c:v>105.08</c:v>
                </c:pt>
                <c:pt idx="49">
                  <c:v>284.52999999999997</c:v>
                </c:pt>
                <c:pt idx="50">
                  <c:v>125.43</c:v>
                </c:pt>
                <c:pt idx="51">
                  <c:v>77.7</c:v>
                </c:pt>
                <c:pt idx="52">
                  <c:v>36.630000000000003</c:v>
                </c:pt>
                <c:pt idx="53">
                  <c:v>38.479999999999997</c:v>
                </c:pt>
                <c:pt idx="54">
                  <c:v>33.299999999999997</c:v>
                </c:pt>
                <c:pt idx="55">
                  <c:v>15.91</c:v>
                </c:pt>
                <c:pt idx="56">
                  <c:v>30.34</c:v>
                </c:pt>
                <c:pt idx="57">
                  <c:v>120.25</c:v>
                </c:pt>
                <c:pt idx="58">
                  <c:v>27.75</c:v>
                </c:pt>
                <c:pt idx="59">
                  <c:v>41.81</c:v>
                </c:pt>
                <c:pt idx="60">
                  <c:v>36.630000000000003</c:v>
                </c:pt>
                <c:pt idx="61">
                  <c:v>66.97</c:v>
                </c:pt>
                <c:pt idx="62">
                  <c:v>52.17</c:v>
                </c:pt>
                <c:pt idx="63">
                  <c:v>3.7</c:v>
                </c:pt>
                <c:pt idx="64">
                  <c:v>15.91</c:v>
                </c:pt>
                <c:pt idx="65">
                  <c:v>8.8800000000000008</c:v>
                </c:pt>
                <c:pt idx="66">
                  <c:v>0.74</c:v>
                </c:pt>
                <c:pt idx="67">
                  <c:v>94.35</c:v>
                </c:pt>
                <c:pt idx="68">
                  <c:v>17.39</c:v>
                </c:pt>
                <c:pt idx="69">
                  <c:v>10.73</c:v>
                </c:pt>
                <c:pt idx="70">
                  <c:v>8.14</c:v>
                </c:pt>
                <c:pt idx="71">
                  <c:v>9.99</c:v>
                </c:pt>
                <c:pt idx="72">
                  <c:v>24.79</c:v>
                </c:pt>
                <c:pt idx="73">
                  <c:v>30.71</c:v>
                </c:pt>
                <c:pt idx="74">
                  <c:v>22.2</c:v>
                </c:pt>
                <c:pt idx="75">
                  <c:v>1.48</c:v>
                </c:pt>
                <c:pt idx="76">
                  <c:v>8.51</c:v>
                </c:pt>
                <c:pt idx="77">
                  <c:v>1.1100000000000001</c:v>
                </c:pt>
                <c:pt idx="78">
                  <c:v>4.4400000000000004</c:v>
                </c:pt>
                <c:pt idx="79">
                  <c:v>5.92</c:v>
                </c:pt>
                <c:pt idx="80">
                  <c:v>4.4400000000000004</c:v>
                </c:pt>
                <c:pt idx="81">
                  <c:v>4.8099999999999996</c:v>
                </c:pt>
                <c:pt idx="82">
                  <c:v>2.59</c:v>
                </c:pt>
                <c:pt idx="83">
                  <c:v>5.92</c:v>
                </c:pt>
                <c:pt idx="84">
                  <c:v>19.239999999999998</c:v>
                </c:pt>
                <c:pt idx="85">
                  <c:v>6.66</c:v>
                </c:pt>
                <c:pt idx="86">
                  <c:v>21.46</c:v>
                </c:pt>
                <c:pt idx="87">
                  <c:v>6.29</c:v>
                </c:pt>
                <c:pt idx="88">
                  <c:v>1.85</c:v>
                </c:pt>
                <c:pt idx="89">
                  <c:v>2.96</c:v>
                </c:pt>
                <c:pt idx="90">
                  <c:v>1.48</c:v>
                </c:pt>
                <c:pt idx="91">
                  <c:v>0.37</c:v>
                </c:pt>
                <c:pt idx="92">
                  <c:v>2.2200000000000002</c:v>
                </c:pt>
                <c:pt idx="93">
                  <c:v>3.7</c:v>
                </c:pt>
                <c:pt idx="94">
                  <c:v>5.55</c:v>
                </c:pt>
                <c:pt idx="95">
                  <c:v>3.33</c:v>
                </c:pt>
                <c:pt idx="96">
                  <c:v>6.29</c:v>
                </c:pt>
                <c:pt idx="97">
                  <c:v>10.73</c:v>
                </c:pt>
                <c:pt idx="98">
                  <c:v>11.47</c:v>
                </c:pt>
                <c:pt idx="99">
                  <c:v>7.03</c:v>
                </c:pt>
                <c:pt idx="100">
                  <c:v>5.92</c:v>
                </c:pt>
                <c:pt idx="101">
                  <c:v>10.36</c:v>
                </c:pt>
                <c:pt idx="102">
                  <c:v>4.07</c:v>
                </c:pt>
                <c:pt idx="103">
                  <c:v>1.1100000000000001</c:v>
                </c:pt>
                <c:pt idx="104">
                  <c:v>2.96</c:v>
                </c:pt>
                <c:pt idx="105">
                  <c:v>4.07</c:v>
                </c:pt>
                <c:pt idx="106">
                  <c:v>2.59</c:v>
                </c:pt>
                <c:pt idx="107">
                  <c:v>4.8099999999999996</c:v>
                </c:pt>
                <c:pt idx="108">
                  <c:v>2.59</c:v>
                </c:pt>
                <c:pt idx="109">
                  <c:v>8.14</c:v>
                </c:pt>
                <c:pt idx="110">
                  <c:v>5.18</c:v>
                </c:pt>
                <c:pt idx="111">
                  <c:v>9.6199999999999992</c:v>
                </c:pt>
                <c:pt idx="112">
                  <c:v>4.07</c:v>
                </c:pt>
                <c:pt idx="113">
                  <c:v>2.2200000000000002</c:v>
                </c:pt>
                <c:pt idx="114">
                  <c:v>2.59</c:v>
                </c:pt>
                <c:pt idx="115">
                  <c:v>0.37</c:v>
                </c:pt>
                <c:pt idx="116">
                  <c:v>0.37</c:v>
                </c:pt>
                <c:pt idx="117">
                  <c:v>2.2200000000000002</c:v>
                </c:pt>
                <c:pt idx="118">
                  <c:v>1.1100000000000001</c:v>
                </c:pt>
                <c:pt idx="119">
                  <c:v>4.4400000000000004</c:v>
                </c:pt>
                <c:pt idx="120">
                  <c:v>5.55</c:v>
                </c:pt>
                <c:pt idx="121">
                  <c:v>11.1</c:v>
                </c:pt>
                <c:pt idx="122">
                  <c:v>11.84</c:v>
                </c:pt>
                <c:pt idx="123">
                  <c:v>11.1</c:v>
                </c:pt>
                <c:pt idx="124">
                  <c:v>5.92</c:v>
                </c:pt>
                <c:pt idx="125">
                  <c:v>2.59</c:v>
                </c:pt>
                <c:pt idx="126">
                  <c:v>2.96</c:v>
                </c:pt>
                <c:pt idx="127">
                  <c:v>6.66</c:v>
                </c:pt>
                <c:pt idx="128">
                  <c:v>0.74</c:v>
                </c:pt>
                <c:pt idx="129">
                  <c:v>1.85</c:v>
                </c:pt>
                <c:pt idx="130">
                  <c:v>2.96</c:v>
                </c:pt>
                <c:pt idx="131">
                  <c:v>3.33</c:v>
                </c:pt>
                <c:pt idx="132">
                  <c:v>18.5</c:v>
                </c:pt>
                <c:pt idx="133">
                  <c:v>9.99</c:v>
                </c:pt>
                <c:pt idx="134">
                  <c:v>11.47</c:v>
                </c:pt>
                <c:pt idx="135">
                  <c:v>11.84</c:v>
                </c:pt>
                <c:pt idx="136">
                  <c:v>7.77</c:v>
                </c:pt>
                <c:pt idx="137">
                  <c:v>4.07</c:v>
                </c:pt>
                <c:pt idx="138">
                  <c:v>2.2200000000000002</c:v>
                </c:pt>
                <c:pt idx="139">
                  <c:v>1.48</c:v>
                </c:pt>
                <c:pt idx="140">
                  <c:v>0.37</c:v>
                </c:pt>
                <c:pt idx="141">
                  <c:v>6.29</c:v>
                </c:pt>
                <c:pt idx="142">
                  <c:v>2.96</c:v>
                </c:pt>
                <c:pt idx="143">
                  <c:v>2.96</c:v>
                </c:pt>
                <c:pt idx="144">
                  <c:v>1.48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Sheet1!$AQ$4</c:f>
              <c:strCache>
                <c:ptCount val="1"/>
                <c:pt idx="0">
                  <c:v>100からの減衰(Cs-137)</c:v>
                </c:pt>
              </c:strCache>
            </c:strRef>
          </c:tx>
          <c:spPr>
            <a:ln w="38100">
              <a:pattFill prst="pct75">
                <a:fgClr>
                  <a:srgbClr val="8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Sheet1!$AG$5:$AG$2501</c:f>
              <c:numCache>
                <c:formatCode>[$-411]ge\.m\.d;@</c:formatCode>
                <c:ptCount val="2497"/>
                <c:pt idx="0">
                  <c:v>21794</c:v>
                </c:pt>
                <c:pt idx="1">
                  <c:v>21885</c:v>
                </c:pt>
                <c:pt idx="2">
                  <c:v>21947</c:v>
                </c:pt>
                <c:pt idx="3">
                  <c:v>21976</c:v>
                </c:pt>
                <c:pt idx="4">
                  <c:v>22068</c:v>
                </c:pt>
                <c:pt idx="5">
                  <c:v>22160</c:v>
                </c:pt>
                <c:pt idx="6">
                  <c:v>22251</c:v>
                </c:pt>
                <c:pt idx="7">
                  <c:v>22341</c:v>
                </c:pt>
                <c:pt idx="8">
                  <c:v>22433</c:v>
                </c:pt>
                <c:pt idx="9">
                  <c:v>22494</c:v>
                </c:pt>
                <c:pt idx="10">
                  <c:v>22525</c:v>
                </c:pt>
                <c:pt idx="11">
                  <c:v>22555</c:v>
                </c:pt>
                <c:pt idx="12">
                  <c:v>22586</c:v>
                </c:pt>
                <c:pt idx="13">
                  <c:v>22616</c:v>
                </c:pt>
                <c:pt idx="14">
                  <c:v>22647</c:v>
                </c:pt>
                <c:pt idx="15">
                  <c:v>22678</c:v>
                </c:pt>
                <c:pt idx="16">
                  <c:v>22706</c:v>
                </c:pt>
                <c:pt idx="17">
                  <c:v>22737</c:v>
                </c:pt>
                <c:pt idx="18">
                  <c:v>22767</c:v>
                </c:pt>
                <c:pt idx="19">
                  <c:v>22798</c:v>
                </c:pt>
                <c:pt idx="20">
                  <c:v>22828</c:v>
                </c:pt>
                <c:pt idx="21">
                  <c:v>22859</c:v>
                </c:pt>
                <c:pt idx="22">
                  <c:v>22890</c:v>
                </c:pt>
                <c:pt idx="23">
                  <c:v>22920</c:v>
                </c:pt>
                <c:pt idx="24">
                  <c:v>22951</c:v>
                </c:pt>
                <c:pt idx="25">
                  <c:v>22981</c:v>
                </c:pt>
                <c:pt idx="26">
                  <c:v>23012</c:v>
                </c:pt>
                <c:pt idx="27">
                  <c:v>23043</c:v>
                </c:pt>
                <c:pt idx="28">
                  <c:v>23071</c:v>
                </c:pt>
                <c:pt idx="29">
                  <c:v>23102</c:v>
                </c:pt>
                <c:pt idx="30">
                  <c:v>23132</c:v>
                </c:pt>
                <c:pt idx="31">
                  <c:v>23163</c:v>
                </c:pt>
                <c:pt idx="32">
                  <c:v>23163</c:v>
                </c:pt>
                <c:pt idx="33">
                  <c:v>23193</c:v>
                </c:pt>
                <c:pt idx="34">
                  <c:v>23193</c:v>
                </c:pt>
                <c:pt idx="35">
                  <c:v>23224</c:v>
                </c:pt>
                <c:pt idx="36">
                  <c:v>23224</c:v>
                </c:pt>
                <c:pt idx="37">
                  <c:v>23255</c:v>
                </c:pt>
                <c:pt idx="38">
                  <c:v>23256</c:v>
                </c:pt>
                <c:pt idx="39">
                  <c:v>23285</c:v>
                </c:pt>
                <c:pt idx="40">
                  <c:v>23285</c:v>
                </c:pt>
                <c:pt idx="41">
                  <c:v>23316</c:v>
                </c:pt>
                <c:pt idx="42">
                  <c:v>23316</c:v>
                </c:pt>
                <c:pt idx="43">
                  <c:v>23346</c:v>
                </c:pt>
                <c:pt idx="44">
                  <c:v>23347</c:v>
                </c:pt>
                <c:pt idx="45">
                  <c:v>23383</c:v>
                </c:pt>
                <c:pt idx="46">
                  <c:v>23409</c:v>
                </c:pt>
                <c:pt idx="47">
                  <c:v>23439</c:v>
                </c:pt>
                <c:pt idx="48">
                  <c:v>23469</c:v>
                </c:pt>
                <c:pt idx="49">
                  <c:v>23499</c:v>
                </c:pt>
                <c:pt idx="50">
                  <c:v>23529</c:v>
                </c:pt>
                <c:pt idx="51">
                  <c:v>23559</c:v>
                </c:pt>
                <c:pt idx="52">
                  <c:v>23590</c:v>
                </c:pt>
                <c:pt idx="53">
                  <c:v>23621</c:v>
                </c:pt>
                <c:pt idx="54">
                  <c:v>23651</c:v>
                </c:pt>
                <c:pt idx="55">
                  <c:v>23686</c:v>
                </c:pt>
                <c:pt idx="56">
                  <c:v>23712</c:v>
                </c:pt>
                <c:pt idx="57">
                  <c:v>23752</c:v>
                </c:pt>
                <c:pt idx="58">
                  <c:v>23774</c:v>
                </c:pt>
                <c:pt idx="59">
                  <c:v>23802</c:v>
                </c:pt>
                <c:pt idx="60">
                  <c:v>23833</c:v>
                </c:pt>
                <c:pt idx="61">
                  <c:v>23863</c:v>
                </c:pt>
                <c:pt idx="62">
                  <c:v>23894</c:v>
                </c:pt>
                <c:pt idx="63">
                  <c:v>23924</c:v>
                </c:pt>
                <c:pt idx="64">
                  <c:v>23955</c:v>
                </c:pt>
                <c:pt idx="65">
                  <c:v>23986</c:v>
                </c:pt>
                <c:pt idx="66">
                  <c:v>24016</c:v>
                </c:pt>
                <c:pt idx="67">
                  <c:v>24047</c:v>
                </c:pt>
                <c:pt idx="68">
                  <c:v>24077</c:v>
                </c:pt>
                <c:pt idx="69">
                  <c:v>24108</c:v>
                </c:pt>
                <c:pt idx="70">
                  <c:v>24139</c:v>
                </c:pt>
                <c:pt idx="71">
                  <c:v>24167</c:v>
                </c:pt>
                <c:pt idx="72">
                  <c:v>24198</c:v>
                </c:pt>
                <c:pt idx="73">
                  <c:v>24228</c:v>
                </c:pt>
                <c:pt idx="74">
                  <c:v>24259</c:v>
                </c:pt>
                <c:pt idx="75">
                  <c:v>24289</c:v>
                </c:pt>
                <c:pt idx="76">
                  <c:v>24320</c:v>
                </c:pt>
                <c:pt idx="77">
                  <c:v>24351</c:v>
                </c:pt>
                <c:pt idx="78">
                  <c:v>24381</c:v>
                </c:pt>
                <c:pt idx="79">
                  <c:v>24412</c:v>
                </c:pt>
                <c:pt idx="80">
                  <c:v>24442</c:v>
                </c:pt>
                <c:pt idx="81">
                  <c:v>24474</c:v>
                </c:pt>
                <c:pt idx="82">
                  <c:v>24505</c:v>
                </c:pt>
                <c:pt idx="83">
                  <c:v>24532</c:v>
                </c:pt>
                <c:pt idx="84">
                  <c:v>24563</c:v>
                </c:pt>
                <c:pt idx="85">
                  <c:v>24593</c:v>
                </c:pt>
                <c:pt idx="86">
                  <c:v>24624</c:v>
                </c:pt>
                <c:pt idx="87">
                  <c:v>24654</c:v>
                </c:pt>
                <c:pt idx="88">
                  <c:v>24685</c:v>
                </c:pt>
                <c:pt idx="89">
                  <c:v>24716</c:v>
                </c:pt>
                <c:pt idx="90">
                  <c:v>24746</c:v>
                </c:pt>
                <c:pt idx="91">
                  <c:v>24777</c:v>
                </c:pt>
                <c:pt idx="92">
                  <c:v>24807</c:v>
                </c:pt>
                <c:pt idx="93">
                  <c:v>24838</c:v>
                </c:pt>
                <c:pt idx="94">
                  <c:v>24869</c:v>
                </c:pt>
                <c:pt idx="95">
                  <c:v>24898</c:v>
                </c:pt>
                <c:pt idx="96">
                  <c:v>24929</c:v>
                </c:pt>
                <c:pt idx="97">
                  <c:v>24959</c:v>
                </c:pt>
                <c:pt idx="98">
                  <c:v>24990</c:v>
                </c:pt>
                <c:pt idx="99">
                  <c:v>25020</c:v>
                </c:pt>
                <c:pt idx="100">
                  <c:v>25051</c:v>
                </c:pt>
                <c:pt idx="101">
                  <c:v>25082</c:v>
                </c:pt>
                <c:pt idx="102">
                  <c:v>25112</c:v>
                </c:pt>
                <c:pt idx="103">
                  <c:v>25143</c:v>
                </c:pt>
                <c:pt idx="104">
                  <c:v>25173</c:v>
                </c:pt>
                <c:pt idx="105">
                  <c:v>25204</c:v>
                </c:pt>
                <c:pt idx="106">
                  <c:v>25235</c:v>
                </c:pt>
                <c:pt idx="107">
                  <c:v>25263</c:v>
                </c:pt>
                <c:pt idx="108">
                  <c:v>25294</c:v>
                </c:pt>
                <c:pt idx="109">
                  <c:v>25324</c:v>
                </c:pt>
                <c:pt idx="110">
                  <c:v>25356</c:v>
                </c:pt>
                <c:pt idx="111">
                  <c:v>25385</c:v>
                </c:pt>
                <c:pt idx="112">
                  <c:v>25416</c:v>
                </c:pt>
                <c:pt idx="113">
                  <c:v>25447</c:v>
                </c:pt>
                <c:pt idx="114">
                  <c:v>25477</c:v>
                </c:pt>
                <c:pt idx="115">
                  <c:v>25508</c:v>
                </c:pt>
                <c:pt idx="116">
                  <c:v>25538</c:v>
                </c:pt>
                <c:pt idx="117">
                  <c:v>25569</c:v>
                </c:pt>
                <c:pt idx="118">
                  <c:v>25600</c:v>
                </c:pt>
                <c:pt idx="119">
                  <c:v>25628</c:v>
                </c:pt>
                <c:pt idx="120">
                  <c:v>25659</c:v>
                </c:pt>
                <c:pt idx="121">
                  <c:v>25689</c:v>
                </c:pt>
                <c:pt idx="122">
                  <c:v>25720</c:v>
                </c:pt>
                <c:pt idx="123">
                  <c:v>25750</c:v>
                </c:pt>
                <c:pt idx="124">
                  <c:v>25781</c:v>
                </c:pt>
                <c:pt idx="125">
                  <c:v>25812</c:v>
                </c:pt>
                <c:pt idx="126">
                  <c:v>25842</c:v>
                </c:pt>
                <c:pt idx="127">
                  <c:v>25873</c:v>
                </c:pt>
                <c:pt idx="128">
                  <c:v>25903</c:v>
                </c:pt>
                <c:pt idx="129">
                  <c:v>25934</c:v>
                </c:pt>
                <c:pt idx="130">
                  <c:v>25965</c:v>
                </c:pt>
                <c:pt idx="131">
                  <c:v>25993</c:v>
                </c:pt>
                <c:pt idx="132">
                  <c:v>26024</c:v>
                </c:pt>
                <c:pt idx="133">
                  <c:v>26054</c:v>
                </c:pt>
                <c:pt idx="134">
                  <c:v>26085</c:v>
                </c:pt>
                <c:pt idx="135">
                  <c:v>26115</c:v>
                </c:pt>
                <c:pt idx="136">
                  <c:v>26146</c:v>
                </c:pt>
                <c:pt idx="137">
                  <c:v>26177</c:v>
                </c:pt>
                <c:pt idx="138">
                  <c:v>26207</c:v>
                </c:pt>
                <c:pt idx="139">
                  <c:v>26238</c:v>
                </c:pt>
                <c:pt idx="140">
                  <c:v>26268</c:v>
                </c:pt>
                <c:pt idx="141">
                  <c:v>26299</c:v>
                </c:pt>
                <c:pt idx="142">
                  <c:v>26330</c:v>
                </c:pt>
                <c:pt idx="143">
                  <c:v>26359</c:v>
                </c:pt>
                <c:pt idx="144">
                  <c:v>26390</c:v>
                </c:pt>
                <c:pt idx="145">
                  <c:v>26420</c:v>
                </c:pt>
                <c:pt idx="146">
                  <c:v>26451</c:v>
                </c:pt>
                <c:pt idx="147">
                  <c:v>26481</c:v>
                </c:pt>
                <c:pt idx="148">
                  <c:v>26512</c:v>
                </c:pt>
                <c:pt idx="149">
                  <c:v>26543</c:v>
                </c:pt>
                <c:pt idx="150">
                  <c:v>26573</c:v>
                </c:pt>
                <c:pt idx="151">
                  <c:v>26604</c:v>
                </c:pt>
                <c:pt idx="152">
                  <c:v>26634</c:v>
                </c:pt>
                <c:pt idx="153">
                  <c:v>26665</c:v>
                </c:pt>
                <c:pt idx="154">
                  <c:v>26696</c:v>
                </c:pt>
                <c:pt idx="155">
                  <c:v>26724</c:v>
                </c:pt>
                <c:pt idx="156">
                  <c:v>27119</c:v>
                </c:pt>
                <c:pt idx="157">
                  <c:v>27149</c:v>
                </c:pt>
                <c:pt idx="158">
                  <c:v>27180</c:v>
                </c:pt>
                <c:pt idx="159">
                  <c:v>27211</c:v>
                </c:pt>
                <c:pt idx="160">
                  <c:v>27241</c:v>
                </c:pt>
                <c:pt idx="161">
                  <c:v>27272</c:v>
                </c:pt>
                <c:pt idx="162">
                  <c:v>27302</c:v>
                </c:pt>
                <c:pt idx="163">
                  <c:v>27333</c:v>
                </c:pt>
                <c:pt idx="164">
                  <c:v>27363</c:v>
                </c:pt>
                <c:pt idx="165">
                  <c:v>27390</c:v>
                </c:pt>
                <c:pt idx="166">
                  <c:v>27425</c:v>
                </c:pt>
                <c:pt idx="167">
                  <c:v>27453</c:v>
                </c:pt>
                <c:pt idx="168">
                  <c:v>27484</c:v>
                </c:pt>
                <c:pt idx="169">
                  <c:v>27514</c:v>
                </c:pt>
                <c:pt idx="170">
                  <c:v>27545</c:v>
                </c:pt>
                <c:pt idx="171">
                  <c:v>27575</c:v>
                </c:pt>
                <c:pt idx="172">
                  <c:v>27606</c:v>
                </c:pt>
                <c:pt idx="173">
                  <c:v>27637</c:v>
                </c:pt>
                <c:pt idx="174">
                  <c:v>27667</c:v>
                </c:pt>
                <c:pt idx="175">
                  <c:v>27699</c:v>
                </c:pt>
                <c:pt idx="176">
                  <c:v>27728</c:v>
                </c:pt>
                <c:pt idx="177">
                  <c:v>27760</c:v>
                </c:pt>
                <c:pt idx="178">
                  <c:v>27790</c:v>
                </c:pt>
                <c:pt idx="179">
                  <c:v>27819</c:v>
                </c:pt>
                <c:pt idx="180">
                  <c:v>27850</c:v>
                </c:pt>
                <c:pt idx="181">
                  <c:v>27880</c:v>
                </c:pt>
                <c:pt idx="182">
                  <c:v>27911</c:v>
                </c:pt>
                <c:pt idx="183">
                  <c:v>27941</c:v>
                </c:pt>
                <c:pt idx="184">
                  <c:v>27972</c:v>
                </c:pt>
                <c:pt idx="185">
                  <c:v>28003</c:v>
                </c:pt>
                <c:pt idx="186">
                  <c:v>28033</c:v>
                </c:pt>
                <c:pt idx="187">
                  <c:v>28065</c:v>
                </c:pt>
                <c:pt idx="188">
                  <c:v>28095</c:v>
                </c:pt>
                <c:pt idx="189">
                  <c:v>28126</c:v>
                </c:pt>
                <c:pt idx="190">
                  <c:v>28130</c:v>
                </c:pt>
                <c:pt idx="191">
                  <c:v>28157</c:v>
                </c:pt>
                <c:pt idx="192">
                  <c:v>28158</c:v>
                </c:pt>
                <c:pt idx="193">
                  <c:v>28185</c:v>
                </c:pt>
                <c:pt idx="194">
                  <c:v>28185</c:v>
                </c:pt>
                <c:pt idx="195">
                  <c:v>28215</c:v>
                </c:pt>
                <c:pt idx="196">
                  <c:v>28216</c:v>
                </c:pt>
                <c:pt idx="197">
                  <c:v>28246</c:v>
                </c:pt>
                <c:pt idx="198">
                  <c:v>28247</c:v>
                </c:pt>
                <c:pt idx="199">
                  <c:v>28277</c:v>
                </c:pt>
                <c:pt idx="200">
                  <c:v>28277</c:v>
                </c:pt>
                <c:pt idx="201">
                  <c:v>28307</c:v>
                </c:pt>
                <c:pt idx="202">
                  <c:v>28307</c:v>
                </c:pt>
                <c:pt idx="203">
                  <c:v>28338</c:v>
                </c:pt>
                <c:pt idx="204">
                  <c:v>28338</c:v>
                </c:pt>
                <c:pt idx="205">
                  <c:v>28369</c:v>
                </c:pt>
                <c:pt idx="206">
                  <c:v>28369</c:v>
                </c:pt>
                <c:pt idx="207">
                  <c:v>28399</c:v>
                </c:pt>
                <c:pt idx="208">
                  <c:v>28399</c:v>
                </c:pt>
                <c:pt idx="209">
                  <c:v>28430</c:v>
                </c:pt>
                <c:pt idx="210">
                  <c:v>28430</c:v>
                </c:pt>
                <c:pt idx="211">
                  <c:v>28460</c:v>
                </c:pt>
                <c:pt idx="212">
                  <c:v>28460</c:v>
                </c:pt>
                <c:pt idx="213">
                  <c:v>28495</c:v>
                </c:pt>
                <c:pt idx="214">
                  <c:v>28522</c:v>
                </c:pt>
                <c:pt idx="215">
                  <c:v>28552</c:v>
                </c:pt>
                <c:pt idx="216">
                  <c:v>28581</c:v>
                </c:pt>
                <c:pt idx="217">
                  <c:v>28611</c:v>
                </c:pt>
                <c:pt idx="218">
                  <c:v>28642</c:v>
                </c:pt>
                <c:pt idx="219">
                  <c:v>28672</c:v>
                </c:pt>
                <c:pt idx="220">
                  <c:v>28703</c:v>
                </c:pt>
                <c:pt idx="221">
                  <c:v>28734</c:v>
                </c:pt>
                <c:pt idx="222">
                  <c:v>28765</c:v>
                </c:pt>
                <c:pt idx="223">
                  <c:v>28796</c:v>
                </c:pt>
                <c:pt idx="224">
                  <c:v>28825</c:v>
                </c:pt>
                <c:pt idx="225">
                  <c:v>28863</c:v>
                </c:pt>
                <c:pt idx="226">
                  <c:v>28887</c:v>
                </c:pt>
                <c:pt idx="227">
                  <c:v>28915</c:v>
                </c:pt>
                <c:pt idx="228">
                  <c:v>28947</c:v>
                </c:pt>
                <c:pt idx="229">
                  <c:v>28976</c:v>
                </c:pt>
                <c:pt idx="230">
                  <c:v>29007</c:v>
                </c:pt>
                <c:pt idx="231">
                  <c:v>29038</c:v>
                </c:pt>
                <c:pt idx="232">
                  <c:v>29068</c:v>
                </c:pt>
                <c:pt idx="233">
                  <c:v>29099</c:v>
                </c:pt>
                <c:pt idx="234">
                  <c:v>29129</c:v>
                </c:pt>
                <c:pt idx="235">
                  <c:v>29160</c:v>
                </c:pt>
                <c:pt idx="236">
                  <c:v>29192</c:v>
                </c:pt>
                <c:pt idx="237">
                  <c:v>29225</c:v>
                </c:pt>
                <c:pt idx="238">
                  <c:v>29255</c:v>
                </c:pt>
                <c:pt idx="239">
                  <c:v>29281</c:v>
                </c:pt>
                <c:pt idx="240">
                  <c:v>29312</c:v>
                </c:pt>
                <c:pt idx="241">
                  <c:v>29342</c:v>
                </c:pt>
                <c:pt idx="242">
                  <c:v>29377</c:v>
                </c:pt>
                <c:pt idx="243">
                  <c:v>29403</c:v>
                </c:pt>
                <c:pt idx="244">
                  <c:v>29434</c:v>
                </c:pt>
                <c:pt idx="245">
                  <c:v>29465</c:v>
                </c:pt>
                <c:pt idx="246">
                  <c:v>29494</c:v>
                </c:pt>
                <c:pt idx="247">
                  <c:v>29526</c:v>
                </c:pt>
                <c:pt idx="248">
                  <c:v>29559</c:v>
                </c:pt>
                <c:pt idx="249">
                  <c:v>29592</c:v>
                </c:pt>
                <c:pt idx="250">
                  <c:v>29619</c:v>
                </c:pt>
                <c:pt idx="251">
                  <c:v>29649</c:v>
                </c:pt>
                <c:pt idx="252">
                  <c:v>29678</c:v>
                </c:pt>
                <c:pt idx="253">
                  <c:v>29707</c:v>
                </c:pt>
                <c:pt idx="254">
                  <c:v>29738</c:v>
                </c:pt>
                <c:pt idx="255">
                  <c:v>29768</c:v>
                </c:pt>
                <c:pt idx="256">
                  <c:v>29801</c:v>
                </c:pt>
                <c:pt idx="257">
                  <c:v>29831</c:v>
                </c:pt>
                <c:pt idx="258">
                  <c:v>29860</c:v>
                </c:pt>
                <c:pt idx="259">
                  <c:v>29860</c:v>
                </c:pt>
                <c:pt idx="260">
                  <c:v>29860</c:v>
                </c:pt>
                <c:pt idx="261">
                  <c:v>29860</c:v>
                </c:pt>
                <c:pt idx="262">
                  <c:v>29890</c:v>
                </c:pt>
                <c:pt idx="263">
                  <c:v>29890</c:v>
                </c:pt>
                <c:pt idx="264">
                  <c:v>29890</c:v>
                </c:pt>
                <c:pt idx="265">
                  <c:v>29921</c:v>
                </c:pt>
                <c:pt idx="266">
                  <c:v>29921</c:v>
                </c:pt>
                <c:pt idx="267">
                  <c:v>29921</c:v>
                </c:pt>
                <c:pt idx="268">
                  <c:v>29921</c:v>
                </c:pt>
                <c:pt idx="269">
                  <c:v>29946</c:v>
                </c:pt>
                <c:pt idx="270">
                  <c:v>29946</c:v>
                </c:pt>
                <c:pt idx="271">
                  <c:v>29948</c:v>
                </c:pt>
                <c:pt idx="272">
                  <c:v>29948</c:v>
                </c:pt>
                <c:pt idx="273">
                  <c:v>29983</c:v>
                </c:pt>
                <c:pt idx="274">
                  <c:v>29983</c:v>
                </c:pt>
                <c:pt idx="275">
                  <c:v>29983</c:v>
                </c:pt>
                <c:pt idx="276">
                  <c:v>29983</c:v>
                </c:pt>
                <c:pt idx="277">
                  <c:v>30011</c:v>
                </c:pt>
                <c:pt idx="278">
                  <c:v>30011</c:v>
                </c:pt>
                <c:pt idx="279">
                  <c:v>30011</c:v>
                </c:pt>
                <c:pt idx="280">
                  <c:v>30011</c:v>
                </c:pt>
                <c:pt idx="281">
                  <c:v>30040</c:v>
                </c:pt>
                <c:pt idx="282">
                  <c:v>30040</c:v>
                </c:pt>
                <c:pt idx="283">
                  <c:v>30041</c:v>
                </c:pt>
                <c:pt idx="284">
                  <c:v>30041</c:v>
                </c:pt>
                <c:pt idx="285">
                  <c:v>30071</c:v>
                </c:pt>
                <c:pt idx="286">
                  <c:v>30071</c:v>
                </c:pt>
                <c:pt idx="287">
                  <c:v>30071</c:v>
                </c:pt>
                <c:pt idx="288">
                  <c:v>30071</c:v>
                </c:pt>
                <c:pt idx="289">
                  <c:v>30102</c:v>
                </c:pt>
                <c:pt idx="290">
                  <c:v>30102</c:v>
                </c:pt>
                <c:pt idx="291">
                  <c:v>30103</c:v>
                </c:pt>
                <c:pt idx="292">
                  <c:v>30103</c:v>
                </c:pt>
                <c:pt idx="293">
                  <c:v>30132</c:v>
                </c:pt>
                <c:pt idx="294">
                  <c:v>30132</c:v>
                </c:pt>
                <c:pt idx="295">
                  <c:v>30133</c:v>
                </c:pt>
                <c:pt idx="296">
                  <c:v>30133</c:v>
                </c:pt>
                <c:pt idx="297">
                  <c:v>30162</c:v>
                </c:pt>
                <c:pt idx="298">
                  <c:v>30162</c:v>
                </c:pt>
                <c:pt idx="299">
                  <c:v>30162</c:v>
                </c:pt>
                <c:pt idx="300">
                  <c:v>30162</c:v>
                </c:pt>
                <c:pt idx="301">
                  <c:v>30194</c:v>
                </c:pt>
                <c:pt idx="302">
                  <c:v>30194</c:v>
                </c:pt>
                <c:pt idx="303">
                  <c:v>30195</c:v>
                </c:pt>
                <c:pt idx="304">
                  <c:v>30195</c:v>
                </c:pt>
                <c:pt idx="305">
                  <c:v>30224</c:v>
                </c:pt>
                <c:pt idx="306">
                  <c:v>30224</c:v>
                </c:pt>
                <c:pt idx="307">
                  <c:v>30224</c:v>
                </c:pt>
                <c:pt idx="308">
                  <c:v>30224</c:v>
                </c:pt>
                <c:pt idx="309">
                  <c:v>30256</c:v>
                </c:pt>
                <c:pt idx="310">
                  <c:v>30256</c:v>
                </c:pt>
                <c:pt idx="311">
                  <c:v>30257</c:v>
                </c:pt>
                <c:pt idx="312">
                  <c:v>30257</c:v>
                </c:pt>
                <c:pt idx="313">
                  <c:v>30285</c:v>
                </c:pt>
                <c:pt idx="314">
                  <c:v>30285</c:v>
                </c:pt>
                <c:pt idx="315">
                  <c:v>30285</c:v>
                </c:pt>
                <c:pt idx="316">
                  <c:v>30285</c:v>
                </c:pt>
                <c:pt idx="317">
                  <c:v>30313</c:v>
                </c:pt>
                <c:pt idx="318">
                  <c:v>30313</c:v>
                </c:pt>
                <c:pt idx="319">
                  <c:v>30313</c:v>
                </c:pt>
                <c:pt idx="320">
                  <c:v>30313</c:v>
                </c:pt>
                <c:pt idx="321">
                  <c:v>30347</c:v>
                </c:pt>
                <c:pt idx="322">
                  <c:v>30347</c:v>
                </c:pt>
                <c:pt idx="323">
                  <c:v>30347</c:v>
                </c:pt>
                <c:pt idx="324">
                  <c:v>30347</c:v>
                </c:pt>
                <c:pt idx="325">
                  <c:v>30375</c:v>
                </c:pt>
                <c:pt idx="326">
                  <c:v>30375</c:v>
                </c:pt>
                <c:pt idx="327">
                  <c:v>30375</c:v>
                </c:pt>
                <c:pt idx="328">
                  <c:v>30375</c:v>
                </c:pt>
                <c:pt idx="329">
                  <c:v>30406</c:v>
                </c:pt>
                <c:pt idx="330">
                  <c:v>30406</c:v>
                </c:pt>
                <c:pt idx="331">
                  <c:v>30406</c:v>
                </c:pt>
                <c:pt idx="332">
                  <c:v>30406</c:v>
                </c:pt>
                <c:pt idx="333">
                  <c:v>30436</c:v>
                </c:pt>
                <c:pt idx="334">
                  <c:v>30436</c:v>
                </c:pt>
                <c:pt idx="335">
                  <c:v>30436</c:v>
                </c:pt>
                <c:pt idx="336">
                  <c:v>30436</c:v>
                </c:pt>
                <c:pt idx="337">
                  <c:v>30467</c:v>
                </c:pt>
                <c:pt idx="338">
                  <c:v>30467</c:v>
                </c:pt>
                <c:pt idx="339">
                  <c:v>30467</c:v>
                </c:pt>
                <c:pt idx="340">
                  <c:v>30467</c:v>
                </c:pt>
                <c:pt idx="341">
                  <c:v>30497</c:v>
                </c:pt>
                <c:pt idx="342">
                  <c:v>30497</c:v>
                </c:pt>
                <c:pt idx="343">
                  <c:v>30497</c:v>
                </c:pt>
                <c:pt idx="344">
                  <c:v>30497</c:v>
                </c:pt>
                <c:pt idx="345">
                  <c:v>30526</c:v>
                </c:pt>
                <c:pt idx="346">
                  <c:v>30526</c:v>
                </c:pt>
                <c:pt idx="347">
                  <c:v>30527</c:v>
                </c:pt>
                <c:pt idx="348">
                  <c:v>30527</c:v>
                </c:pt>
                <c:pt idx="349">
                  <c:v>30559</c:v>
                </c:pt>
                <c:pt idx="350">
                  <c:v>30559</c:v>
                </c:pt>
                <c:pt idx="351">
                  <c:v>30559</c:v>
                </c:pt>
                <c:pt idx="352">
                  <c:v>30559</c:v>
                </c:pt>
                <c:pt idx="353">
                  <c:v>30589</c:v>
                </c:pt>
                <c:pt idx="354">
                  <c:v>30589</c:v>
                </c:pt>
                <c:pt idx="355">
                  <c:v>30589</c:v>
                </c:pt>
                <c:pt idx="356">
                  <c:v>30589</c:v>
                </c:pt>
                <c:pt idx="357">
                  <c:v>30592</c:v>
                </c:pt>
                <c:pt idx="358">
                  <c:v>30620</c:v>
                </c:pt>
                <c:pt idx="359">
                  <c:v>30620</c:v>
                </c:pt>
                <c:pt idx="360">
                  <c:v>30620</c:v>
                </c:pt>
                <c:pt idx="361">
                  <c:v>30620</c:v>
                </c:pt>
                <c:pt idx="362">
                  <c:v>30621</c:v>
                </c:pt>
                <c:pt idx="363">
                  <c:v>30650</c:v>
                </c:pt>
                <c:pt idx="364">
                  <c:v>30650</c:v>
                </c:pt>
                <c:pt idx="365">
                  <c:v>30650</c:v>
                </c:pt>
                <c:pt idx="366">
                  <c:v>30650</c:v>
                </c:pt>
                <c:pt idx="367">
                  <c:v>30651</c:v>
                </c:pt>
                <c:pt idx="368">
                  <c:v>30677</c:v>
                </c:pt>
                <c:pt idx="369">
                  <c:v>30677</c:v>
                </c:pt>
                <c:pt idx="370">
                  <c:v>30678</c:v>
                </c:pt>
                <c:pt idx="371">
                  <c:v>30678</c:v>
                </c:pt>
                <c:pt idx="372">
                  <c:v>30686</c:v>
                </c:pt>
                <c:pt idx="373">
                  <c:v>30712</c:v>
                </c:pt>
                <c:pt idx="374">
                  <c:v>30712</c:v>
                </c:pt>
                <c:pt idx="375">
                  <c:v>30712</c:v>
                </c:pt>
                <c:pt idx="376">
                  <c:v>30712</c:v>
                </c:pt>
                <c:pt idx="377">
                  <c:v>30713</c:v>
                </c:pt>
                <c:pt idx="378">
                  <c:v>30741</c:v>
                </c:pt>
                <c:pt idx="379">
                  <c:v>30741</c:v>
                </c:pt>
                <c:pt idx="380">
                  <c:v>30741</c:v>
                </c:pt>
                <c:pt idx="381">
                  <c:v>30741</c:v>
                </c:pt>
                <c:pt idx="382">
                  <c:v>30742</c:v>
                </c:pt>
                <c:pt idx="383">
                  <c:v>30771</c:v>
                </c:pt>
                <c:pt idx="384">
                  <c:v>30771</c:v>
                </c:pt>
                <c:pt idx="385">
                  <c:v>30771</c:v>
                </c:pt>
                <c:pt idx="386">
                  <c:v>30771</c:v>
                </c:pt>
                <c:pt idx="387">
                  <c:v>30774</c:v>
                </c:pt>
                <c:pt idx="388">
                  <c:v>30799</c:v>
                </c:pt>
                <c:pt idx="389">
                  <c:v>30799</c:v>
                </c:pt>
                <c:pt idx="390">
                  <c:v>30800</c:v>
                </c:pt>
                <c:pt idx="391">
                  <c:v>30800</c:v>
                </c:pt>
                <c:pt idx="392">
                  <c:v>30803</c:v>
                </c:pt>
                <c:pt idx="393">
                  <c:v>30833</c:v>
                </c:pt>
                <c:pt idx="394">
                  <c:v>30833</c:v>
                </c:pt>
                <c:pt idx="395">
                  <c:v>30833</c:v>
                </c:pt>
                <c:pt idx="396">
                  <c:v>30833</c:v>
                </c:pt>
                <c:pt idx="397">
                  <c:v>30834</c:v>
                </c:pt>
                <c:pt idx="398">
                  <c:v>30862</c:v>
                </c:pt>
                <c:pt idx="399">
                  <c:v>30862</c:v>
                </c:pt>
                <c:pt idx="400">
                  <c:v>30863</c:v>
                </c:pt>
                <c:pt idx="401">
                  <c:v>30863</c:v>
                </c:pt>
                <c:pt idx="402">
                  <c:v>30865</c:v>
                </c:pt>
                <c:pt idx="403">
                  <c:v>30894</c:v>
                </c:pt>
                <c:pt idx="404">
                  <c:v>30894</c:v>
                </c:pt>
                <c:pt idx="405">
                  <c:v>30894</c:v>
                </c:pt>
                <c:pt idx="406">
                  <c:v>30894</c:v>
                </c:pt>
                <c:pt idx="407">
                  <c:v>30895</c:v>
                </c:pt>
                <c:pt idx="408">
                  <c:v>30925</c:v>
                </c:pt>
                <c:pt idx="409">
                  <c:v>30925</c:v>
                </c:pt>
                <c:pt idx="410">
                  <c:v>30925</c:v>
                </c:pt>
                <c:pt idx="411">
                  <c:v>30925</c:v>
                </c:pt>
                <c:pt idx="412">
                  <c:v>30928</c:v>
                </c:pt>
                <c:pt idx="413">
                  <c:v>30954</c:v>
                </c:pt>
                <c:pt idx="414">
                  <c:v>30954</c:v>
                </c:pt>
                <c:pt idx="415">
                  <c:v>30954</c:v>
                </c:pt>
                <c:pt idx="416">
                  <c:v>30954</c:v>
                </c:pt>
                <c:pt idx="417">
                  <c:v>30956</c:v>
                </c:pt>
                <c:pt idx="418">
                  <c:v>30986</c:v>
                </c:pt>
                <c:pt idx="419">
                  <c:v>30986</c:v>
                </c:pt>
                <c:pt idx="420">
                  <c:v>30986</c:v>
                </c:pt>
                <c:pt idx="421">
                  <c:v>30986</c:v>
                </c:pt>
                <c:pt idx="422">
                  <c:v>30987</c:v>
                </c:pt>
                <c:pt idx="423">
                  <c:v>31016</c:v>
                </c:pt>
                <c:pt idx="424">
                  <c:v>31016</c:v>
                </c:pt>
                <c:pt idx="425">
                  <c:v>31016</c:v>
                </c:pt>
                <c:pt idx="426">
                  <c:v>31016</c:v>
                </c:pt>
                <c:pt idx="427">
                  <c:v>31019</c:v>
                </c:pt>
                <c:pt idx="428">
                  <c:v>31042</c:v>
                </c:pt>
                <c:pt idx="429">
                  <c:v>31043</c:v>
                </c:pt>
                <c:pt idx="430">
                  <c:v>31043</c:v>
                </c:pt>
                <c:pt idx="431">
                  <c:v>31044</c:v>
                </c:pt>
                <c:pt idx="432">
                  <c:v>31044</c:v>
                </c:pt>
                <c:pt idx="433">
                  <c:v>31078</c:v>
                </c:pt>
                <c:pt idx="434">
                  <c:v>31078</c:v>
                </c:pt>
                <c:pt idx="435">
                  <c:v>31079</c:v>
                </c:pt>
                <c:pt idx="436">
                  <c:v>31079</c:v>
                </c:pt>
                <c:pt idx="437">
                  <c:v>31079</c:v>
                </c:pt>
                <c:pt idx="438">
                  <c:v>31106</c:v>
                </c:pt>
                <c:pt idx="439">
                  <c:v>31106</c:v>
                </c:pt>
                <c:pt idx="440">
                  <c:v>31106</c:v>
                </c:pt>
                <c:pt idx="441">
                  <c:v>31106</c:v>
                </c:pt>
                <c:pt idx="442">
                  <c:v>31107</c:v>
                </c:pt>
                <c:pt idx="443">
                  <c:v>31135</c:v>
                </c:pt>
                <c:pt idx="444">
                  <c:v>31135</c:v>
                </c:pt>
                <c:pt idx="445">
                  <c:v>31135</c:v>
                </c:pt>
                <c:pt idx="446">
                  <c:v>31135</c:v>
                </c:pt>
                <c:pt idx="447">
                  <c:v>31138</c:v>
                </c:pt>
                <c:pt idx="448">
                  <c:v>31167</c:v>
                </c:pt>
                <c:pt idx="449">
                  <c:v>31167</c:v>
                </c:pt>
                <c:pt idx="450">
                  <c:v>31167</c:v>
                </c:pt>
                <c:pt idx="451">
                  <c:v>31167</c:v>
                </c:pt>
                <c:pt idx="452">
                  <c:v>31168</c:v>
                </c:pt>
                <c:pt idx="453">
                  <c:v>31198</c:v>
                </c:pt>
                <c:pt idx="454">
                  <c:v>31198</c:v>
                </c:pt>
                <c:pt idx="455">
                  <c:v>31198</c:v>
                </c:pt>
                <c:pt idx="456">
                  <c:v>31198</c:v>
                </c:pt>
                <c:pt idx="457">
                  <c:v>31201</c:v>
                </c:pt>
                <c:pt idx="458">
                  <c:v>31226</c:v>
                </c:pt>
                <c:pt idx="459">
                  <c:v>31226</c:v>
                </c:pt>
                <c:pt idx="460">
                  <c:v>31227</c:v>
                </c:pt>
                <c:pt idx="461">
                  <c:v>31227</c:v>
                </c:pt>
                <c:pt idx="462">
                  <c:v>31229</c:v>
                </c:pt>
                <c:pt idx="463">
                  <c:v>31259</c:v>
                </c:pt>
                <c:pt idx="464">
                  <c:v>31259</c:v>
                </c:pt>
                <c:pt idx="465">
                  <c:v>31259</c:v>
                </c:pt>
                <c:pt idx="466">
                  <c:v>31259</c:v>
                </c:pt>
                <c:pt idx="467">
                  <c:v>31260</c:v>
                </c:pt>
                <c:pt idx="468">
                  <c:v>31289</c:v>
                </c:pt>
                <c:pt idx="469">
                  <c:v>31289</c:v>
                </c:pt>
                <c:pt idx="470">
                  <c:v>31289</c:v>
                </c:pt>
                <c:pt idx="471">
                  <c:v>31289</c:v>
                </c:pt>
                <c:pt idx="472">
                  <c:v>31292</c:v>
                </c:pt>
                <c:pt idx="473">
                  <c:v>31320</c:v>
                </c:pt>
                <c:pt idx="474">
                  <c:v>31320</c:v>
                </c:pt>
                <c:pt idx="475">
                  <c:v>31321</c:v>
                </c:pt>
                <c:pt idx="476">
                  <c:v>31321</c:v>
                </c:pt>
                <c:pt idx="477">
                  <c:v>31321</c:v>
                </c:pt>
                <c:pt idx="478">
                  <c:v>31351</c:v>
                </c:pt>
                <c:pt idx="479">
                  <c:v>31351</c:v>
                </c:pt>
                <c:pt idx="480">
                  <c:v>31351</c:v>
                </c:pt>
                <c:pt idx="481">
                  <c:v>31351</c:v>
                </c:pt>
                <c:pt idx="482">
                  <c:v>31352</c:v>
                </c:pt>
                <c:pt idx="483">
                  <c:v>31380</c:v>
                </c:pt>
                <c:pt idx="484">
                  <c:v>31380</c:v>
                </c:pt>
                <c:pt idx="485">
                  <c:v>31383</c:v>
                </c:pt>
                <c:pt idx="486">
                  <c:v>31383</c:v>
                </c:pt>
                <c:pt idx="487">
                  <c:v>31383</c:v>
                </c:pt>
                <c:pt idx="488">
                  <c:v>31408</c:v>
                </c:pt>
                <c:pt idx="489">
                  <c:v>31408</c:v>
                </c:pt>
                <c:pt idx="490">
                  <c:v>31418</c:v>
                </c:pt>
                <c:pt idx="491">
                  <c:v>31418</c:v>
                </c:pt>
                <c:pt idx="492">
                  <c:v>31419</c:v>
                </c:pt>
                <c:pt idx="493">
                  <c:v>31443</c:v>
                </c:pt>
                <c:pt idx="494">
                  <c:v>31443</c:v>
                </c:pt>
                <c:pt idx="495">
                  <c:v>31443</c:v>
                </c:pt>
                <c:pt idx="496">
                  <c:v>31443</c:v>
                </c:pt>
                <c:pt idx="497">
                  <c:v>31446</c:v>
                </c:pt>
                <c:pt idx="498">
                  <c:v>31471</c:v>
                </c:pt>
                <c:pt idx="499">
                  <c:v>31471</c:v>
                </c:pt>
                <c:pt idx="500">
                  <c:v>31471</c:v>
                </c:pt>
                <c:pt idx="501">
                  <c:v>31471</c:v>
                </c:pt>
                <c:pt idx="502">
                  <c:v>31474</c:v>
                </c:pt>
                <c:pt idx="503">
                  <c:v>31502</c:v>
                </c:pt>
                <c:pt idx="504">
                  <c:v>31532</c:v>
                </c:pt>
                <c:pt idx="505">
                  <c:v>31532</c:v>
                </c:pt>
                <c:pt idx="506">
                  <c:v>31533</c:v>
                </c:pt>
                <c:pt idx="507">
                  <c:v>31533</c:v>
                </c:pt>
                <c:pt idx="508">
                  <c:v>31533</c:v>
                </c:pt>
                <c:pt idx="509">
                  <c:v>31562</c:v>
                </c:pt>
                <c:pt idx="510">
                  <c:v>31562</c:v>
                </c:pt>
                <c:pt idx="511">
                  <c:v>31566</c:v>
                </c:pt>
                <c:pt idx="512">
                  <c:v>31566</c:v>
                </c:pt>
                <c:pt idx="513">
                  <c:v>31593</c:v>
                </c:pt>
                <c:pt idx="514">
                  <c:v>31593</c:v>
                </c:pt>
                <c:pt idx="515">
                  <c:v>31595</c:v>
                </c:pt>
                <c:pt idx="516">
                  <c:v>31595</c:v>
                </c:pt>
                <c:pt idx="517">
                  <c:v>31595</c:v>
                </c:pt>
                <c:pt idx="518">
                  <c:v>31624</c:v>
                </c:pt>
                <c:pt idx="519">
                  <c:v>31624</c:v>
                </c:pt>
                <c:pt idx="520">
                  <c:v>31625</c:v>
                </c:pt>
                <c:pt idx="521">
                  <c:v>31625</c:v>
                </c:pt>
                <c:pt idx="522">
                  <c:v>31625</c:v>
                </c:pt>
                <c:pt idx="523">
                  <c:v>31653</c:v>
                </c:pt>
                <c:pt idx="524">
                  <c:v>31653</c:v>
                </c:pt>
                <c:pt idx="525">
                  <c:v>31656</c:v>
                </c:pt>
                <c:pt idx="526">
                  <c:v>31656</c:v>
                </c:pt>
                <c:pt idx="527">
                  <c:v>31656</c:v>
                </c:pt>
                <c:pt idx="528">
                  <c:v>31685</c:v>
                </c:pt>
                <c:pt idx="529">
                  <c:v>31685</c:v>
                </c:pt>
                <c:pt idx="530">
                  <c:v>31687</c:v>
                </c:pt>
                <c:pt idx="531">
                  <c:v>31687</c:v>
                </c:pt>
                <c:pt idx="532">
                  <c:v>31687</c:v>
                </c:pt>
                <c:pt idx="533">
                  <c:v>31716</c:v>
                </c:pt>
                <c:pt idx="534">
                  <c:v>31716</c:v>
                </c:pt>
                <c:pt idx="535">
                  <c:v>31716</c:v>
                </c:pt>
                <c:pt idx="536">
                  <c:v>31716</c:v>
                </c:pt>
                <c:pt idx="537">
                  <c:v>31716</c:v>
                </c:pt>
                <c:pt idx="538">
                  <c:v>31745</c:v>
                </c:pt>
                <c:pt idx="539">
                  <c:v>31745</c:v>
                </c:pt>
                <c:pt idx="540">
                  <c:v>31749</c:v>
                </c:pt>
                <c:pt idx="541">
                  <c:v>31749</c:v>
                </c:pt>
                <c:pt idx="542">
                  <c:v>31749</c:v>
                </c:pt>
                <c:pt idx="543">
                  <c:v>31775</c:v>
                </c:pt>
                <c:pt idx="544">
                  <c:v>31775</c:v>
                </c:pt>
                <c:pt idx="545">
                  <c:v>31783</c:v>
                </c:pt>
                <c:pt idx="546">
                  <c:v>31783</c:v>
                </c:pt>
                <c:pt idx="547">
                  <c:v>31783</c:v>
                </c:pt>
                <c:pt idx="548">
                  <c:v>31807</c:v>
                </c:pt>
                <c:pt idx="549">
                  <c:v>31807</c:v>
                </c:pt>
                <c:pt idx="550">
                  <c:v>31810</c:v>
                </c:pt>
                <c:pt idx="551">
                  <c:v>31810</c:v>
                </c:pt>
                <c:pt idx="552">
                  <c:v>31810</c:v>
                </c:pt>
                <c:pt idx="553">
                  <c:v>31835</c:v>
                </c:pt>
                <c:pt idx="554">
                  <c:v>31835</c:v>
                </c:pt>
                <c:pt idx="555">
                  <c:v>31838</c:v>
                </c:pt>
                <c:pt idx="556">
                  <c:v>31838</c:v>
                </c:pt>
                <c:pt idx="557">
                  <c:v>31838</c:v>
                </c:pt>
                <c:pt idx="558">
                  <c:v>31867</c:v>
                </c:pt>
                <c:pt idx="559">
                  <c:v>31867</c:v>
                </c:pt>
                <c:pt idx="560">
                  <c:v>31868</c:v>
                </c:pt>
                <c:pt idx="561">
                  <c:v>31868</c:v>
                </c:pt>
                <c:pt idx="562">
                  <c:v>31868</c:v>
                </c:pt>
                <c:pt idx="563">
                  <c:v>31897</c:v>
                </c:pt>
                <c:pt idx="564">
                  <c:v>31897</c:v>
                </c:pt>
                <c:pt idx="565">
                  <c:v>31898</c:v>
                </c:pt>
                <c:pt idx="566">
                  <c:v>31898</c:v>
                </c:pt>
                <c:pt idx="567">
                  <c:v>31898</c:v>
                </c:pt>
                <c:pt idx="568">
                  <c:v>31926</c:v>
                </c:pt>
                <c:pt idx="569">
                  <c:v>31926</c:v>
                </c:pt>
                <c:pt idx="570">
                  <c:v>31929</c:v>
                </c:pt>
                <c:pt idx="571">
                  <c:v>31929</c:v>
                </c:pt>
                <c:pt idx="572">
                  <c:v>31929</c:v>
                </c:pt>
                <c:pt idx="573">
                  <c:v>31958</c:v>
                </c:pt>
                <c:pt idx="574">
                  <c:v>31958</c:v>
                </c:pt>
                <c:pt idx="575">
                  <c:v>31959</c:v>
                </c:pt>
                <c:pt idx="576">
                  <c:v>31959</c:v>
                </c:pt>
                <c:pt idx="577">
                  <c:v>31959</c:v>
                </c:pt>
                <c:pt idx="578">
                  <c:v>31989</c:v>
                </c:pt>
                <c:pt idx="579">
                  <c:v>31989</c:v>
                </c:pt>
                <c:pt idx="580">
                  <c:v>31989</c:v>
                </c:pt>
                <c:pt idx="581">
                  <c:v>31989</c:v>
                </c:pt>
                <c:pt idx="582">
                  <c:v>31989</c:v>
                </c:pt>
                <c:pt idx="583">
                  <c:v>32020</c:v>
                </c:pt>
                <c:pt idx="584">
                  <c:v>32020</c:v>
                </c:pt>
                <c:pt idx="585">
                  <c:v>32021</c:v>
                </c:pt>
                <c:pt idx="586">
                  <c:v>32021</c:v>
                </c:pt>
                <c:pt idx="587">
                  <c:v>32021</c:v>
                </c:pt>
                <c:pt idx="588">
                  <c:v>32050</c:v>
                </c:pt>
                <c:pt idx="589">
                  <c:v>32050</c:v>
                </c:pt>
                <c:pt idx="590">
                  <c:v>32051</c:v>
                </c:pt>
                <c:pt idx="591">
                  <c:v>32051</c:v>
                </c:pt>
                <c:pt idx="592">
                  <c:v>32051</c:v>
                </c:pt>
                <c:pt idx="593">
                  <c:v>32080</c:v>
                </c:pt>
                <c:pt idx="594">
                  <c:v>32080</c:v>
                </c:pt>
                <c:pt idx="595">
                  <c:v>32083</c:v>
                </c:pt>
                <c:pt idx="596">
                  <c:v>32083</c:v>
                </c:pt>
                <c:pt idx="597">
                  <c:v>32083</c:v>
                </c:pt>
                <c:pt idx="598">
                  <c:v>32111</c:v>
                </c:pt>
                <c:pt idx="599">
                  <c:v>32111</c:v>
                </c:pt>
                <c:pt idx="600">
                  <c:v>32111</c:v>
                </c:pt>
                <c:pt idx="601">
                  <c:v>32111</c:v>
                </c:pt>
                <c:pt idx="602">
                  <c:v>32112</c:v>
                </c:pt>
                <c:pt idx="603">
                  <c:v>32139</c:v>
                </c:pt>
                <c:pt idx="604">
                  <c:v>32139</c:v>
                </c:pt>
                <c:pt idx="605">
                  <c:v>32147</c:v>
                </c:pt>
                <c:pt idx="606">
                  <c:v>32147</c:v>
                </c:pt>
                <c:pt idx="607">
                  <c:v>32147</c:v>
                </c:pt>
                <c:pt idx="608">
                  <c:v>32171</c:v>
                </c:pt>
                <c:pt idx="609">
                  <c:v>32171</c:v>
                </c:pt>
                <c:pt idx="610">
                  <c:v>32174</c:v>
                </c:pt>
                <c:pt idx="611">
                  <c:v>32174</c:v>
                </c:pt>
                <c:pt idx="612">
                  <c:v>32175</c:v>
                </c:pt>
                <c:pt idx="613">
                  <c:v>32202</c:v>
                </c:pt>
                <c:pt idx="614">
                  <c:v>32204</c:v>
                </c:pt>
                <c:pt idx="615">
                  <c:v>32204</c:v>
                </c:pt>
                <c:pt idx="616">
                  <c:v>32204</c:v>
                </c:pt>
                <c:pt idx="617">
                  <c:v>32233</c:v>
                </c:pt>
                <c:pt idx="618">
                  <c:v>32233</c:v>
                </c:pt>
                <c:pt idx="619">
                  <c:v>32234</c:v>
                </c:pt>
                <c:pt idx="620">
                  <c:v>32234</c:v>
                </c:pt>
                <c:pt idx="621">
                  <c:v>32234</c:v>
                </c:pt>
                <c:pt idx="622">
                  <c:v>32261</c:v>
                </c:pt>
                <c:pt idx="623">
                  <c:v>32261</c:v>
                </c:pt>
                <c:pt idx="624">
                  <c:v>32261</c:v>
                </c:pt>
                <c:pt idx="625">
                  <c:v>32263</c:v>
                </c:pt>
                <c:pt idx="626">
                  <c:v>32263</c:v>
                </c:pt>
                <c:pt idx="627">
                  <c:v>32294</c:v>
                </c:pt>
                <c:pt idx="628">
                  <c:v>32294</c:v>
                </c:pt>
                <c:pt idx="629">
                  <c:v>32295</c:v>
                </c:pt>
                <c:pt idx="630">
                  <c:v>32295</c:v>
                </c:pt>
                <c:pt idx="631">
                  <c:v>32296</c:v>
                </c:pt>
                <c:pt idx="632">
                  <c:v>32324</c:v>
                </c:pt>
                <c:pt idx="633">
                  <c:v>32324</c:v>
                </c:pt>
                <c:pt idx="634">
                  <c:v>32325</c:v>
                </c:pt>
                <c:pt idx="635">
                  <c:v>32325</c:v>
                </c:pt>
                <c:pt idx="636">
                  <c:v>32325</c:v>
                </c:pt>
                <c:pt idx="637">
                  <c:v>32353</c:v>
                </c:pt>
                <c:pt idx="638">
                  <c:v>32353</c:v>
                </c:pt>
                <c:pt idx="639">
                  <c:v>32356</c:v>
                </c:pt>
                <c:pt idx="640">
                  <c:v>32356</c:v>
                </c:pt>
                <c:pt idx="641">
                  <c:v>32356</c:v>
                </c:pt>
                <c:pt idx="642">
                  <c:v>32386</c:v>
                </c:pt>
                <c:pt idx="643">
                  <c:v>32386</c:v>
                </c:pt>
                <c:pt idx="644">
                  <c:v>32386</c:v>
                </c:pt>
                <c:pt idx="645">
                  <c:v>32386</c:v>
                </c:pt>
                <c:pt idx="646">
                  <c:v>32386</c:v>
                </c:pt>
                <c:pt idx="647">
                  <c:v>32416</c:v>
                </c:pt>
                <c:pt idx="648">
                  <c:v>32416</c:v>
                </c:pt>
                <c:pt idx="649">
                  <c:v>32416</c:v>
                </c:pt>
                <c:pt idx="650">
                  <c:v>32416</c:v>
                </c:pt>
                <c:pt idx="651">
                  <c:v>32416</c:v>
                </c:pt>
                <c:pt idx="652">
                  <c:v>32447</c:v>
                </c:pt>
                <c:pt idx="653">
                  <c:v>32447</c:v>
                </c:pt>
                <c:pt idx="654">
                  <c:v>32448</c:v>
                </c:pt>
                <c:pt idx="655">
                  <c:v>32448</c:v>
                </c:pt>
                <c:pt idx="656">
                  <c:v>32448</c:v>
                </c:pt>
                <c:pt idx="657">
                  <c:v>32477</c:v>
                </c:pt>
                <c:pt idx="658">
                  <c:v>32477</c:v>
                </c:pt>
                <c:pt idx="659">
                  <c:v>32478</c:v>
                </c:pt>
                <c:pt idx="660">
                  <c:v>32478</c:v>
                </c:pt>
                <c:pt idx="661">
                  <c:v>32478</c:v>
                </c:pt>
                <c:pt idx="662">
                  <c:v>32505</c:v>
                </c:pt>
                <c:pt idx="663">
                  <c:v>32505</c:v>
                </c:pt>
                <c:pt idx="664">
                  <c:v>32513</c:v>
                </c:pt>
                <c:pt idx="665">
                  <c:v>32513</c:v>
                </c:pt>
                <c:pt idx="666">
                  <c:v>32513</c:v>
                </c:pt>
                <c:pt idx="667">
                  <c:v>32539</c:v>
                </c:pt>
                <c:pt idx="668">
                  <c:v>32539</c:v>
                </c:pt>
                <c:pt idx="669">
                  <c:v>32539</c:v>
                </c:pt>
                <c:pt idx="670">
                  <c:v>32539</c:v>
                </c:pt>
                <c:pt idx="671">
                  <c:v>32539</c:v>
                </c:pt>
                <c:pt idx="672">
                  <c:v>32567</c:v>
                </c:pt>
                <c:pt idx="673">
                  <c:v>32567</c:v>
                </c:pt>
                <c:pt idx="674">
                  <c:v>32569</c:v>
                </c:pt>
                <c:pt idx="675">
                  <c:v>32569</c:v>
                </c:pt>
                <c:pt idx="676">
                  <c:v>32569</c:v>
                </c:pt>
                <c:pt idx="677">
                  <c:v>32598</c:v>
                </c:pt>
                <c:pt idx="678">
                  <c:v>32598</c:v>
                </c:pt>
                <c:pt idx="679">
                  <c:v>32601</c:v>
                </c:pt>
                <c:pt idx="680">
                  <c:v>32601</c:v>
                </c:pt>
                <c:pt idx="681">
                  <c:v>32601</c:v>
                </c:pt>
                <c:pt idx="682">
                  <c:v>32601</c:v>
                </c:pt>
                <c:pt idx="683">
                  <c:v>32626</c:v>
                </c:pt>
                <c:pt idx="684">
                  <c:v>32626</c:v>
                </c:pt>
                <c:pt idx="685">
                  <c:v>32629</c:v>
                </c:pt>
                <c:pt idx="686">
                  <c:v>32629</c:v>
                </c:pt>
                <c:pt idx="687">
                  <c:v>32629</c:v>
                </c:pt>
                <c:pt idx="688">
                  <c:v>32629</c:v>
                </c:pt>
                <c:pt idx="689">
                  <c:v>32659</c:v>
                </c:pt>
                <c:pt idx="690">
                  <c:v>32659</c:v>
                </c:pt>
                <c:pt idx="691">
                  <c:v>32660</c:v>
                </c:pt>
                <c:pt idx="692">
                  <c:v>32660</c:v>
                </c:pt>
                <c:pt idx="693">
                  <c:v>32660</c:v>
                </c:pt>
                <c:pt idx="694">
                  <c:v>32660</c:v>
                </c:pt>
                <c:pt idx="695">
                  <c:v>32689</c:v>
                </c:pt>
                <c:pt idx="696">
                  <c:v>32689</c:v>
                </c:pt>
                <c:pt idx="697">
                  <c:v>32692</c:v>
                </c:pt>
                <c:pt idx="698">
                  <c:v>32692</c:v>
                </c:pt>
                <c:pt idx="699">
                  <c:v>32692</c:v>
                </c:pt>
                <c:pt idx="700">
                  <c:v>32692</c:v>
                </c:pt>
                <c:pt idx="701">
                  <c:v>32720</c:v>
                </c:pt>
                <c:pt idx="702">
                  <c:v>32720</c:v>
                </c:pt>
                <c:pt idx="703">
                  <c:v>32721</c:v>
                </c:pt>
                <c:pt idx="704">
                  <c:v>32721</c:v>
                </c:pt>
                <c:pt idx="705">
                  <c:v>32721</c:v>
                </c:pt>
                <c:pt idx="706">
                  <c:v>32721</c:v>
                </c:pt>
                <c:pt idx="707">
                  <c:v>32751</c:v>
                </c:pt>
                <c:pt idx="708">
                  <c:v>32751</c:v>
                </c:pt>
                <c:pt idx="709">
                  <c:v>32752</c:v>
                </c:pt>
                <c:pt idx="710">
                  <c:v>32752</c:v>
                </c:pt>
                <c:pt idx="711">
                  <c:v>32752</c:v>
                </c:pt>
                <c:pt idx="712">
                  <c:v>32752</c:v>
                </c:pt>
                <c:pt idx="713">
                  <c:v>32780</c:v>
                </c:pt>
                <c:pt idx="714">
                  <c:v>32780</c:v>
                </c:pt>
                <c:pt idx="715">
                  <c:v>32783</c:v>
                </c:pt>
                <c:pt idx="716">
                  <c:v>32783</c:v>
                </c:pt>
                <c:pt idx="717">
                  <c:v>32783</c:v>
                </c:pt>
                <c:pt idx="718">
                  <c:v>32783</c:v>
                </c:pt>
                <c:pt idx="719">
                  <c:v>32812</c:v>
                </c:pt>
                <c:pt idx="720">
                  <c:v>32812</c:v>
                </c:pt>
                <c:pt idx="721">
                  <c:v>32813</c:v>
                </c:pt>
                <c:pt idx="722">
                  <c:v>32813</c:v>
                </c:pt>
                <c:pt idx="723">
                  <c:v>32813</c:v>
                </c:pt>
                <c:pt idx="724">
                  <c:v>32813</c:v>
                </c:pt>
                <c:pt idx="725">
                  <c:v>32842</c:v>
                </c:pt>
                <c:pt idx="726">
                  <c:v>32842</c:v>
                </c:pt>
                <c:pt idx="727">
                  <c:v>32846</c:v>
                </c:pt>
                <c:pt idx="728">
                  <c:v>32846</c:v>
                </c:pt>
                <c:pt idx="729">
                  <c:v>32846</c:v>
                </c:pt>
                <c:pt idx="730">
                  <c:v>32846</c:v>
                </c:pt>
                <c:pt idx="731">
                  <c:v>32869</c:v>
                </c:pt>
                <c:pt idx="732">
                  <c:v>32869</c:v>
                </c:pt>
                <c:pt idx="733">
                  <c:v>32878</c:v>
                </c:pt>
                <c:pt idx="734">
                  <c:v>32878</c:v>
                </c:pt>
                <c:pt idx="735">
                  <c:v>32878</c:v>
                </c:pt>
                <c:pt idx="736">
                  <c:v>32878</c:v>
                </c:pt>
                <c:pt idx="737">
                  <c:v>32904</c:v>
                </c:pt>
                <c:pt idx="738">
                  <c:v>32904</c:v>
                </c:pt>
                <c:pt idx="739">
                  <c:v>32905</c:v>
                </c:pt>
                <c:pt idx="740">
                  <c:v>32905</c:v>
                </c:pt>
                <c:pt idx="741">
                  <c:v>32905</c:v>
                </c:pt>
                <c:pt idx="742">
                  <c:v>32905</c:v>
                </c:pt>
                <c:pt idx="743">
                  <c:v>32932</c:v>
                </c:pt>
                <c:pt idx="744">
                  <c:v>32932</c:v>
                </c:pt>
                <c:pt idx="745">
                  <c:v>32933</c:v>
                </c:pt>
                <c:pt idx="746">
                  <c:v>32933</c:v>
                </c:pt>
                <c:pt idx="747">
                  <c:v>32933</c:v>
                </c:pt>
                <c:pt idx="748">
                  <c:v>32933</c:v>
                </c:pt>
                <c:pt idx="749">
                  <c:v>32962</c:v>
                </c:pt>
                <c:pt idx="750">
                  <c:v>32962</c:v>
                </c:pt>
                <c:pt idx="751">
                  <c:v>32965</c:v>
                </c:pt>
                <c:pt idx="752">
                  <c:v>32965</c:v>
                </c:pt>
                <c:pt idx="753">
                  <c:v>32965</c:v>
                </c:pt>
                <c:pt idx="754">
                  <c:v>32965</c:v>
                </c:pt>
                <c:pt idx="755">
                  <c:v>32990</c:v>
                </c:pt>
                <c:pt idx="756">
                  <c:v>32990</c:v>
                </c:pt>
                <c:pt idx="757">
                  <c:v>32994</c:v>
                </c:pt>
                <c:pt idx="758">
                  <c:v>32994</c:v>
                </c:pt>
                <c:pt idx="759">
                  <c:v>32994</c:v>
                </c:pt>
                <c:pt idx="760">
                  <c:v>32994</c:v>
                </c:pt>
                <c:pt idx="761">
                  <c:v>33024</c:v>
                </c:pt>
                <c:pt idx="762">
                  <c:v>33024</c:v>
                </c:pt>
                <c:pt idx="763">
                  <c:v>33025</c:v>
                </c:pt>
                <c:pt idx="764">
                  <c:v>33025</c:v>
                </c:pt>
                <c:pt idx="765">
                  <c:v>33025</c:v>
                </c:pt>
                <c:pt idx="766">
                  <c:v>33025</c:v>
                </c:pt>
                <c:pt idx="767">
                  <c:v>33053</c:v>
                </c:pt>
                <c:pt idx="768">
                  <c:v>33053</c:v>
                </c:pt>
                <c:pt idx="769">
                  <c:v>33056</c:v>
                </c:pt>
                <c:pt idx="770">
                  <c:v>33056</c:v>
                </c:pt>
                <c:pt idx="771">
                  <c:v>33056</c:v>
                </c:pt>
                <c:pt idx="772">
                  <c:v>33056</c:v>
                </c:pt>
                <c:pt idx="773">
                  <c:v>33085</c:v>
                </c:pt>
                <c:pt idx="774">
                  <c:v>33085</c:v>
                </c:pt>
                <c:pt idx="775">
                  <c:v>33086</c:v>
                </c:pt>
                <c:pt idx="776">
                  <c:v>33086</c:v>
                </c:pt>
                <c:pt idx="777">
                  <c:v>33086</c:v>
                </c:pt>
                <c:pt idx="778">
                  <c:v>33086</c:v>
                </c:pt>
                <c:pt idx="779">
                  <c:v>33116</c:v>
                </c:pt>
                <c:pt idx="780">
                  <c:v>33116</c:v>
                </c:pt>
                <c:pt idx="781">
                  <c:v>33119</c:v>
                </c:pt>
                <c:pt idx="782">
                  <c:v>33119</c:v>
                </c:pt>
                <c:pt idx="783">
                  <c:v>33119</c:v>
                </c:pt>
                <c:pt idx="784">
                  <c:v>33119</c:v>
                </c:pt>
                <c:pt idx="785">
                  <c:v>33144</c:v>
                </c:pt>
                <c:pt idx="786">
                  <c:v>33144</c:v>
                </c:pt>
                <c:pt idx="787">
                  <c:v>33147</c:v>
                </c:pt>
                <c:pt idx="788">
                  <c:v>33147</c:v>
                </c:pt>
                <c:pt idx="789">
                  <c:v>33147</c:v>
                </c:pt>
                <c:pt idx="790">
                  <c:v>33147</c:v>
                </c:pt>
                <c:pt idx="791">
                  <c:v>33177</c:v>
                </c:pt>
                <c:pt idx="792">
                  <c:v>33177</c:v>
                </c:pt>
                <c:pt idx="793">
                  <c:v>33178</c:v>
                </c:pt>
                <c:pt idx="794">
                  <c:v>33178</c:v>
                </c:pt>
                <c:pt idx="795">
                  <c:v>33178</c:v>
                </c:pt>
                <c:pt idx="796">
                  <c:v>33178</c:v>
                </c:pt>
                <c:pt idx="797">
                  <c:v>33207</c:v>
                </c:pt>
                <c:pt idx="798">
                  <c:v>33207</c:v>
                </c:pt>
                <c:pt idx="799">
                  <c:v>33210</c:v>
                </c:pt>
                <c:pt idx="800">
                  <c:v>33210</c:v>
                </c:pt>
                <c:pt idx="801">
                  <c:v>33210</c:v>
                </c:pt>
                <c:pt idx="802">
                  <c:v>33210</c:v>
                </c:pt>
                <c:pt idx="803">
                  <c:v>33235</c:v>
                </c:pt>
                <c:pt idx="804">
                  <c:v>33235</c:v>
                </c:pt>
                <c:pt idx="805">
                  <c:v>33245</c:v>
                </c:pt>
                <c:pt idx="806">
                  <c:v>33245</c:v>
                </c:pt>
                <c:pt idx="807">
                  <c:v>33245</c:v>
                </c:pt>
                <c:pt idx="808">
                  <c:v>33245</c:v>
                </c:pt>
                <c:pt idx="809">
                  <c:v>33269</c:v>
                </c:pt>
                <c:pt idx="810">
                  <c:v>33269</c:v>
                </c:pt>
                <c:pt idx="811">
                  <c:v>33270</c:v>
                </c:pt>
                <c:pt idx="812">
                  <c:v>33270</c:v>
                </c:pt>
                <c:pt idx="813">
                  <c:v>33270</c:v>
                </c:pt>
                <c:pt idx="814">
                  <c:v>33270</c:v>
                </c:pt>
                <c:pt idx="815">
                  <c:v>33297</c:v>
                </c:pt>
                <c:pt idx="816">
                  <c:v>33297</c:v>
                </c:pt>
                <c:pt idx="817">
                  <c:v>33298</c:v>
                </c:pt>
                <c:pt idx="818">
                  <c:v>33298</c:v>
                </c:pt>
                <c:pt idx="819">
                  <c:v>33298</c:v>
                </c:pt>
                <c:pt idx="820">
                  <c:v>33298</c:v>
                </c:pt>
                <c:pt idx="821">
                  <c:v>33326</c:v>
                </c:pt>
                <c:pt idx="822">
                  <c:v>33326</c:v>
                </c:pt>
                <c:pt idx="823">
                  <c:v>33329</c:v>
                </c:pt>
                <c:pt idx="824">
                  <c:v>33329</c:v>
                </c:pt>
                <c:pt idx="825">
                  <c:v>33329</c:v>
                </c:pt>
                <c:pt idx="826">
                  <c:v>33329</c:v>
                </c:pt>
                <c:pt idx="827">
                  <c:v>33358</c:v>
                </c:pt>
                <c:pt idx="828">
                  <c:v>33358</c:v>
                </c:pt>
                <c:pt idx="829">
                  <c:v>33359</c:v>
                </c:pt>
                <c:pt idx="830">
                  <c:v>33359</c:v>
                </c:pt>
                <c:pt idx="831">
                  <c:v>33359</c:v>
                </c:pt>
                <c:pt idx="832">
                  <c:v>33359</c:v>
                </c:pt>
                <c:pt idx="833">
                  <c:v>33389</c:v>
                </c:pt>
                <c:pt idx="834">
                  <c:v>33389</c:v>
                </c:pt>
                <c:pt idx="835">
                  <c:v>33392</c:v>
                </c:pt>
                <c:pt idx="836">
                  <c:v>33392</c:v>
                </c:pt>
                <c:pt idx="837">
                  <c:v>33392</c:v>
                </c:pt>
                <c:pt idx="838">
                  <c:v>33392</c:v>
                </c:pt>
                <c:pt idx="839">
                  <c:v>33417</c:v>
                </c:pt>
                <c:pt idx="840">
                  <c:v>33417</c:v>
                </c:pt>
                <c:pt idx="841">
                  <c:v>33420</c:v>
                </c:pt>
                <c:pt idx="842">
                  <c:v>33420</c:v>
                </c:pt>
                <c:pt idx="843">
                  <c:v>33420</c:v>
                </c:pt>
                <c:pt idx="844">
                  <c:v>33420</c:v>
                </c:pt>
                <c:pt idx="845">
                  <c:v>33450</c:v>
                </c:pt>
                <c:pt idx="846">
                  <c:v>33450</c:v>
                </c:pt>
                <c:pt idx="847">
                  <c:v>33451</c:v>
                </c:pt>
                <c:pt idx="848">
                  <c:v>33451</c:v>
                </c:pt>
                <c:pt idx="849">
                  <c:v>33451</c:v>
                </c:pt>
                <c:pt idx="850">
                  <c:v>33451</c:v>
                </c:pt>
                <c:pt idx="851">
                  <c:v>33480</c:v>
                </c:pt>
                <c:pt idx="852">
                  <c:v>33480</c:v>
                </c:pt>
                <c:pt idx="853">
                  <c:v>33483</c:v>
                </c:pt>
                <c:pt idx="854">
                  <c:v>33483</c:v>
                </c:pt>
                <c:pt idx="855">
                  <c:v>33483</c:v>
                </c:pt>
                <c:pt idx="856">
                  <c:v>33483</c:v>
                </c:pt>
                <c:pt idx="857">
                  <c:v>33511</c:v>
                </c:pt>
                <c:pt idx="858">
                  <c:v>33511</c:v>
                </c:pt>
                <c:pt idx="859">
                  <c:v>33512</c:v>
                </c:pt>
                <c:pt idx="860">
                  <c:v>33512</c:v>
                </c:pt>
                <c:pt idx="861">
                  <c:v>33512</c:v>
                </c:pt>
                <c:pt idx="862">
                  <c:v>33512</c:v>
                </c:pt>
                <c:pt idx="863">
                  <c:v>33542</c:v>
                </c:pt>
                <c:pt idx="864">
                  <c:v>33542</c:v>
                </c:pt>
                <c:pt idx="865">
                  <c:v>33543</c:v>
                </c:pt>
                <c:pt idx="866">
                  <c:v>33543</c:v>
                </c:pt>
                <c:pt idx="867">
                  <c:v>33543</c:v>
                </c:pt>
                <c:pt idx="868">
                  <c:v>33543</c:v>
                </c:pt>
                <c:pt idx="869">
                  <c:v>33571</c:v>
                </c:pt>
                <c:pt idx="870">
                  <c:v>33571</c:v>
                </c:pt>
                <c:pt idx="871">
                  <c:v>33574</c:v>
                </c:pt>
                <c:pt idx="872">
                  <c:v>33574</c:v>
                </c:pt>
                <c:pt idx="873">
                  <c:v>33574</c:v>
                </c:pt>
                <c:pt idx="874">
                  <c:v>33574</c:v>
                </c:pt>
                <c:pt idx="875">
                  <c:v>33599</c:v>
                </c:pt>
                <c:pt idx="876">
                  <c:v>33599</c:v>
                </c:pt>
                <c:pt idx="877">
                  <c:v>33609</c:v>
                </c:pt>
                <c:pt idx="878">
                  <c:v>33609</c:v>
                </c:pt>
                <c:pt idx="879">
                  <c:v>33609</c:v>
                </c:pt>
                <c:pt idx="880">
                  <c:v>33609</c:v>
                </c:pt>
                <c:pt idx="881">
                  <c:v>33634</c:v>
                </c:pt>
                <c:pt idx="882">
                  <c:v>33634</c:v>
                </c:pt>
                <c:pt idx="883">
                  <c:v>33637</c:v>
                </c:pt>
                <c:pt idx="884">
                  <c:v>33637</c:v>
                </c:pt>
                <c:pt idx="885">
                  <c:v>33637</c:v>
                </c:pt>
                <c:pt idx="886">
                  <c:v>33637</c:v>
                </c:pt>
                <c:pt idx="887">
                  <c:v>33662</c:v>
                </c:pt>
                <c:pt idx="888">
                  <c:v>33662</c:v>
                </c:pt>
                <c:pt idx="889">
                  <c:v>33665</c:v>
                </c:pt>
                <c:pt idx="890">
                  <c:v>33665</c:v>
                </c:pt>
                <c:pt idx="891">
                  <c:v>33665</c:v>
                </c:pt>
                <c:pt idx="892">
                  <c:v>33665</c:v>
                </c:pt>
                <c:pt idx="893">
                  <c:v>33694</c:v>
                </c:pt>
                <c:pt idx="894">
                  <c:v>33694</c:v>
                </c:pt>
                <c:pt idx="895">
                  <c:v>33695</c:v>
                </c:pt>
                <c:pt idx="896">
                  <c:v>33695</c:v>
                </c:pt>
                <c:pt idx="897">
                  <c:v>33695</c:v>
                </c:pt>
                <c:pt idx="898">
                  <c:v>33695</c:v>
                </c:pt>
                <c:pt idx="899">
                  <c:v>33724</c:v>
                </c:pt>
                <c:pt idx="900">
                  <c:v>33724</c:v>
                </c:pt>
                <c:pt idx="901">
                  <c:v>33725</c:v>
                </c:pt>
                <c:pt idx="902">
                  <c:v>33725</c:v>
                </c:pt>
                <c:pt idx="903">
                  <c:v>33725</c:v>
                </c:pt>
                <c:pt idx="904">
                  <c:v>33725</c:v>
                </c:pt>
                <c:pt idx="905">
                  <c:v>33753</c:v>
                </c:pt>
                <c:pt idx="906">
                  <c:v>33753</c:v>
                </c:pt>
                <c:pt idx="907">
                  <c:v>33756</c:v>
                </c:pt>
                <c:pt idx="908">
                  <c:v>33756</c:v>
                </c:pt>
                <c:pt idx="909">
                  <c:v>33756</c:v>
                </c:pt>
                <c:pt idx="910">
                  <c:v>33756</c:v>
                </c:pt>
                <c:pt idx="911">
                  <c:v>33785</c:v>
                </c:pt>
                <c:pt idx="912">
                  <c:v>33785</c:v>
                </c:pt>
                <c:pt idx="913">
                  <c:v>33786</c:v>
                </c:pt>
                <c:pt idx="914">
                  <c:v>33786</c:v>
                </c:pt>
                <c:pt idx="915">
                  <c:v>33786</c:v>
                </c:pt>
                <c:pt idx="916">
                  <c:v>33816</c:v>
                </c:pt>
                <c:pt idx="917">
                  <c:v>33816</c:v>
                </c:pt>
                <c:pt idx="918">
                  <c:v>33819</c:v>
                </c:pt>
                <c:pt idx="919">
                  <c:v>33819</c:v>
                </c:pt>
                <c:pt idx="920">
                  <c:v>33819</c:v>
                </c:pt>
                <c:pt idx="921">
                  <c:v>33819</c:v>
                </c:pt>
                <c:pt idx="922">
                  <c:v>33847</c:v>
                </c:pt>
                <c:pt idx="923">
                  <c:v>33847</c:v>
                </c:pt>
                <c:pt idx="924">
                  <c:v>33848</c:v>
                </c:pt>
                <c:pt idx="925">
                  <c:v>33848</c:v>
                </c:pt>
                <c:pt idx="926">
                  <c:v>33848</c:v>
                </c:pt>
                <c:pt idx="927">
                  <c:v>33848</c:v>
                </c:pt>
                <c:pt idx="928">
                  <c:v>33877</c:v>
                </c:pt>
                <c:pt idx="929">
                  <c:v>33877</c:v>
                </c:pt>
                <c:pt idx="930">
                  <c:v>33879</c:v>
                </c:pt>
                <c:pt idx="931">
                  <c:v>33879</c:v>
                </c:pt>
                <c:pt idx="932">
                  <c:v>33879</c:v>
                </c:pt>
                <c:pt idx="933">
                  <c:v>33879</c:v>
                </c:pt>
                <c:pt idx="934">
                  <c:v>33907</c:v>
                </c:pt>
                <c:pt idx="935">
                  <c:v>33907</c:v>
                </c:pt>
                <c:pt idx="936">
                  <c:v>33912</c:v>
                </c:pt>
                <c:pt idx="937">
                  <c:v>33912</c:v>
                </c:pt>
                <c:pt idx="938">
                  <c:v>33912</c:v>
                </c:pt>
                <c:pt idx="939">
                  <c:v>33912</c:v>
                </c:pt>
                <c:pt idx="940">
                  <c:v>33938</c:v>
                </c:pt>
                <c:pt idx="941">
                  <c:v>33938</c:v>
                </c:pt>
                <c:pt idx="942">
                  <c:v>33939</c:v>
                </c:pt>
                <c:pt idx="943">
                  <c:v>33939</c:v>
                </c:pt>
                <c:pt idx="944">
                  <c:v>33939</c:v>
                </c:pt>
                <c:pt idx="945">
                  <c:v>33939</c:v>
                </c:pt>
                <c:pt idx="946">
                  <c:v>33966</c:v>
                </c:pt>
                <c:pt idx="947">
                  <c:v>33966</c:v>
                </c:pt>
                <c:pt idx="948">
                  <c:v>33974</c:v>
                </c:pt>
                <c:pt idx="949">
                  <c:v>33974</c:v>
                </c:pt>
                <c:pt idx="950">
                  <c:v>33974</c:v>
                </c:pt>
                <c:pt idx="951">
                  <c:v>33974</c:v>
                </c:pt>
                <c:pt idx="952">
                  <c:v>33998</c:v>
                </c:pt>
                <c:pt idx="953">
                  <c:v>33998</c:v>
                </c:pt>
                <c:pt idx="954">
                  <c:v>34001</c:v>
                </c:pt>
                <c:pt idx="955">
                  <c:v>34001</c:v>
                </c:pt>
                <c:pt idx="956">
                  <c:v>34001</c:v>
                </c:pt>
                <c:pt idx="957">
                  <c:v>34001</c:v>
                </c:pt>
                <c:pt idx="958">
                  <c:v>34026</c:v>
                </c:pt>
                <c:pt idx="959">
                  <c:v>34026</c:v>
                </c:pt>
                <c:pt idx="960">
                  <c:v>34029</c:v>
                </c:pt>
                <c:pt idx="961">
                  <c:v>34029</c:v>
                </c:pt>
                <c:pt idx="962">
                  <c:v>34029</c:v>
                </c:pt>
                <c:pt idx="963">
                  <c:v>34029</c:v>
                </c:pt>
                <c:pt idx="964">
                  <c:v>34059</c:v>
                </c:pt>
                <c:pt idx="965">
                  <c:v>34059</c:v>
                </c:pt>
                <c:pt idx="966">
                  <c:v>34060</c:v>
                </c:pt>
                <c:pt idx="967">
                  <c:v>34060</c:v>
                </c:pt>
                <c:pt idx="968">
                  <c:v>34060</c:v>
                </c:pt>
                <c:pt idx="969">
                  <c:v>34060</c:v>
                </c:pt>
                <c:pt idx="970">
                  <c:v>34089</c:v>
                </c:pt>
                <c:pt idx="971">
                  <c:v>34089</c:v>
                </c:pt>
                <c:pt idx="972">
                  <c:v>34095</c:v>
                </c:pt>
                <c:pt idx="973">
                  <c:v>34095</c:v>
                </c:pt>
                <c:pt idx="974">
                  <c:v>34095</c:v>
                </c:pt>
                <c:pt idx="975">
                  <c:v>34095</c:v>
                </c:pt>
                <c:pt idx="976">
                  <c:v>34120</c:v>
                </c:pt>
                <c:pt idx="977">
                  <c:v>34120</c:v>
                </c:pt>
                <c:pt idx="978">
                  <c:v>34121</c:v>
                </c:pt>
                <c:pt idx="979">
                  <c:v>34121</c:v>
                </c:pt>
                <c:pt idx="980">
                  <c:v>34121</c:v>
                </c:pt>
                <c:pt idx="981">
                  <c:v>34121</c:v>
                </c:pt>
                <c:pt idx="982">
                  <c:v>34150</c:v>
                </c:pt>
                <c:pt idx="983">
                  <c:v>34150</c:v>
                </c:pt>
                <c:pt idx="984">
                  <c:v>34151</c:v>
                </c:pt>
                <c:pt idx="985">
                  <c:v>34151</c:v>
                </c:pt>
                <c:pt idx="986">
                  <c:v>34151</c:v>
                </c:pt>
                <c:pt idx="987">
                  <c:v>34151</c:v>
                </c:pt>
                <c:pt idx="988">
                  <c:v>34180</c:v>
                </c:pt>
                <c:pt idx="989">
                  <c:v>34180</c:v>
                </c:pt>
                <c:pt idx="990">
                  <c:v>34183</c:v>
                </c:pt>
                <c:pt idx="991">
                  <c:v>34183</c:v>
                </c:pt>
                <c:pt idx="992">
                  <c:v>34183</c:v>
                </c:pt>
                <c:pt idx="993">
                  <c:v>34183</c:v>
                </c:pt>
                <c:pt idx="994">
                  <c:v>34212</c:v>
                </c:pt>
                <c:pt idx="995">
                  <c:v>34212</c:v>
                </c:pt>
                <c:pt idx="996">
                  <c:v>34213</c:v>
                </c:pt>
                <c:pt idx="997">
                  <c:v>34213</c:v>
                </c:pt>
                <c:pt idx="998">
                  <c:v>34213</c:v>
                </c:pt>
                <c:pt idx="999">
                  <c:v>34213</c:v>
                </c:pt>
                <c:pt idx="1000">
                  <c:v>34242</c:v>
                </c:pt>
                <c:pt idx="1001">
                  <c:v>34242</c:v>
                </c:pt>
                <c:pt idx="1002">
                  <c:v>34243</c:v>
                </c:pt>
                <c:pt idx="1003">
                  <c:v>34243</c:v>
                </c:pt>
                <c:pt idx="1004">
                  <c:v>34243</c:v>
                </c:pt>
                <c:pt idx="1005">
                  <c:v>34243</c:v>
                </c:pt>
                <c:pt idx="1006">
                  <c:v>34271</c:v>
                </c:pt>
                <c:pt idx="1007">
                  <c:v>34271</c:v>
                </c:pt>
                <c:pt idx="1008">
                  <c:v>34274</c:v>
                </c:pt>
                <c:pt idx="1009">
                  <c:v>34274</c:v>
                </c:pt>
                <c:pt idx="1010">
                  <c:v>34274</c:v>
                </c:pt>
                <c:pt idx="1011">
                  <c:v>34274</c:v>
                </c:pt>
                <c:pt idx="1012">
                  <c:v>34303</c:v>
                </c:pt>
                <c:pt idx="1013">
                  <c:v>34303</c:v>
                </c:pt>
                <c:pt idx="1014">
                  <c:v>34305</c:v>
                </c:pt>
                <c:pt idx="1015">
                  <c:v>34305</c:v>
                </c:pt>
                <c:pt idx="1016">
                  <c:v>34305</c:v>
                </c:pt>
                <c:pt idx="1017">
                  <c:v>34305</c:v>
                </c:pt>
                <c:pt idx="1018">
                  <c:v>34331</c:v>
                </c:pt>
                <c:pt idx="1019">
                  <c:v>34331</c:v>
                </c:pt>
                <c:pt idx="1020">
                  <c:v>34339</c:v>
                </c:pt>
                <c:pt idx="1021">
                  <c:v>34339</c:v>
                </c:pt>
                <c:pt idx="1022">
                  <c:v>34339</c:v>
                </c:pt>
                <c:pt idx="1023">
                  <c:v>34339</c:v>
                </c:pt>
                <c:pt idx="1024">
                  <c:v>34365</c:v>
                </c:pt>
                <c:pt idx="1025">
                  <c:v>34365</c:v>
                </c:pt>
                <c:pt idx="1026">
                  <c:v>34366</c:v>
                </c:pt>
                <c:pt idx="1027">
                  <c:v>34366</c:v>
                </c:pt>
                <c:pt idx="1028">
                  <c:v>34366</c:v>
                </c:pt>
                <c:pt idx="1029">
                  <c:v>34366</c:v>
                </c:pt>
                <c:pt idx="1030">
                  <c:v>34393</c:v>
                </c:pt>
                <c:pt idx="1031">
                  <c:v>34393</c:v>
                </c:pt>
                <c:pt idx="1032">
                  <c:v>34394</c:v>
                </c:pt>
                <c:pt idx="1033">
                  <c:v>34394</c:v>
                </c:pt>
                <c:pt idx="1034">
                  <c:v>34394</c:v>
                </c:pt>
                <c:pt idx="1035">
                  <c:v>34394</c:v>
                </c:pt>
                <c:pt idx="1036">
                  <c:v>34424</c:v>
                </c:pt>
                <c:pt idx="1037">
                  <c:v>34424</c:v>
                </c:pt>
                <c:pt idx="1038">
                  <c:v>34425</c:v>
                </c:pt>
                <c:pt idx="1039">
                  <c:v>34425</c:v>
                </c:pt>
                <c:pt idx="1040">
                  <c:v>34425</c:v>
                </c:pt>
                <c:pt idx="1041">
                  <c:v>34425</c:v>
                </c:pt>
                <c:pt idx="1042">
                  <c:v>34452</c:v>
                </c:pt>
                <c:pt idx="1043">
                  <c:v>34452</c:v>
                </c:pt>
                <c:pt idx="1044">
                  <c:v>34456</c:v>
                </c:pt>
                <c:pt idx="1045">
                  <c:v>34456</c:v>
                </c:pt>
                <c:pt idx="1046">
                  <c:v>34456</c:v>
                </c:pt>
                <c:pt idx="1047">
                  <c:v>34456</c:v>
                </c:pt>
                <c:pt idx="1048">
                  <c:v>34485</c:v>
                </c:pt>
                <c:pt idx="1049">
                  <c:v>34485</c:v>
                </c:pt>
                <c:pt idx="1050">
                  <c:v>34486</c:v>
                </c:pt>
                <c:pt idx="1051">
                  <c:v>34486</c:v>
                </c:pt>
                <c:pt idx="1052">
                  <c:v>34486</c:v>
                </c:pt>
                <c:pt idx="1053">
                  <c:v>34486</c:v>
                </c:pt>
                <c:pt idx="1054">
                  <c:v>34515</c:v>
                </c:pt>
                <c:pt idx="1055">
                  <c:v>34515</c:v>
                </c:pt>
                <c:pt idx="1056">
                  <c:v>34519</c:v>
                </c:pt>
                <c:pt idx="1057">
                  <c:v>34519</c:v>
                </c:pt>
                <c:pt idx="1058">
                  <c:v>34519</c:v>
                </c:pt>
                <c:pt idx="1059">
                  <c:v>34519</c:v>
                </c:pt>
                <c:pt idx="1060">
                  <c:v>34544</c:v>
                </c:pt>
                <c:pt idx="1061">
                  <c:v>34544</c:v>
                </c:pt>
                <c:pt idx="1062">
                  <c:v>34547</c:v>
                </c:pt>
                <c:pt idx="1063">
                  <c:v>34547</c:v>
                </c:pt>
                <c:pt idx="1064">
                  <c:v>34547</c:v>
                </c:pt>
                <c:pt idx="1065">
                  <c:v>34547</c:v>
                </c:pt>
                <c:pt idx="1066">
                  <c:v>34577</c:v>
                </c:pt>
                <c:pt idx="1067">
                  <c:v>34577</c:v>
                </c:pt>
                <c:pt idx="1068">
                  <c:v>34578</c:v>
                </c:pt>
                <c:pt idx="1069">
                  <c:v>34578</c:v>
                </c:pt>
                <c:pt idx="1070">
                  <c:v>34578</c:v>
                </c:pt>
                <c:pt idx="1071">
                  <c:v>34578</c:v>
                </c:pt>
                <c:pt idx="1072">
                  <c:v>34607</c:v>
                </c:pt>
                <c:pt idx="1073">
                  <c:v>34607</c:v>
                </c:pt>
                <c:pt idx="1074">
                  <c:v>34610</c:v>
                </c:pt>
                <c:pt idx="1075">
                  <c:v>34610</c:v>
                </c:pt>
                <c:pt idx="1076">
                  <c:v>34610</c:v>
                </c:pt>
                <c:pt idx="1077">
                  <c:v>34610</c:v>
                </c:pt>
                <c:pt idx="1078">
                  <c:v>34638</c:v>
                </c:pt>
                <c:pt idx="1079">
                  <c:v>34638</c:v>
                </c:pt>
                <c:pt idx="1080">
                  <c:v>34640</c:v>
                </c:pt>
                <c:pt idx="1081">
                  <c:v>34640</c:v>
                </c:pt>
                <c:pt idx="1082">
                  <c:v>34640</c:v>
                </c:pt>
                <c:pt idx="1083">
                  <c:v>34640</c:v>
                </c:pt>
                <c:pt idx="1084">
                  <c:v>34668</c:v>
                </c:pt>
                <c:pt idx="1085">
                  <c:v>34668</c:v>
                </c:pt>
                <c:pt idx="1086">
                  <c:v>34669</c:v>
                </c:pt>
                <c:pt idx="1087">
                  <c:v>34669</c:v>
                </c:pt>
                <c:pt idx="1088">
                  <c:v>34669</c:v>
                </c:pt>
                <c:pt idx="1089">
                  <c:v>34669</c:v>
                </c:pt>
                <c:pt idx="1090">
                  <c:v>34696</c:v>
                </c:pt>
                <c:pt idx="1091">
                  <c:v>34696</c:v>
                </c:pt>
                <c:pt idx="1092">
                  <c:v>34704</c:v>
                </c:pt>
                <c:pt idx="1093">
                  <c:v>34704</c:v>
                </c:pt>
                <c:pt idx="1094">
                  <c:v>34704</c:v>
                </c:pt>
                <c:pt idx="1095">
                  <c:v>34704</c:v>
                </c:pt>
                <c:pt idx="1096">
                  <c:v>34730</c:v>
                </c:pt>
                <c:pt idx="1097">
                  <c:v>34730</c:v>
                </c:pt>
                <c:pt idx="1098">
                  <c:v>34731</c:v>
                </c:pt>
                <c:pt idx="1099">
                  <c:v>34731</c:v>
                </c:pt>
                <c:pt idx="1100">
                  <c:v>34731</c:v>
                </c:pt>
                <c:pt idx="1101">
                  <c:v>34731</c:v>
                </c:pt>
                <c:pt idx="1102">
                  <c:v>34758</c:v>
                </c:pt>
                <c:pt idx="1103">
                  <c:v>34758</c:v>
                </c:pt>
                <c:pt idx="1104">
                  <c:v>34759</c:v>
                </c:pt>
                <c:pt idx="1105">
                  <c:v>34759</c:v>
                </c:pt>
                <c:pt idx="1106">
                  <c:v>34759</c:v>
                </c:pt>
                <c:pt idx="1107">
                  <c:v>34759</c:v>
                </c:pt>
                <c:pt idx="1108">
                  <c:v>34789</c:v>
                </c:pt>
                <c:pt idx="1109">
                  <c:v>34789</c:v>
                </c:pt>
                <c:pt idx="1110">
                  <c:v>34792</c:v>
                </c:pt>
                <c:pt idx="1111">
                  <c:v>34792</c:v>
                </c:pt>
                <c:pt idx="1112">
                  <c:v>34792</c:v>
                </c:pt>
                <c:pt idx="1113">
                  <c:v>34792</c:v>
                </c:pt>
                <c:pt idx="1114">
                  <c:v>34817</c:v>
                </c:pt>
                <c:pt idx="1115">
                  <c:v>34817</c:v>
                </c:pt>
                <c:pt idx="1116">
                  <c:v>34820</c:v>
                </c:pt>
                <c:pt idx="1117">
                  <c:v>34820</c:v>
                </c:pt>
                <c:pt idx="1118">
                  <c:v>34820</c:v>
                </c:pt>
                <c:pt idx="1119">
                  <c:v>34820</c:v>
                </c:pt>
                <c:pt idx="1120">
                  <c:v>34850</c:v>
                </c:pt>
                <c:pt idx="1121">
                  <c:v>34850</c:v>
                </c:pt>
                <c:pt idx="1122">
                  <c:v>34851</c:v>
                </c:pt>
                <c:pt idx="1123">
                  <c:v>34851</c:v>
                </c:pt>
                <c:pt idx="1124">
                  <c:v>34851</c:v>
                </c:pt>
                <c:pt idx="1125">
                  <c:v>34851</c:v>
                </c:pt>
                <c:pt idx="1126">
                  <c:v>34880</c:v>
                </c:pt>
                <c:pt idx="1127">
                  <c:v>34880</c:v>
                </c:pt>
                <c:pt idx="1128">
                  <c:v>34883</c:v>
                </c:pt>
                <c:pt idx="1129">
                  <c:v>34883</c:v>
                </c:pt>
                <c:pt idx="1130">
                  <c:v>34883</c:v>
                </c:pt>
                <c:pt idx="1131">
                  <c:v>34883</c:v>
                </c:pt>
                <c:pt idx="1132">
                  <c:v>34911</c:v>
                </c:pt>
                <c:pt idx="1133">
                  <c:v>34911</c:v>
                </c:pt>
                <c:pt idx="1134">
                  <c:v>34912</c:v>
                </c:pt>
                <c:pt idx="1135">
                  <c:v>34912</c:v>
                </c:pt>
                <c:pt idx="1136">
                  <c:v>34912</c:v>
                </c:pt>
                <c:pt idx="1137">
                  <c:v>34912</c:v>
                </c:pt>
                <c:pt idx="1138">
                  <c:v>34942</c:v>
                </c:pt>
                <c:pt idx="1139">
                  <c:v>34942</c:v>
                </c:pt>
                <c:pt idx="1140">
                  <c:v>34943</c:v>
                </c:pt>
                <c:pt idx="1141">
                  <c:v>34943</c:v>
                </c:pt>
                <c:pt idx="1142">
                  <c:v>34943</c:v>
                </c:pt>
                <c:pt idx="1143">
                  <c:v>34943</c:v>
                </c:pt>
                <c:pt idx="1144">
                  <c:v>34971</c:v>
                </c:pt>
                <c:pt idx="1145">
                  <c:v>34971</c:v>
                </c:pt>
                <c:pt idx="1146">
                  <c:v>34974</c:v>
                </c:pt>
                <c:pt idx="1147">
                  <c:v>34974</c:v>
                </c:pt>
                <c:pt idx="1148">
                  <c:v>34974</c:v>
                </c:pt>
                <c:pt idx="1149">
                  <c:v>34974</c:v>
                </c:pt>
                <c:pt idx="1150">
                  <c:v>35003</c:v>
                </c:pt>
                <c:pt idx="1151">
                  <c:v>35003</c:v>
                </c:pt>
                <c:pt idx="1152">
                  <c:v>35005</c:v>
                </c:pt>
                <c:pt idx="1153">
                  <c:v>35005</c:v>
                </c:pt>
                <c:pt idx="1154">
                  <c:v>35005</c:v>
                </c:pt>
                <c:pt idx="1155">
                  <c:v>35005</c:v>
                </c:pt>
                <c:pt idx="1156">
                  <c:v>35033</c:v>
                </c:pt>
                <c:pt idx="1157">
                  <c:v>35033</c:v>
                </c:pt>
                <c:pt idx="1158">
                  <c:v>35037</c:v>
                </c:pt>
                <c:pt idx="1159">
                  <c:v>35037</c:v>
                </c:pt>
                <c:pt idx="1160">
                  <c:v>35037</c:v>
                </c:pt>
                <c:pt idx="1161">
                  <c:v>35037</c:v>
                </c:pt>
                <c:pt idx="1162">
                  <c:v>35061</c:v>
                </c:pt>
                <c:pt idx="1163">
                  <c:v>35061</c:v>
                </c:pt>
                <c:pt idx="1164">
                  <c:v>35069</c:v>
                </c:pt>
                <c:pt idx="1165">
                  <c:v>35069</c:v>
                </c:pt>
                <c:pt idx="1166">
                  <c:v>35069</c:v>
                </c:pt>
                <c:pt idx="1167">
                  <c:v>35069</c:v>
                </c:pt>
                <c:pt idx="1168">
                  <c:v>35095</c:v>
                </c:pt>
                <c:pt idx="1169">
                  <c:v>35095</c:v>
                </c:pt>
                <c:pt idx="1170">
                  <c:v>35097</c:v>
                </c:pt>
                <c:pt idx="1171">
                  <c:v>35097</c:v>
                </c:pt>
                <c:pt idx="1172">
                  <c:v>35097</c:v>
                </c:pt>
                <c:pt idx="1173">
                  <c:v>35097</c:v>
                </c:pt>
                <c:pt idx="1174">
                  <c:v>35124</c:v>
                </c:pt>
                <c:pt idx="1175">
                  <c:v>35124</c:v>
                </c:pt>
                <c:pt idx="1176">
                  <c:v>35125</c:v>
                </c:pt>
                <c:pt idx="1177">
                  <c:v>35125</c:v>
                </c:pt>
                <c:pt idx="1178">
                  <c:v>35125</c:v>
                </c:pt>
                <c:pt idx="1179">
                  <c:v>35125</c:v>
                </c:pt>
                <c:pt idx="1180">
                  <c:v>35153</c:v>
                </c:pt>
                <c:pt idx="1181">
                  <c:v>35153</c:v>
                </c:pt>
                <c:pt idx="1182">
                  <c:v>35156</c:v>
                </c:pt>
                <c:pt idx="1183">
                  <c:v>35156</c:v>
                </c:pt>
                <c:pt idx="1184">
                  <c:v>35156</c:v>
                </c:pt>
                <c:pt idx="1185">
                  <c:v>35156</c:v>
                </c:pt>
                <c:pt idx="1186">
                  <c:v>35185</c:v>
                </c:pt>
                <c:pt idx="1187">
                  <c:v>35185</c:v>
                </c:pt>
                <c:pt idx="1188">
                  <c:v>35186</c:v>
                </c:pt>
                <c:pt idx="1189">
                  <c:v>35186</c:v>
                </c:pt>
                <c:pt idx="1190">
                  <c:v>35186</c:v>
                </c:pt>
                <c:pt idx="1191">
                  <c:v>35186</c:v>
                </c:pt>
                <c:pt idx="1192">
                  <c:v>35216</c:v>
                </c:pt>
                <c:pt idx="1193">
                  <c:v>35216</c:v>
                </c:pt>
                <c:pt idx="1194">
                  <c:v>35219</c:v>
                </c:pt>
                <c:pt idx="1195">
                  <c:v>35219</c:v>
                </c:pt>
                <c:pt idx="1196">
                  <c:v>35219</c:v>
                </c:pt>
                <c:pt idx="1197">
                  <c:v>35219</c:v>
                </c:pt>
                <c:pt idx="1198">
                  <c:v>35244</c:v>
                </c:pt>
                <c:pt idx="1199">
                  <c:v>35244</c:v>
                </c:pt>
                <c:pt idx="1200">
                  <c:v>35247</c:v>
                </c:pt>
                <c:pt idx="1201">
                  <c:v>35247</c:v>
                </c:pt>
                <c:pt idx="1202">
                  <c:v>35247</c:v>
                </c:pt>
                <c:pt idx="1203">
                  <c:v>35247</c:v>
                </c:pt>
                <c:pt idx="1204">
                  <c:v>35277</c:v>
                </c:pt>
                <c:pt idx="1205">
                  <c:v>35277</c:v>
                </c:pt>
                <c:pt idx="1206">
                  <c:v>35277</c:v>
                </c:pt>
                <c:pt idx="1207">
                  <c:v>35277</c:v>
                </c:pt>
                <c:pt idx="1208">
                  <c:v>35277</c:v>
                </c:pt>
                <c:pt idx="1209">
                  <c:v>35277</c:v>
                </c:pt>
                <c:pt idx="1210">
                  <c:v>35307</c:v>
                </c:pt>
                <c:pt idx="1211">
                  <c:v>35307</c:v>
                </c:pt>
                <c:pt idx="1212">
                  <c:v>35310</c:v>
                </c:pt>
                <c:pt idx="1213">
                  <c:v>35310</c:v>
                </c:pt>
                <c:pt idx="1214">
                  <c:v>35310</c:v>
                </c:pt>
                <c:pt idx="1215">
                  <c:v>35310</c:v>
                </c:pt>
                <c:pt idx="1216">
                  <c:v>35338</c:v>
                </c:pt>
                <c:pt idx="1217">
                  <c:v>35338</c:v>
                </c:pt>
                <c:pt idx="1218">
                  <c:v>35340</c:v>
                </c:pt>
                <c:pt idx="1219">
                  <c:v>35340</c:v>
                </c:pt>
                <c:pt idx="1220">
                  <c:v>35340</c:v>
                </c:pt>
                <c:pt idx="1221">
                  <c:v>35340</c:v>
                </c:pt>
                <c:pt idx="1222">
                  <c:v>35369</c:v>
                </c:pt>
                <c:pt idx="1223">
                  <c:v>35369</c:v>
                </c:pt>
                <c:pt idx="1224">
                  <c:v>35370</c:v>
                </c:pt>
                <c:pt idx="1225">
                  <c:v>35370</c:v>
                </c:pt>
                <c:pt idx="1226">
                  <c:v>35370</c:v>
                </c:pt>
                <c:pt idx="1227">
                  <c:v>35370</c:v>
                </c:pt>
                <c:pt idx="1228">
                  <c:v>35398</c:v>
                </c:pt>
                <c:pt idx="1229">
                  <c:v>35398</c:v>
                </c:pt>
                <c:pt idx="1230">
                  <c:v>35401</c:v>
                </c:pt>
                <c:pt idx="1231">
                  <c:v>35401</c:v>
                </c:pt>
                <c:pt idx="1232">
                  <c:v>35401</c:v>
                </c:pt>
                <c:pt idx="1233">
                  <c:v>35401</c:v>
                </c:pt>
                <c:pt idx="1234">
                  <c:v>35426</c:v>
                </c:pt>
                <c:pt idx="1235">
                  <c:v>35426</c:v>
                </c:pt>
                <c:pt idx="1236">
                  <c:v>35437</c:v>
                </c:pt>
                <c:pt idx="1237">
                  <c:v>35437</c:v>
                </c:pt>
                <c:pt idx="1238">
                  <c:v>35437</c:v>
                </c:pt>
                <c:pt idx="1239">
                  <c:v>35437</c:v>
                </c:pt>
                <c:pt idx="1240">
                  <c:v>35461</c:v>
                </c:pt>
                <c:pt idx="1241">
                  <c:v>35461</c:v>
                </c:pt>
                <c:pt idx="1242">
                  <c:v>35464</c:v>
                </c:pt>
                <c:pt idx="1243">
                  <c:v>35464</c:v>
                </c:pt>
                <c:pt idx="1244">
                  <c:v>35464</c:v>
                </c:pt>
                <c:pt idx="1245">
                  <c:v>35464</c:v>
                </c:pt>
                <c:pt idx="1246">
                  <c:v>35489</c:v>
                </c:pt>
                <c:pt idx="1247">
                  <c:v>35489</c:v>
                </c:pt>
                <c:pt idx="1248">
                  <c:v>35492</c:v>
                </c:pt>
                <c:pt idx="1249">
                  <c:v>35492</c:v>
                </c:pt>
                <c:pt idx="1250">
                  <c:v>35492</c:v>
                </c:pt>
                <c:pt idx="1251">
                  <c:v>35492</c:v>
                </c:pt>
                <c:pt idx="1252">
                  <c:v>35520</c:v>
                </c:pt>
                <c:pt idx="1253">
                  <c:v>35520</c:v>
                </c:pt>
                <c:pt idx="1254">
                  <c:v>35521</c:v>
                </c:pt>
                <c:pt idx="1255">
                  <c:v>35521</c:v>
                </c:pt>
                <c:pt idx="1256">
                  <c:v>35521</c:v>
                </c:pt>
                <c:pt idx="1257">
                  <c:v>35521</c:v>
                </c:pt>
                <c:pt idx="1258">
                  <c:v>35550</c:v>
                </c:pt>
                <c:pt idx="1259">
                  <c:v>35550</c:v>
                </c:pt>
                <c:pt idx="1260">
                  <c:v>35551</c:v>
                </c:pt>
                <c:pt idx="1261">
                  <c:v>35551</c:v>
                </c:pt>
                <c:pt idx="1262">
                  <c:v>35551</c:v>
                </c:pt>
                <c:pt idx="1263">
                  <c:v>35551</c:v>
                </c:pt>
                <c:pt idx="1264">
                  <c:v>35580</c:v>
                </c:pt>
                <c:pt idx="1265">
                  <c:v>35580</c:v>
                </c:pt>
                <c:pt idx="1266">
                  <c:v>35583</c:v>
                </c:pt>
                <c:pt idx="1267">
                  <c:v>35583</c:v>
                </c:pt>
                <c:pt idx="1268">
                  <c:v>35583</c:v>
                </c:pt>
                <c:pt idx="1269">
                  <c:v>35583</c:v>
                </c:pt>
                <c:pt idx="1270">
                  <c:v>35611</c:v>
                </c:pt>
                <c:pt idx="1271">
                  <c:v>35611</c:v>
                </c:pt>
                <c:pt idx="1272">
                  <c:v>35612</c:v>
                </c:pt>
                <c:pt idx="1273">
                  <c:v>35612</c:v>
                </c:pt>
                <c:pt idx="1274">
                  <c:v>35612</c:v>
                </c:pt>
                <c:pt idx="1275">
                  <c:v>35612</c:v>
                </c:pt>
                <c:pt idx="1276">
                  <c:v>35642</c:v>
                </c:pt>
                <c:pt idx="1277">
                  <c:v>35642</c:v>
                </c:pt>
                <c:pt idx="1278">
                  <c:v>35643</c:v>
                </c:pt>
                <c:pt idx="1279">
                  <c:v>35643</c:v>
                </c:pt>
                <c:pt idx="1280">
                  <c:v>35643</c:v>
                </c:pt>
                <c:pt idx="1281">
                  <c:v>35643</c:v>
                </c:pt>
                <c:pt idx="1282">
                  <c:v>35671</c:v>
                </c:pt>
                <c:pt idx="1283">
                  <c:v>35671</c:v>
                </c:pt>
                <c:pt idx="1284">
                  <c:v>35674</c:v>
                </c:pt>
                <c:pt idx="1285">
                  <c:v>35674</c:v>
                </c:pt>
                <c:pt idx="1286">
                  <c:v>35674</c:v>
                </c:pt>
                <c:pt idx="1287">
                  <c:v>35674</c:v>
                </c:pt>
                <c:pt idx="1288">
                  <c:v>35703</c:v>
                </c:pt>
                <c:pt idx="1289">
                  <c:v>35703</c:v>
                </c:pt>
                <c:pt idx="1290">
                  <c:v>35704</c:v>
                </c:pt>
                <c:pt idx="1291">
                  <c:v>35704</c:v>
                </c:pt>
                <c:pt idx="1292">
                  <c:v>35704</c:v>
                </c:pt>
                <c:pt idx="1293">
                  <c:v>35704</c:v>
                </c:pt>
                <c:pt idx="1294">
                  <c:v>35734</c:v>
                </c:pt>
                <c:pt idx="1295">
                  <c:v>35734</c:v>
                </c:pt>
                <c:pt idx="1296">
                  <c:v>35738</c:v>
                </c:pt>
                <c:pt idx="1297">
                  <c:v>35738</c:v>
                </c:pt>
                <c:pt idx="1298">
                  <c:v>35738</c:v>
                </c:pt>
                <c:pt idx="1299">
                  <c:v>35738</c:v>
                </c:pt>
                <c:pt idx="1300">
                  <c:v>35762</c:v>
                </c:pt>
                <c:pt idx="1301">
                  <c:v>35762</c:v>
                </c:pt>
                <c:pt idx="1302">
                  <c:v>35765</c:v>
                </c:pt>
                <c:pt idx="1303">
                  <c:v>35765</c:v>
                </c:pt>
                <c:pt idx="1304">
                  <c:v>35765</c:v>
                </c:pt>
                <c:pt idx="1305">
                  <c:v>35765</c:v>
                </c:pt>
                <c:pt idx="1306">
                  <c:v>35790</c:v>
                </c:pt>
                <c:pt idx="1307">
                  <c:v>35790</c:v>
                </c:pt>
                <c:pt idx="1308">
                  <c:v>35801</c:v>
                </c:pt>
                <c:pt idx="1309">
                  <c:v>35801</c:v>
                </c:pt>
                <c:pt idx="1310">
                  <c:v>35801</c:v>
                </c:pt>
                <c:pt idx="1311">
                  <c:v>35801</c:v>
                </c:pt>
                <c:pt idx="1312">
                  <c:v>35825</c:v>
                </c:pt>
                <c:pt idx="1313">
                  <c:v>35825</c:v>
                </c:pt>
                <c:pt idx="1314">
                  <c:v>35828</c:v>
                </c:pt>
                <c:pt idx="1315">
                  <c:v>35828</c:v>
                </c:pt>
                <c:pt idx="1316">
                  <c:v>35828</c:v>
                </c:pt>
                <c:pt idx="1317">
                  <c:v>35828</c:v>
                </c:pt>
                <c:pt idx="1318">
                  <c:v>35853</c:v>
                </c:pt>
                <c:pt idx="1319">
                  <c:v>35853</c:v>
                </c:pt>
                <c:pt idx="1320">
                  <c:v>35856</c:v>
                </c:pt>
                <c:pt idx="1321">
                  <c:v>35856</c:v>
                </c:pt>
                <c:pt idx="1322">
                  <c:v>35856</c:v>
                </c:pt>
                <c:pt idx="1323">
                  <c:v>35856</c:v>
                </c:pt>
                <c:pt idx="1324">
                  <c:v>35885</c:v>
                </c:pt>
                <c:pt idx="1325">
                  <c:v>35885</c:v>
                </c:pt>
                <c:pt idx="1326">
                  <c:v>35886</c:v>
                </c:pt>
                <c:pt idx="1327">
                  <c:v>35886</c:v>
                </c:pt>
                <c:pt idx="1328">
                  <c:v>35886</c:v>
                </c:pt>
                <c:pt idx="1329">
                  <c:v>35886</c:v>
                </c:pt>
                <c:pt idx="1330">
                  <c:v>35915</c:v>
                </c:pt>
                <c:pt idx="1331">
                  <c:v>35915</c:v>
                </c:pt>
                <c:pt idx="1332">
                  <c:v>35916</c:v>
                </c:pt>
                <c:pt idx="1333">
                  <c:v>35916</c:v>
                </c:pt>
                <c:pt idx="1334">
                  <c:v>35916</c:v>
                </c:pt>
                <c:pt idx="1335">
                  <c:v>35916</c:v>
                </c:pt>
                <c:pt idx="1336">
                  <c:v>35944</c:v>
                </c:pt>
                <c:pt idx="1337">
                  <c:v>35944</c:v>
                </c:pt>
                <c:pt idx="1338">
                  <c:v>35947</c:v>
                </c:pt>
                <c:pt idx="1339">
                  <c:v>35947</c:v>
                </c:pt>
                <c:pt idx="1340">
                  <c:v>35947</c:v>
                </c:pt>
                <c:pt idx="1341">
                  <c:v>35947</c:v>
                </c:pt>
                <c:pt idx="1342">
                  <c:v>35976</c:v>
                </c:pt>
                <c:pt idx="1343">
                  <c:v>35976</c:v>
                </c:pt>
                <c:pt idx="1344">
                  <c:v>35977</c:v>
                </c:pt>
                <c:pt idx="1345">
                  <c:v>35977</c:v>
                </c:pt>
                <c:pt idx="1346">
                  <c:v>35977</c:v>
                </c:pt>
                <c:pt idx="1347">
                  <c:v>35977</c:v>
                </c:pt>
                <c:pt idx="1348">
                  <c:v>36007</c:v>
                </c:pt>
                <c:pt idx="1349">
                  <c:v>36007</c:v>
                </c:pt>
                <c:pt idx="1350">
                  <c:v>36010</c:v>
                </c:pt>
                <c:pt idx="1351">
                  <c:v>36010</c:v>
                </c:pt>
                <c:pt idx="1352">
                  <c:v>36010</c:v>
                </c:pt>
                <c:pt idx="1353">
                  <c:v>36010</c:v>
                </c:pt>
                <c:pt idx="1354">
                  <c:v>36038</c:v>
                </c:pt>
                <c:pt idx="1355">
                  <c:v>36038</c:v>
                </c:pt>
                <c:pt idx="1356">
                  <c:v>36039</c:v>
                </c:pt>
                <c:pt idx="1357">
                  <c:v>36039</c:v>
                </c:pt>
                <c:pt idx="1358">
                  <c:v>36039</c:v>
                </c:pt>
                <c:pt idx="1359">
                  <c:v>36039</c:v>
                </c:pt>
                <c:pt idx="1360">
                  <c:v>36068</c:v>
                </c:pt>
                <c:pt idx="1361">
                  <c:v>36068</c:v>
                </c:pt>
                <c:pt idx="1362">
                  <c:v>36069</c:v>
                </c:pt>
                <c:pt idx="1363">
                  <c:v>36069</c:v>
                </c:pt>
                <c:pt idx="1364">
                  <c:v>36069</c:v>
                </c:pt>
                <c:pt idx="1365">
                  <c:v>36069</c:v>
                </c:pt>
                <c:pt idx="1366">
                  <c:v>36098</c:v>
                </c:pt>
                <c:pt idx="1367">
                  <c:v>36098</c:v>
                </c:pt>
                <c:pt idx="1368">
                  <c:v>36101</c:v>
                </c:pt>
                <c:pt idx="1369">
                  <c:v>36101</c:v>
                </c:pt>
                <c:pt idx="1370">
                  <c:v>36101</c:v>
                </c:pt>
                <c:pt idx="1371">
                  <c:v>36101</c:v>
                </c:pt>
                <c:pt idx="1372">
                  <c:v>36129</c:v>
                </c:pt>
                <c:pt idx="1373">
                  <c:v>36129</c:v>
                </c:pt>
                <c:pt idx="1374">
                  <c:v>36130</c:v>
                </c:pt>
                <c:pt idx="1375">
                  <c:v>36130</c:v>
                </c:pt>
                <c:pt idx="1376">
                  <c:v>36130</c:v>
                </c:pt>
                <c:pt idx="1377">
                  <c:v>36130</c:v>
                </c:pt>
                <c:pt idx="1378">
                  <c:v>36157</c:v>
                </c:pt>
                <c:pt idx="1379">
                  <c:v>36157</c:v>
                </c:pt>
                <c:pt idx="1380">
                  <c:v>36165</c:v>
                </c:pt>
                <c:pt idx="1381">
                  <c:v>36165</c:v>
                </c:pt>
                <c:pt idx="1382">
                  <c:v>36165</c:v>
                </c:pt>
                <c:pt idx="1383">
                  <c:v>36165</c:v>
                </c:pt>
                <c:pt idx="1384">
                  <c:v>36189</c:v>
                </c:pt>
                <c:pt idx="1385">
                  <c:v>36189</c:v>
                </c:pt>
                <c:pt idx="1386">
                  <c:v>36192</c:v>
                </c:pt>
                <c:pt idx="1387">
                  <c:v>36192</c:v>
                </c:pt>
                <c:pt idx="1388">
                  <c:v>36192</c:v>
                </c:pt>
                <c:pt idx="1389">
                  <c:v>36217</c:v>
                </c:pt>
                <c:pt idx="1390">
                  <c:v>36217</c:v>
                </c:pt>
                <c:pt idx="1391">
                  <c:v>36220</c:v>
                </c:pt>
                <c:pt idx="1392">
                  <c:v>36220</c:v>
                </c:pt>
                <c:pt idx="1393">
                  <c:v>36220</c:v>
                </c:pt>
                <c:pt idx="1394">
                  <c:v>36221</c:v>
                </c:pt>
                <c:pt idx="1395">
                  <c:v>36250</c:v>
                </c:pt>
                <c:pt idx="1396">
                  <c:v>36250</c:v>
                </c:pt>
                <c:pt idx="1397">
                  <c:v>36251</c:v>
                </c:pt>
                <c:pt idx="1398">
                  <c:v>36251</c:v>
                </c:pt>
                <c:pt idx="1399">
                  <c:v>36251</c:v>
                </c:pt>
                <c:pt idx="1400">
                  <c:v>36251</c:v>
                </c:pt>
                <c:pt idx="1401">
                  <c:v>36280</c:v>
                </c:pt>
                <c:pt idx="1402">
                  <c:v>36280</c:v>
                </c:pt>
                <c:pt idx="1403">
                  <c:v>36280</c:v>
                </c:pt>
                <c:pt idx="1404">
                  <c:v>36280</c:v>
                </c:pt>
                <c:pt idx="1405">
                  <c:v>36280</c:v>
                </c:pt>
                <c:pt idx="1406">
                  <c:v>36280</c:v>
                </c:pt>
                <c:pt idx="1407">
                  <c:v>36311</c:v>
                </c:pt>
                <c:pt idx="1408">
                  <c:v>36311</c:v>
                </c:pt>
                <c:pt idx="1409">
                  <c:v>36312</c:v>
                </c:pt>
                <c:pt idx="1410">
                  <c:v>36312</c:v>
                </c:pt>
                <c:pt idx="1411">
                  <c:v>36312</c:v>
                </c:pt>
                <c:pt idx="1412">
                  <c:v>36312</c:v>
                </c:pt>
                <c:pt idx="1413">
                  <c:v>36341</c:v>
                </c:pt>
                <c:pt idx="1414">
                  <c:v>36341</c:v>
                </c:pt>
                <c:pt idx="1415">
                  <c:v>36342</c:v>
                </c:pt>
                <c:pt idx="1416">
                  <c:v>36342</c:v>
                </c:pt>
                <c:pt idx="1417">
                  <c:v>36342</c:v>
                </c:pt>
                <c:pt idx="1418">
                  <c:v>36342</c:v>
                </c:pt>
                <c:pt idx="1419">
                  <c:v>36371</c:v>
                </c:pt>
                <c:pt idx="1420">
                  <c:v>36371</c:v>
                </c:pt>
                <c:pt idx="1421">
                  <c:v>36374</c:v>
                </c:pt>
                <c:pt idx="1422">
                  <c:v>36374</c:v>
                </c:pt>
                <c:pt idx="1423">
                  <c:v>36374</c:v>
                </c:pt>
                <c:pt idx="1424">
                  <c:v>36374</c:v>
                </c:pt>
                <c:pt idx="1425">
                  <c:v>36403</c:v>
                </c:pt>
                <c:pt idx="1426">
                  <c:v>36403</c:v>
                </c:pt>
                <c:pt idx="1427">
                  <c:v>36404</c:v>
                </c:pt>
                <c:pt idx="1428">
                  <c:v>36404</c:v>
                </c:pt>
                <c:pt idx="1429">
                  <c:v>36404</c:v>
                </c:pt>
                <c:pt idx="1430">
                  <c:v>36404</c:v>
                </c:pt>
                <c:pt idx="1431">
                  <c:v>36433</c:v>
                </c:pt>
                <c:pt idx="1432">
                  <c:v>36433</c:v>
                </c:pt>
                <c:pt idx="1433">
                  <c:v>36434</c:v>
                </c:pt>
                <c:pt idx="1434">
                  <c:v>36434</c:v>
                </c:pt>
                <c:pt idx="1435">
                  <c:v>36434</c:v>
                </c:pt>
                <c:pt idx="1436">
                  <c:v>36434</c:v>
                </c:pt>
                <c:pt idx="1437">
                  <c:v>36462</c:v>
                </c:pt>
                <c:pt idx="1438">
                  <c:v>36462</c:v>
                </c:pt>
                <c:pt idx="1439">
                  <c:v>36465</c:v>
                </c:pt>
                <c:pt idx="1440">
                  <c:v>36465</c:v>
                </c:pt>
                <c:pt idx="1441">
                  <c:v>36465</c:v>
                </c:pt>
                <c:pt idx="1442">
                  <c:v>36465</c:v>
                </c:pt>
                <c:pt idx="1443">
                  <c:v>36494</c:v>
                </c:pt>
                <c:pt idx="1444">
                  <c:v>36494</c:v>
                </c:pt>
                <c:pt idx="1445">
                  <c:v>36495</c:v>
                </c:pt>
                <c:pt idx="1446">
                  <c:v>36495</c:v>
                </c:pt>
                <c:pt idx="1447">
                  <c:v>36495</c:v>
                </c:pt>
                <c:pt idx="1448">
                  <c:v>36495</c:v>
                </c:pt>
                <c:pt idx="1449">
                  <c:v>36522</c:v>
                </c:pt>
                <c:pt idx="1450">
                  <c:v>36522</c:v>
                </c:pt>
                <c:pt idx="1451">
                  <c:v>36530</c:v>
                </c:pt>
                <c:pt idx="1452">
                  <c:v>36530</c:v>
                </c:pt>
                <c:pt idx="1453">
                  <c:v>36530</c:v>
                </c:pt>
                <c:pt idx="1454">
                  <c:v>36530</c:v>
                </c:pt>
                <c:pt idx="1455">
                  <c:v>36556</c:v>
                </c:pt>
                <c:pt idx="1456">
                  <c:v>36556</c:v>
                </c:pt>
                <c:pt idx="1457">
                  <c:v>36557</c:v>
                </c:pt>
                <c:pt idx="1458">
                  <c:v>36557</c:v>
                </c:pt>
                <c:pt idx="1459">
                  <c:v>36557</c:v>
                </c:pt>
                <c:pt idx="1460">
                  <c:v>36557</c:v>
                </c:pt>
                <c:pt idx="1461">
                  <c:v>36585</c:v>
                </c:pt>
                <c:pt idx="1462">
                  <c:v>36585</c:v>
                </c:pt>
                <c:pt idx="1463">
                  <c:v>36586</c:v>
                </c:pt>
                <c:pt idx="1464">
                  <c:v>36586</c:v>
                </c:pt>
                <c:pt idx="1465">
                  <c:v>36586</c:v>
                </c:pt>
                <c:pt idx="1466">
                  <c:v>36586</c:v>
                </c:pt>
                <c:pt idx="1467">
                  <c:v>36616</c:v>
                </c:pt>
                <c:pt idx="1468">
                  <c:v>36616</c:v>
                </c:pt>
                <c:pt idx="1469">
                  <c:v>36619</c:v>
                </c:pt>
                <c:pt idx="1470">
                  <c:v>36619</c:v>
                </c:pt>
                <c:pt idx="1471">
                  <c:v>36619</c:v>
                </c:pt>
                <c:pt idx="1472">
                  <c:v>36619</c:v>
                </c:pt>
                <c:pt idx="1473">
                  <c:v>36644</c:v>
                </c:pt>
                <c:pt idx="1474">
                  <c:v>36644</c:v>
                </c:pt>
                <c:pt idx="1475">
                  <c:v>36647</c:v>
                </c:pt>
                <c:pt idx="1476">
                  <c:v>36647</c:v>
                </c:pt>
                <c:pt idx="1477">
                  <c:v>36647</c:v>
                </c:pt>
                <c:pt idx="1478">
                  <c:v>36647</c:v>
                </c:pt>
                <c:pt idx="1479">
                  <c:v>36677</c:v>
                </c:pt>
                <c:pt idx="1480">
                  <c:v>36677</c:v>
                </c:pt>
                <c:pt idx="1481">
                  <c:v>36678</c:v>
                </c:pt>
                <c:pt idx="1482">
                  <c:v>36678</c:v>
                </c:pt>
                <c:pt idx="1483">
                  <c:v>36678</c:v>
                </c:pt>
                <c:pt idx="1484">
                  <c:v>36678</c:v>
                </c:pt>
                <c:pt idx="1485">
                  <c:v>36707</c:v>
                </c:pt>
                <c:pt idx="1486">
                  <c:v>36707</c:v>
                </c:pt>
                <c:pt idx="1487">
                  <c:v>36710</c:v>
                </c:pt>
                <c:pt idx="1488">
                  <c:v>36710</c:v>
                </c:pt>
                <c:pt idx="1489">
                  <c:v>36710</c:v>
                </c:pt>
                <c:pt idx="1490">
                  <c:v>36710</c:v>
                </c:pt>
                <c:pt idx="1491">
                  <c:v>36738</c:v>
                </c:pt>
                <c:pt idx="1492">
                  <c:v>36738</c:v>
                </c:pt>
                <c:pt idx="1493">
                  <c:v>36739</c:v>
                </c:pt>
                <c:pt idx="1494">
                  <c:v>36739</c:v>
                </c:pt>
                <c:pt idx="1495">
                  <c:v>36739</c:v>
                </c:pt>
                <c:pt idx="1496">
                  <c:v>36739</c:v>
                </c:pt>
                <c:pt idx="1497">
                  <c:v>36769</c:v>
                </c:pt>
                <c:pt idx="1498">
                  <c:v>36769</c:v>
                </c:pt>
                <c:pt idx="1499">
                  <c:v>36770</c:v>
                </c:pt>
                <c:pt idx="1500">
                  <c:v>36770</c:v>
                </c:pt>
                <c:pt idx="1501">
                  <c:v>36770</c:v>
                </c:pt>
                <c:pt idx="1502">
                  <c:v>36770</c:v>
                </c:pt>
                <c:pt idx="1503">
                  <c:v>36798</c:v>
                </c:pt>
                <c:pt idx="1504">
                  <c:v>36798</c:v>
                </c:pt>
                <c:pt idx="1505">
                  <c:v>36801</c:v>
                </c:pt>
                <c:pt idx="1506">
                  <c:v>36801</c:v>
                </c:pt>
                <c:pt idx="1507">
                  <c:v>36801</c:v>
                </c:pt>
                <c:pt idx="1508">
                  <c:v>36801</c:v>
                </c:pt>
                <c:pt idx="1509">
                  <c:v>36830</c:v>
                </c:pt>
                <c:pt idx="1510">
                  <c:v>36830</c:v>
                </c:pt>
                <c:pt idx="1511">
                  <c:v>36831</c:v>
                </c:pt>
                <c:pt idx="1512">
                  <c:v>36831</c:v>
                </c:pt>
                <c:pt idx="1513">
                  <c:v>36831</c:v>
                </c:pt>
                <c:pt idx="1514">
                  <c:v>36831</c:v>
                </c:pt>
                <c:pt idx="1515">
                  <c:v>36860</c:v>
                </c:pt>
                <c:pt idx="1516">
                  <c:v>36860</c:v>
                </c:pt>
                <c:pt idx="1517">
                  <c:v>36861</c:v>
                </c:pt>
                <c:pt idx="1518">
                  <c:v>36861</c:v>
                </c:pt>
                <c:pt idx="1519">
                  <c:v>36861</c:v>
                </c:pt>
                <c:pt idx="1520">
                  <c:v>36861</c:v>
                </c:pt>
                <c:pt idx="1521">
                  <c:v>36888</c:v>
                </c:pt>
                <c:pt idx="1522">
                  <c:v>36888</c:v>
                </c:pt>
                <c:pt idx="1523">
                  <c:v>36896</c:v>
                </c:pt>
                <c:pt idx="1524">
                  <c:v>36896</c:v>
                </c:pt>
                <c:pt idx="1525">
                  <c:v>36896</c:v>
                </c:pt>
                <c:pt idx="1526">
                  <c:v>36896</c:v>
                </c:pt>
                <c:pt idx="1527">
                  <c:v>36922</c:v>
                </c:pt>
                <c:pt idx="1528">
                  <c:v>36922</c:v>
                </c:pt>
                <c:pt idx="1529">
                  <c:v>36923</c:v>
                </c:pt>
                <c:pt idx="1530">
                  <c:v>36923</c:v>
                </c:pt>
                <c:pt idx="1531">
                  <c:v>36923</c:v>
                </c:pt>
                <c:pt idx="1532">
                  <c:v>36923</c:v>
                </c:pt>
                <c:pt idx="1533">
                  <c:v>36950</c:v>
                </c:pt>
                <c:pt idx="1534">
                  <c:v>36950</c:v>
                </c:pt>
                <c:pt idx="1535">
                  <c:v>36951</c:v>
                </c:pt>
                <c:pt idx="1536">
                  <c:v>36951</c:v>
                </c:pt>
                <c:pt idx="1537">
                  <c:v>36951</c:v>
                </c:pt>
                <c:pt idx="1538">
                  <c:v>36951</c:v>
                </c:pt>
                <c:pt idx="1539">
                  <c:v>36978</c:v>
                </c:pt>
                <c:pt idx="1540">
                  <c:v>36983</c:v>
                </c:pt>
                <c:pt idx="1541">
                  <c:v>36983</c:v>
                </c:pt>
                <c:pt idx="1542">
                  <c:v>36983</c:v>
                </c:pt>
                <c:pt idx="1543">
                  <c:v>36983</c:v>
                </c:pt>
                <c:pt idx="1544">
                  <c:v>36983</c:v>
                </c:pt>
                <c:pt idx="1545">
                  <c:v>37012</c:v>
                </c:pt>
                <c:pt idx="1546">
                  <c:v>37012</c:v>
                </c:pt>
                <c:pt idx="1547">
                  <c:v>37012</c:v>
                </c:pt>
                <c:pt idx="1548">
                  <c:v>37012</c:v>
                </c:pt>
                <c:pt idx="1549">
                  <c:v>37013</c:v>
                </c:pt>
                <c:pt idx="1550">
                  <c:v>37013</c:v>
                </c:pt>
                <c:pt idx="1551">
                  <c:v>37042</c:v>
                </c:pt>
                <c:pt idx="1552">
                  <c:v>37042</c:v>
                </c:pt>
                <c:pt idx="1553">
                  <c:v>37042</c:v>
                </c:pt>
                <c:pt idx="1554">
                  <c:v>37042</c:v>
                </c:pt>
                <c:pt idx="1555">
                  <c:v>37043</c:v>
                </c:pt>
                <c:pt idx="1556">
                  <c:v>37043</c:v>
                </c:pt>
                <c:pt idx="1557">
                  <c:v>37074</c:v>
                </c:pt>
                <c:pt idx="1558">
                  <c:v>37074</c:v>
                </c:pt>
                <c:pt idx="1559">
                  <c:v>37074</c:v>
                </c:pt>
                <c:pt idx="1560">
                  <c:v>37074</c:v>
                </c:pt>
                <c:pt idx="1561">
                  <c:v>37074</c:v>
                </c:pt>
                <c:pt idx="1562">
                  <c:v>37074</c:v>
                </c:pt>
                <c:pt idx="1563">
                  <c:v>37104</c:v>
                </c:pt>
                <c:pt idx="1564">
                  <c:v>37104</c:v>
                </c:pt>
                <c:pt idx="1565">
                  <c:v>37104</c:v>
                </c:pt>
                <c:pt idx="1566">
                  <c:v>37104</c:v>
                </c:pt>
                <c:pt idx="1567">
                  <c:v>37104</c:v>
                </c:pt>
                <c:pt idx="1568">
                  <c:v>37104</c:v>
                </c:pt>
                <c:pt idx="1569">
                  <c:v>37137</c:v>
                </c:pt>
                <c:pt idx="1570">
                  <c:v>37137</c:v>
                </c:pt>
                <c:pt idx="1571">
                  <c:v>37137</c:v>
                </c:pt>
                <c:pt idx="1572">
                  <c:v>37137</c:v>
                </c:pt>
                <c:pt idx="1573">
                  <c:v>37137</c:v>
                </c:pt>
                <c:pt idx="1574">
                  <c:v>37137</c:v>
                </c:pt>
                <c:pt idx="1575">
                  <c:v>37165</c:v>
                </c:pt>
                <c:pt idx="1576">
                  <c:v>37165</c:v>
                </c:pt>
                <c:pt idx="1577">
                  <c:v>37165</c:v>
                </c:pt>
                <c:pt idx="1578">
                  <c:v>37165</c:v>
                </c:pt>
                <c:pt idx="1579">
                  <c:v>37165</c:v>
                </c:pt>
                <c:pt idx="1580">
                  <c:v>37165</c:v>
                </c:pt>
                <c:pt idx="1581">
                  <c:v>37196</c:v>
                </c:pt>
                <c:pt idx="1582">
                  <c:v>37196</c:v>
                </c:pt>
                <c:pt idx="1583">
                  <c:v>37196</c:v>
                </c:pt>
                <c:pt idx="1584">
                  <c:v>37196</c:v>
                </c:pt>
                <c:pt idx="1585">
                  <c:v>37196</c:v>
                </c:pt>
                <c:pt idx="1586">
                  <c:v>37196</c:v>
                </c:pt>
                <c:pt idx="1587">
                  <c:v>37228</c:v>
                </c:pt>
                <c:pt idx="1588">
                  <c:v>37228</c:v>
                </c:pt>
                <c:pt idx="1589">
                  <c:v>37228</c:v>
                </c:pt>
                <c:pt idx="1590">
                  <c:v>37228</c:v>
                </c:pt>
                <c:pt idx="1591">
                  <c:v>37228</c:v>
                </c:pt>
                <c:pt idx="1592">
                  <c:v>37228</c:v>
                </c:pt>
                <c:pt idx="1593">
                  <c:v>37260</c:v>
                </c:pt>
                <c:pt idx="1594">
                  <c:v>37260</c:v>
                </c:pt>
                <c:pt idx="1595">
                  <c:v>37260</c:v>
                </c:pt>
                <c:pt idx="1596">
                  <c:v>37260</c:v>
                </c:pt>
                <c:pt idx="1597">
                  <c:v>37260</c:v>
                </c:pt>
                <c:pt idx="1598">
                  <c:v>37260</c:v>
                </c:pt>
                <c:pt idx="1599">
                  <c:v>37288</c:v>
                </c:pt>
                <c:pt idx="1600">
                  <c:v>37288</c:v>
                </c:pt>
                <c:pt idx="1601">
                  <c:v>37288</c:v>
                </c:pt>
                <c:pt idx="1602">
                  <c:v>37288</c:v>
                </c:pt>
                <c:pt idx="1603">
                  <c:v>37288</c:v>
                </c:pt>
                <c:pt idx="1604">
                  <c:v>37288</c:v>
                </c:pt>
                <c:pt idx="1605">
                  <c:v>37316</c:v>
                </c:pt>
                <c:pt idx="1606">
                  <c:v>37316</c:v>
                </c:pt>
                <c:pt idx="1607">
                  <c:v>37316</c:v>
                </c:pt>
                <c:pt idx="1608">
                  <c:v>37316</c:v>
                </c:pt>
                <c:pt idx="1609">
                  <c:v>37316</c:v>
                </c:pt>
                <c:pt idx="1610">
                  <c:v>37316</c:v>
                </c:pt>
                <c:pt idx="1611">
                  <c:v>37347</c:v>
                </c:pt>
                <c:pt idx="1612">
                  <c:v>37347</c:v>
                </c:pt>
                <c:pt idx="1613">
                  <c:v>37347</c:v>
                </c:pt>
                <c:pt idx="1614">
                  <c:v>37347</c:v>
                </c:pt>
                <c:pt idx="1615">
                  <c:v>37347</c:v>
                </c:pt>
                <c:pt idx="1616">
                  <c:v>37347</c:v>
                </c:pt>
                <c:pt idx="1617">
                  <c:v>37377</c:v>
                </c:pt>
                <c:pt idx="1618">
                  <c:v>37377</c:v>
                </c:pt>
                <c:pt idx="1619">
                  <c:v>37377</c:v>
                </c:pt>
                <c:pt idx="1620">
                  <c:v>37377</c:v>
                </c:pt>
                <c:pt idx="1621">
                  <c:v>37378</c:v>
                </c:pt>
                <c:pt idx="1622">
                  <c:v>37378</c:v>
                </c:pt>
                <c:pt idx="1623">
                  <c:v>37410</c:v>
                </c:pt>
                <c:pt idx="1624">
                  <c:v>37410</c:v>
                </c:pt>
                <c:pt idx="1625">
                  <c:v>37410</c:v>
                </c:pt>
                <c:pt idx="1626">
                  <c:v>37410</c:v>
                </c:pt>
                <c:pt idx="1627">
                  <c:v>37410</c:v>
                </c:pt>
                <c:pt idx="1628">
                  <c:v>37410</c:v>
                </c:pt>
                <c:pt idx="1629">
                  <c:v>37438</c:v>
                </c:pt>
                <c:pt idx="1630">
                  <c:v>37438</c:v>
                </c:pt>
                <c:pt idx="1631">
                  <c:v>37438</c:v>
                </c:pt>
                <c:pt idx="1632">
                  <c:v>37438</c:v>
                </c:pt>
                <c:pt idx="1633">
                  <c:v>37438</c:v>
                </c:pt>
                <c:pt idx="1634">
                  <c:v>37438</c:v>
                </c:pt>
                <c:pt idx="1635">
                  <c:v>37469</c:v>
                </c:pt>
                <c:pt idx="1636">
                  <c:v>37469</c:v>
                </c:pt>
                <c:pt idx="1637">
                  <c:v>37470</c:v>
                </c:pt>
                <c:pt idx="1638">
                  <c:v>37470</c:v>
                </c:pt>
                <c:pt idx="1639">
                  <c:v>37470</c:v>
                </c:pt>
                <c:pt idx="1640">
                  <c:v>37470</c:v>
                </c:pt>
                <c:pt idx="1641">
                  <c:v>37501</c:v>
                </c:pt>
                <c:pt idx="1642">
                  <c:v>37501</c:v>
                </c:pt>
                <c:pt idx="1643">
                  <c:v>37503</c:v>
                </c:pt>
                <c:pt idx="1644">
                  <c:v>37503</c:v>
                </c:pt>
                <c:pt idx="1645">
                  <c:v>37503</c:v>
                </c:pt>
                <c:pt idx="1646">
                  <c:v>37503</c:v>
                </c:pt>
                <c:pt idx="1647">
                  <c:v>37530</c:v>
                </c:pt>
                <c:pt idx="1648">
                  <c:v>37530</c:v>
                </c:pt>
                <c:pt idx="1649">
                  <c:v>37530</c:v>
                </c:pt>
                <c:pt idx="1650">
                  <c:v>37530</c:v>
                </c:pt>
                <c:pt idx="1651">
                  <c:v>37530</c:v>
                </c:pt>
                <c:pt idx="1652">
                  <c:v>37530</c:v>
                </c:pt>
                <c:pt idx="1653">
                  <c:v>37561</c:v>
                </c:pt>
                <c:pt idx="1654">
                  <c:v>37561</c:v>
                </c:pt>
                <c:pt idx="1655">
                  <c:v>37561</c:v>
                </c:pt>
                <c:pt idx="1656">
                  <c:v>37561</c:v>
                </c:pt>
                <c:pt idx="1657">
                  <c:v>37561</c:v>
                </c:pt>
                <c:pt idx="1658">
                  <c:v>37561</c:v>
                </c:pt>
                <c:pt idx="1659">
                  <c:v>37592</c:v>
                </c:pt>
                <c:pt idx="1660">
                  <c:v>37592</c:v>
                </c:pt>
                <c:pt idx="1661">
                  <c:v>37592</c:v>
                </c:pt>
                <c:pt idx="1662">
                  <c:v>37592</c:v>
                </c:pt>
                <c:pt idx="1663">
                  <c:v>37592</c:v>
                </c:pt>
                <c:pt idx="1664">
                  <c:v>37592</c:v>
                </c:pt>
                <c:pt idx="1665">
                  <c:v>37617</c:v>
                </c:pt>
                <c:pt idx="1666">
                  <c:v>37617</c:v>
                </c:pt>
                <c:pt idx="1667">
                  <c:v>37617</c:v>
                </c:pt>
                <c:pt idx="1668">
                  <c:v>37617</c:v>
                </c:pt>
                <c:pt idx="1669">
                  <c:v>37627</c:v>
                </c:pt>
                <c:pt idx="1670">
                  <c:v>37627</c:v>
                </c:pt>
                <c:pt idx="1671">
                  <c:v>37652</c:v>
                </c:pt>
                <c:pt idx="1672">
                  <c:v>37652</c:v>
                </c:pt>
                <c:pt idx="1673">
                  <c:v>37652</c:v>
                </c:pt>
                <c:pt idx="1674">
                  <c:v>37652</c:v>
                </c:pt>
                <c:pt idx="1675">
                  <c:v>37655</c:v>
                </c:pt>
                <c:pt idx="1676">
                  <c:v>37655</c:v>
                </c:pt>
                <c:pt idx="1677">
                  <c:v>37683</c:v>
                </c:pt>
                <c:pt idx="1678">
                  <c:v>37683</c:v>
                </c:pt>
                <c:pt idx="1679">
                  <c:v>37683</c:v>
                </c:pt>
                <c:pt idx="1680">
                  <c:v>37683</c:v>
                </c:pt>
                <c:pt idx="1681">
                  <c:v>37683</c:v>
                </c:pt>
                <c:pt idx="1682">
                  <c:v>37683</c:v>
                </c:pt>
                <c:pt idx="1683">
                  <c:v>37711</c:v>
                </c:pt>
                <c:pt idx="1684">
                  <c:v>37711</c:v>
                </c:pt>
                <c:pt idx="1685">
                  <c:v>37711</c:v>
                </c:pt>
                <c:pt idx="1686">
                  <c:v>37711</c:v>
                </c:pt>
                <c:pt idx="1687">
                  <c:v>37712</c:v>
                </c:pt>
                <c:pt idx="1688">
                  <c:v>37712</c:v>
                </c:pt>
                <c:pt idx="1689">
                  <c:v>37742</c:v>
                </c:pt>
                <c:pt idx="1690">
                  <c:v>37742</c:v>
                </c:pt>
                <c:pt idx="1691">
                  <c:v>37742</c:v>
                </c:pt>
                <c:pt idx="1692">
                  <c:v>37742</c:v>
                </c:pt>
                <c:pt idx="1693">
                  <c:v>37743</c:v>
                </c:pt>
                <c:pt idx="1694">
                  <c:v>37743</c:v>
                </c:pt>
                <c:pt idx="1695">
                  <c:v>37774</c:v>
                </c:pt>
                <c:pt idx="1696">
                  <c:v>37774</c:v>
                </c:pt>
                <c:pt idx="1697">
                  <c:v>37774</c:v>
                </c:pt>
                <c:pt idx="1698">
                  <c:v>37774</c:v>
                </c:pt>
                <c:pt idx="1699">
                  <c:v>37774</c:v>
                </c:pt>
                <c:pt idx="1700">
                  <c:v>37774</c:v>
                </c:pt>
                <c:pt idx="1701">
                  <c:v>37803</c:v>
                </c:pt>
                <c:pt idx="1702">
                  <c:v>37803</c:v>
                </c:pt>
                <c:pt idx="1703">
                  <c:v>37803</c:v>
                </c:pt>
                <c:pt idx="1704">
                  <c:v>37803</c:v>
                </c:pt>
                <c:pt idx="1705">
                  <c:v>37803</c:v>
                </c:pt>
                <c:pt idx="1706">
                  <c:v>37803</c:v>
                </c:pt>
                <c:pt idx="1707">
                  <c:v>37834</c:v>
                </c:pt>
                <c:pt idx="1708">
                  <c:v>37834</c:v>
                </c:pt>
                <c:pt idx="1709">
                  <c:v>37834</c:v>
                </c:pt>
                <c:pt idx="1710">
                  <c:v>37834</c:v>
                </c:pt>
                <c:pt idx="1711">
                  <c:v>37834</c:v>
                </c:pt>
                <c:pt idx="1712">
                  <c:v>37834</c:v>
                </c:pt>
                <c:pt idx="1713">
                  <c:v>37865</c:v>
                </c:pt>
                <c:pt idx="1714">
                  <c:v>37865</c:v>
                </c:pt>
                <c:pt idx="1715">
                  <c:v>37865</c:v>
                </c:pt>
                <c:pt idx="1716">
                  <c:v>37865</c:v>
                </c:pt>
                <c:pt idx="1717">
                  <c:v>37865</c:v>
                </c:pt>
                <c:pt idx="1718">
                  <c:v>37865</c:v>
                </c:pt>
                <c:pt idx="1719">
                  <c:v>37895</c:v>
                </c:pt>
                <c:pt idx="1720">
                  <c:v>37895</c:v>
                </c:pt>
                <c:pt idx="1721">
                  <c:v>37895</c:v>
                </c:pt>
                <c:pt idx="1722">
                  <c:v>37895</c:v>
                </c:pt>
                <c:pt idx="1723">
                  <c:v>37895</c:v>
                </c:pt>
                <c:pt idx="1724">
                  <c:v>37895</c:v>
                </c:pt>
                <c:pt idx="1725">
                  <c:v>37929</c:v>
                </c:pt>
                <c:pt idx="1726">
                  <c:v>37929</c:v>
                </c:pt>
                <c:pt idx="1727">
                  <c:v>37930</c:v>
                </c:pt>
                <c:pt idx="1728">
                  <c:v>37930</c:v>
                </c:pt>
                <c:pt idx="1729">
                  <c:v>37930</c:v>
                </c:pt>
                <c:pt idx="1730">
                  <c:v>37930</c:v>
                </c:pt>
                <c:pt idx="1731">
                  <c:v>37956</c:v>
                </c:pt>
                <c:pt idx="1732">
                  <c:v>37956</c:v>
                </c:pt>
                <c:pt idx="1733">
                  <c:v>37957</c:v>
                </c:pt>
                <c:pt idx="1734">
                  <c:v>37957</c:v>
                </c:pt>
                <c:pt idx="1735">
                  <c:v>37957</c:v>
                </c:pt>
                <c:pt idx="1736">
                  <c:v>37957</c:v>
                </c:pt>
                <c:pt idx="1737">
                  <c:v>37981</c:v>
                </c:pt>
                <c:pt idx="1738">
                  <c:v>37981</c:v>
                </c:pt>
                <c:pt idx="1739">
                  <c:v>37981</c:v>
                </c:pt>
                <c:pt idx="1740">
                  <c:v>37981</c:v>
                </c:pt>
                <c:pt idx="1741">
                  <c:v>37991</c:v>
                </c:pt>
                <c:pt idx="1742">
                  <c:v>37991</c:v>
                </c:pt>
                <c:pt idx="1743">
                  <c:v>38019</c:v>
                </c:pt>
                <c:pt idx="1744">
                  <c:v>38019</c:v>
                </c:pt>
                <c:pt idx="1745">
                  <c:v>38019</c:v>
                </c:pt>
                <c:pt idx="1746">
                  <c:v>38019</c:v>
                </c:pt>
                <c:pt idx="1747">
                  <c:v>38019</c:v>
                </c:pt>
                <c:pt idx="1748">
                  <c:v>38019</c:v>
                </c:pt>
                <c:pt idx="1749">
                  <c:v>38047</c:v>
                </c:pt>
                <c:pt idx="1750">
                  <c:v>38047</c:v>
                </c:pt>
                <c:pt idx="1751">
                  <c:v>38047</c:v>
                </c:pt>
                <c:pt idx="1752">
                  <c:v>38047</c:v>
                </c:pt>
                <c:pt idx="1753">
                  <c:v>38047</c:v>
                </c:pt>
                <c:pt idx="1754">
                  <c:v>38047</c:v>
                </c:pt>
                <c:pt idx="1755">
                  <c:v>38078</c:v>
                </c:pt>
                <c:pt idx="1756">
                  <c:v>38078</c:v>
                </c:pt>
                <c:pt idx="1757">
                  <c:v>38078</c:v>
                </c:pt>
                <c:pt idx="1758">
                  <c:v>38078</c:v>
                </c:pt>
                <c:pt idx="1759">
                  <c:v>38078</c:v>
                </c:pt>
                <c:pt idx="1760">
                  <c:v>38078</c:v>
                </c:pt>
                <c:pt idx="1761">
                  <c:v>38105</c:v>
                </c:pt>
                <c:pt idx="1762">
                  <c:v>38105</c:v>
                </c:pt>
                <c:pt idx="1763">
                  <c:v>38105</c:v>
                </c:pt>
                <c:pt idx="1764">
                  <c:v>38105</c:v>
                </c:pt>
                <c:pt idx="1765">
                  <c:v>38113</c:v>
                </c:pt>
                <c:pt idx="1766">
                  <c:v>38113</c:v>
                </c:pt>
                <c:pt idx="1767">
                  <c:v>38139</c:v>
                </c:pt>
                <c:pt idx="1768">
                  <c:v>38139</c:v>
                </c:pt>
                <c:pt idx="1769">
                  <c:v>38139</c:v>
                </c:pt>
                <c:pt idx="1770">
                  <c:v>38139</c:v>
                </c:pt>
                <c:pt idx="1771">
                  <c:v>38139</c:v>
                </c:pt>
                <c:pt idx="1772">
                  <c:v>38139</c:v>
                </c:pt>
                <c:pt idx="1773">
                  <c:v>38169</c:v>
                </c:pt>
                <c:pt idx="1774">
                  <c:v>38169</c:v>
                </c:pt>
                <c:pt idx="1775">
                  <c:v>38169</c:v>
                </c:pt>
                <c:pt idx="1776">
                  <c:v>38169</c:v>
                </c:pt>
                <c:pt idx="1777">
                  <c:v>38169</c:v>
                </c:pt>
                <c:pt idx="1778">
                  <c:v>38169</c:v>
                </c:pt>
                <c:pt idx="1779">
                  <c:v>38198</c:v>
                </c:pt>
                <c:pt idx="1780">
                  <c:v>38198</c:v>
                </c:pt>
                <c:pt idx="1781">
                  <c:v>38198</c:v>
                </c:pt>
                <c:pt idx="1782">
                  <c:v>38198</c:v>
                </c:pt>
                <c:pt idx="1783">
                  <c:v>38201</c:v>
                </c:pt>
                <c:pt idx="1784">
                  <c:v>38201</c:v>
                </c:pt>
                <c:pt idx="1785">
                  <c:v>38231</c:v>
                </c:pt>
                <c:pt idx="1786">
                  <c:v>38231</c:v>
                </c:pt>
                <c:pt idx="1787">
                  <c:v>38231</c:v>
                </c:pt>
                <c:pt idx="1788">
                  <c:v>38231</c:v>
                </c:pt>
                <c:pt idx="1789">
                  <c:v>38231</c:v>
                </c:pt>
                <c:pt idx="1790">
                  <c:v>38231</c:v>
                </c:pt>
                <c:pt idx="1791">
                  <c:v>38261</c:v>
                </c:pt>
                <c:pt idx="1792">
                  <c:v>38261</c:v>
                </c:pt>
                <c:pt idx="1793">
                  <c:v>38261</c:v>
                </c:pt>
                <c:pt idx="1794">
                  <c:v>38261</c:v>
                </c:pt>
                <c:pt idx="1795">
                  <c:v>38261</c:v>
                </c:pt>
                <c:pt idx="1796">
                  <c:v>38261</c:v>
                </c:pt>
                <c:pt idx="1797">
                  <c:v>38292</c:v>
                </c:pt>
                <c:pt idx="1798">
                  <c:v>38292</c:v>
                </c:pt>
                <c:pt idx="1799">
                  <c:v>38292</c:v>
                </c:pt>
                <c:pt idx="1800">
                  <c:v>38292</c:v>
                </c:pt>
                <c:pt idx="1801">
                  <c:v>38292</c:v>
                </c:pt>
                <c:pt idx="1802">
                  <c:v>38292</c:v>
                </c:pt>
                <c:pt idx="1803">
                  <c:v>38322</c:v>
                </c:pt>
                <c:pt idx="1804">
                  <c:v>38322</c:v>
                </c:pt>
                <c:pt idx="1805">
                  <c:v>38322</c:v>
                </c:pt>
                <c:pt idx="1806">
                  <c:v>38322</c:v>
                </c:pt>
                <c:pt idx="1807">
                  <c:v>38322</c:v>
                </c:pt>
                <c:pt idx="1808">
                  <c:v>38322</c:v>
                </c:pt>
                <c:pt idx="1809">
                  <c:v>38356</c:v>
                </c:pt>
                <c:pt idx="1810">
                  <c:v>38356</c:v>
                </c:pt>
                <c:pt idx="1811">
                  <c:v>38357</c:v>
                </c:pt>
                <c:pt idx="1812">
                  <c:v>38357</c:v>
                </c:pt>
                <c:pt idx="1813">
                  <c:v>38357</c:v>
                </c:pt>
                <c:pt idx="1814">
                  <c:v>38357</c:v>
                </c:pt>
                <c:pt idx="1815">
                  <c:v>38384</c:v>
                </c:pt>
                <c:pt idx="1816">
                  <c:v>38384</c:v>
                </c:pt>
                <c:pt idx="1817">
                  <c:v>38384</c:v>
                </c:pt>
                <c:pt idx="1818">
                  <c:v>38384</c:v>
                </c:pt>
                <c:pt idx="1819">
                  <c:v>38384</c:v>
                </c:pt>
                <c:pt idx="1820">
                  <c:v>38384</c:v>
                </c:pt>
                <c:pt idx="1821">
                  <c:v>38412</c:v>
                </c:pt>
                <c:pt idx="1822">
                  <c:v>38412</c:v>
                </c:pt>
                <c:pt idx="1823">
                  <c:v>38412</c:v>
                </c:pt>
                <c:pt idx="1824">
                  <c:v>38412</c:v>
                </c:pt>
                <c:pt idx="1825">
                  <c:v>38412</c:v>
                </c:pt>
                <c:pt idx="1826">
                  <c:v>38412</c:v>
                </c:pt>
                <c:pt idx="1827">
                  <c:v>38443</c:v>
                </c:pt>
                <c:pt idx="1828">
                  <c:v>38443</c:v>
                </c:pt>
                <c:pt idx="1829">
                  <c:v>38443</c:v>
                </c:pt>
                <c:pt idx="1830">
                  <c:v>38443</c:v>
                </c:pt>
                <c:pt idx="1831">
                  <c:v>38443</c:v>
                </c:pt>
                <c:pt idx="1832">
                  <c:v>38443</c:v>
                </c:pt>
                <c:pt idx="1833">
                  <c:v>38470</c:v>
                </c:pt>
                <c:pt idx="1834">
                  <c:v>38470</c:v>
                </c:pt>
                <c:pt idx="1835">
                  <c:v>38470</c:v>
                </c:pt>
                <c:pt idx="1836">
                  <c:v>38470</c:v>
                </c:pt>
                <c:pt idx="1837">
                  <c:v>38474</c:v>
                </c:pt>
                <c:pt idx="1838">
                  <c:v>38474</c:v>
                </c:pt>
                <c:pt idx="1839">
                  <c:v>38504</c:v>
                </c:pt>
                <c:pt idx="1840">
                  <c:v>38504</c:v>
                </c:pt>
                <c:pt idx="1841">
                  <c:v>38504</c:v>
                </c:pt>
                <c:pt idx="1842">
                  <c:v>38504</c:v>
                </c:pt>
                <c:pt idx="1843">
                  <c:v>38504</c:v>
                </c:pt>
                <c:pt idx="1844">
                  <c:v>38504</c:v>
                </c:pt>
                <c:pt idx="1845">
                  <c:v>38534</c:v>
                </c:pt>
                <c:pt idx="1846">
                  <c:v>38534</c:v>
                </c:pt>
                <c:pt idx="1847">
                  <c:v>38537</c:v>
                </c:pt>
                <c:pt idx="1848">
                  <c:v>38537</c:v>
                </c:pt>
                <c:pt idx="1849">
                  <c:v>38537</c:v>
                </c:pt>
                <c:pt idx="1850">
                  <c:v>38537</c:v>
                </c:pt>
                <c:pt idx="1851">
                  <c:v>38565</c:v>
                </c:pt>
                <c:pt idx="1852">
                  <c:v>38565</c:v>
                </c:pt>
                <c:pt idx="1853">
                  <c:v>38565</c:v>
                </c:pt>
                <c:pt idx="1854">
                  <c:v>38565</c:v>
                </c:pt>
                <c:pt idx="1855">
                  <c:v>38565</c:v>
                </c:pt>
                <c:pt idx="1856">
                  <c:v>38565</c:v>
                </c:pt>
                <c:pt idx="1857">
                  <c:v>38596</c:v>
                </c:pt>
                <c:pt idx="1858">
                  <c:v>38596</c:v>
                </c:pt>
                <c:pt idx="1859">
                  <c:v>38596</c:v>
                </c:pt>
                <c:pt idx="1860">
                  <c:v>38596</c:v>
                </c:pt>
                <c:pt idx="1861">
                  <c:v>38596</c:v>
                </c:pt>
                <c:pt idx="1862">
                  <c:v>38596</c:v>
                </c:pt>
                <c:pt idx="1863">
                  <c:v>38628</c:v>
                </c:pt>
                <c:pt idx="1864">
                  <c:v>38628</c:v>
                </c:pt>
                <c:pt idx="1865">
                  <c:v>38628</c:v>
                </c:pt>
                <c:pt idx="1866">
                  <c:v>38628</c:v>
                </c:pt>
                <c:pt idx="1867">
                  <c:v>38628</c:v>
                </c:pt>
                <c:pt idx="1868">
                  <c:v>38628</c:v>
                </c:pt>
                <c:pt idx="1869">
                  <c:v>38657</c:v>
                </c:pt>
                <c:pt idx="1870">
                  <c:v>38657</c:v>
                </c:pt>
                <c:pt idx="1871">
                  <c:v>38657</c:v>
                </c:pt>
                <c:pt idx="1872">
                  <c:v>38657</c:v>
                </c:pt>
                <c:pt idx="1873">
                  <c:v>38657</c:v>
                </c:pt>
                <c:pt idx="1874">
                  <c:v>38657</c:v>
                </c:pt>
                <c:pt idx="1875">
                  <c:v>38687</c:v>
                </c:pt>
                <c:pt idx="1876">
                  <c:v>38687</c:v>
                </c:pt>
                <c:pt idx="1877">
                  <c:v>38687</c:v>
                </c:pt>
                <c:pt idx="1878">
                  <c:v>38687</c:v>
                </c:pt>
                <c:pt idx="1879">
                  <c:v>38687</c:v>
                </c:pt>
                <c:pt idx="1880">
                  <c:v>38687</c:v>
                </c:pt>
                <c:pt idx="1881">
                  <c:v>38721</c:v>
                </c:pt>
                <c:pt idx="1882">
                  <c:v>38721</c:v>
                </c:pt>
                <c:pt idx="1883">
                  <c:v>38722</c:v>
                </c:pt>
                <c:pt idx="1884">
                  <c:v>38722</c:v>
                </c:pt>
                <c:pt idx="1885">
                  <c:v>38722</c:v>
                </c:pt>
                <c:pt idx="1886">
                  <c:v>38722</c:v>
                </c:pt>
                <c:pt idx="1887">
                  <c:v>38749</c:v>
                </c:pt>
                <c:pt idx="1888">
                  <c:v>38749</c:v>
                </c:pt>
                <c:pt idx="1889">
                  <c:v>38749</c:v>
                </c:pt>
                <c:pt idx="1890">
                  <c:v>38749</c:v>
                </c:pt>
                <c:pt idx="1891">
                  <c:v>38749</c:v>
                </c:pt>
                <c:pt idx="1892">
                  <c:v>38749</c:v>
                </c:pt>
                <c:pt idx="1893">
                  <c:v>38777</c:v>
                </c:pt>
                <c:pt idx="1894">
                  <c:v>38777</c:v>
                </c:pt>
                <c:pt idx="1895">
                  <c:v>38778</c:v>
                </c:pt>
                <c:pt idx="1896">
                  <c:v>38778</c:v>
                </c:pt>
                <c:pt idx="1897">
                  <c:v>38778</c:v>
                </c:pt>
                <c:pt idx="1898">
                  <c:v>38778</c:v>
                </c:pt>
                <c:pt idx="1899">
                  <c:v>38810</c:v>
                </c:pt>
                <c:pt idx="1900">
                  <c:v>38810</c:v>
                </c:pt>
                <c:pt idx="1901">
                  <c:v>38810</c:v>
                </c:pt>
                <c:pt idx="1902">
                  <c:v>38810</c:v>
                </c:pt>
                <c:pt idx="1903">
                  <c:v>38810</c:v>
                </c:pt>
                <c:pt idx="1904">
                  <c:v>38810</c:v>
                </c:pt>
                <c:pt idx="1905">
                  <c:v>38835</c:v>
                </c:pt>
                <c:pt idx="1906">
                  <c:v>38835</c:v>
                </c:pt>
                <c:pt idx="1907">
                  <c:v>38835</c:v>
                </c:pt>
                <c:pt idx="1908">
                  <c:v>38835</c:v>
                </c:pt>
                <c:pt idx="1909">
                  <c:v>38839</c:v>
                </c:pt>
                <c:pt idx="1910">
                  <c:v>38839</c:v>
                </c:pt>
                <c:pt idx="1911">
                  <c:v>38869</c:v>
                </c:pt>
                <c:pt idx="1912">
                  <c:v>38869</c:v>
                </c:pt>
                <c:pt idx="1913">
                  <c:v>38869</c:v>
                </c:pt>
                <c:pt idx="1914">
                  <c:v>38869</c:v>
                </c:pt>
                <c:pt idx="1915">
                  <c:v>38869</c:v>
                </c:pt>
                <c:pt idx="1916">
                  <c:v>38869</c:v>
                </c:pt>
                <c:pt idx="1917">
                  <c:v>38901</c:v>
                </c:pt>
                <c:pt idx="1918">
                  <c:v>38901</c:v>
                </c:pt>
                <c:pt idx="1919">
                  <c:v>38901</c:v>
                </c:pt>
                <c:pt idx="1920">
                  <c:v>38901</c:v>
                </c:pt>
                <c:pt idx="1921">
                  <c:v>38901</c:v>
                </c:pt>
                <c:pt idx="1922">
                  <c:v>38901</c:v>
                </c:pt>
                <c:pt idx="1923">
                  <c:v>38930</c:v>
                </c:pt>
                <c:pt idx="1924">
                  <c:v>38930</c:v>
                </c:pt>
                <c:pt idx="1925">
                  <c:v>38930</c:v>
                </c:pt>
                <c:pt idx="1926">
                  <c:v>38930</c:v>
                </c:pt>
                <c:pt idx="1927">
                  <c:v>38930</c:v>
                </c:pt>
                <c:pt idx="1928">
                  <c:v>38930</c:v>
                </c:pt>
                <c:pt idx="1929">
                  <c:v>38961</c:v>
                </c:pt>
                <c:pt idx="1930">
                  <c:v>38961</c:v>
                </c:pt>
                <c:pt idx="1931">
                  <c:v>38961</c:v>
                </c:pt>
                <c:pt idx="1932">
                  <c:v>38961</c:v>
                </c:pt>
                <c:pt idx="1933">
                  <c:v>38961</c:v>
                </c:pt>
                <c:pt idx="1934">
                  <c:v>38961</c:v>
                </c:pt>
                <c:pt idx="1935">
                  <c:v>38992</c:v>
                </c:pt>
                <c:pt idx="1936">
                  <c:v>38992</c:v>
                </c:pt>
                <c:pt idx="1937">
                  <c:v>38992</c:v>
                </c:pt>
                <c:pt idx="1938">
                  <c:v>38992</c:v>
                </c:pt>
                <c:pt idx="1939">
                  <c:v>38992</c:v>
                </c:pt>
                <c:pt idx="1940">
                  <c:v>38992</c:v>
                </c:pt>
                <c:pt idx="1941">
                  <c:v>39022</c:v>
                </c:pt>
                <c:pt idx="1942">
                  <c:v>39022</c:v>
                </c:pt>
                <c:pt idx="1943">
                  <c:v>39022</c:v>
                </c:pt>
                <c:pt idx="1944">
                  <c:v>39022</c:v>
                </c:pt>
                <c:pt idx="1945">
                  <c:v>39022</c:v>
                </c:pt>
                <c:pt idx="1946">
                  <c:v>39022</c:v>
                </c:pt>
                <c:pt idx="1947">
                  <c:v>39052</c:v>
                </c:pt>
                <c:pt idx="1948">
                  <c:v>39052</c:v>
                </c:pt>
                <c:pt idx="1949">
                  <c:v>39052</c:v>
                </c:pt>
                <c:pt idx="1950">
                  <c:v>39052</c:v>
                </c:pt>
                <c:pt idx="1951">
                  <c:v>39052</c:v>
                </c:pt>
                <c:pt idx="1952">
                  <c:v>39052</c:v>
                </c:pt>
                <c:pt idx="1953">
                  <c:v>39086</c:v>
                </c:pt>
                <c:pt idx="1954">
                  <c:v>39086</c:v>
                </c:pt>
                <c:pt idx="1955">
                  <c:v>39086</c:v>
                </c:pt>
                <c:pt idx="1956">
                  <c:v>39086</c:v>
                </c:pt>
                <c:pt idx="1957">
                  <c:v>39086</c:v>
                </c:pt>
                <c:pt idx="1958">
                  <c:v>39086</c:v>
                </c:pt>
                <c:pt idx="1959">
                  <c:v>39114</c:v>
                </c:pt>
                <c:pt idx="1960">
                  <c:v>39114</c:v>
                </c:pt>
                <c:pt idx="1961">
                  <c:v>39114</c:v>
                </c:pt>
                <c:pt idx="1962">
                  <c:v>39114</c:v>
                </c:pt>
                <c:pt idx="1963">
                  <c:v>39114</c:v>
                </c:pt>
                <c:pt idx="1964">
                  <c:v>39114</c:v>
                </c:pt>
                <c:pt idx="1965">
                  <c:v>39142</c:v>
                </c:pt>
                <c:pt idx="1966">
                  <c:v>39142</c:v>
                </c:pt>
                <c:pt idx="1967">
                  <c:v>39142</c:v>
                </c:pt>
                <c:pt idx="1968">
                  <c:v>39142</c:v>
                </c:pt>
                <c:pt idx="1969">
                  <c:v>39142</c:v>
                </c:pt>
                <c:pt idx="1970">
                  <c:v>39142</c:v>
                </c:pt>
                <c:pt idx="1971">
                  <c:v>39174</c:v>
                </c:pt>
                <c:pt idx="1972">
                  <c:v>39174</c:v>
                </c:pt>
                <c:pt idx="1973">
                  <c:v>39174</c:v>
                </c:pt>
                <c:pt idx="1974">
                  <c:v>39174</c:v>
                </c:pt>
                <c:pt idx="1975">
                  <c:v>39174</c:v>
                </c:pt>
                <c:pt idx="1976">
                  <c:v>39174</c:v>
                </c:pt>
                <c:pt idx="1977">
                  <c:v>39203</c:v>
                </c:pt>
                <c:pt idx="1978">
                  <c:v>39203</c:v>
                </c:pt>
                <c:pt idx="1979">
                  <c:v>39203</c:v>
                </c:pt>
                <c:pt idx="1980">
                  <c:v>39203</c:v>
                </c:pt>
                <c:pt idx="1981">
                  <c:v>39204</c:v>
                </c:pt>
                <c:pt idx="1982">
                  <c:v>39204</c:v>
                </c:pt>
                <c:pt idx="1983">
                  <c:v>39234</c:v>
                </c:pt>
                <c:pt idx="1984">
                  <c:v>39234</c:v>
                </c:pt>
                <c:pt idx="1985">
                  <c:v>39234</c:v>
                </c:pt>
                <c:pt idx="1986">
                  <c:v>39234</c:v>
                </c:pt>
                <c:pt idx="1987">
                  <c:v>39234</c:v>
                </c:pt>
                <c:pt idx="1988">
                  <c:v>39234</c:v>
                </c:pt>
                <c:pt idx="1989">
                  <c:v>39265</c:v>
                </c:pt>
                <c:pt idx="1990">
                  <c:v>39265</c:v>
                </c:pt>
                <c:pt idx="1991">
                  <c:v>39266</c:v>
                </c:pt>
                <c:pt idx="1992">
                  <c:v>39266</c:v>
                </c:pt>
                <c:pt idx="1993">
                  <c:v>39266</c:v>
                </c:pt>
                <c:pt idx="1994">
                  <c:v>39266</c:v>
                </c:pt>
                <c:pt idx="1995">
                  <c:v>39295</c:v>
                </c:pt>
                <c:pt idx="1996">
                  <c:v>39295</c:v>
                </c:pt>
                <c:pt idx="1997">
                  <c:v>39295</c:v>
                </c:pt>
                <c:pt idx="1998">
                  <c:v>39295</c:v>
                </c:pt>
                <c:pt idx="1999">
                  <c:v>39295</c:v>
                </c:pt>
                <c:pt idx="2000">
                  <c:v>39295</c:v>
                </c:pt>
                <c:pt idx="2001">
                  <c:v>39328</c:v>
                </c:pt>
                <c:pt idx="2002">
                  <c:v>39328</c:v>
                </c:pt>
                <c:pt idx="2003">
                  <c:v>39328</c:v>
                </c:pt>
                <c:pt idx="2004">
                  <c:v>39328</c:v>
                </c:pt>
                <c:pt idx="2005">
                  <c:v>39328</c:v>
                </c:pt>
                <c:pt idx="2006">
                  <c:v>39328</c:v>
                </c:pt>
                <c:pt idx="2007">
                  <c:v>39356</c:v>
                </c:pt>
                <c:pt idx="2008">
                  <c:v>39356</c:v>
                </c:pt>
                <c:pt idx="2009">
                  <c:v>39357</c:v>
                </c:pt>
                <c:pt idx="2010">
                  <c:v>39357</c:v>
                </c:pt>
                <c:pt idx="2011">
                  <c:v>39357</c:v>
                </c:pt>
                <c:pt idx="2012">
                  <c:v>39357</c:v>
                </c:pt>
                <c:pt idx="2013">
                  <c:v>39387</c:v>
                </c:pt>
                <c:pt idx="2014">
                  <c:v>39387</c:v>
                </c:pt>
                <c:pt idx="2015">
                  <c:v>39387</c:v>
                </c:pt>
                <c:pt idx="2016">
                  <c:v>39387</c:v>
                </c:pt>
                <c:pt idx="2017">
                  <c:v>39387</c:v>
                </c:pt>
                <c:pt idx="2018">
                  <c:v>39387</c:v>
                </c:pt>
                <c:pt idx="2019">
                  <c:v>39419</c:v>
                </c:pt>
                <c:pt idx="2020">
                  <c:v>39419</c:v>
                </c:pt>
                <c:pt idx="2021">
                  <c:v>39419</c:v>
                </c:pt>
                <c:pt idx="2022">
                  <c:v>39419</c:v>
                </c:pt>
                <c:pt idx="2023">
                  <c:v>39419</c:v>
                </c:pt>
                <c:pt idx="2024">
                  <c:v>39419</c:v>
                </c:pt>
                <c:pt idx="2025">
                  <c:v>39451</c:v>
                </c:pt>
                <c:pt idx="2026">
                  <c:v>39451</c:v>
                </c:pt>
                <c:pt idx="2027">
                  <c:v>39451</c:v>
                </c:pt>
                <c:pt idx="2028">
                  <c:v>39451</c:v>
                </c:pt>
                <c:pt idx="2029">
                  <c:v>39451</c:v>
                </c:pt>
                <c:pt idx="2030">
                  <c:v>39451</c:v>
                </c:pt>
                <c:pt idx="2031">
                  <c:v>39478</c:v>
                </c:pt>
                <c:pt idx="2032">
                  <c:v>39478</c:v>
                </c:pt>
                <c:pt idx="2033">
                  <c:v>39478</c:v>
                </c:pt>
                <c:pt idx="2034">
                  <c:v>39478</c:v>
                </c:pt>
                <c:pt idx="2035">
                  <c:v>39479</c:v>
                </c:pt>
                <c:pt idx="2036">
                  <c:v>39479</c:v>
                </c:pt>
                <c:pt idx="2037">
                  <c:v>39510</c:v>
                </c:pt>
                <c:pt idx="2038">
                  <c:v>39510</c:v>
                </c:pt>
                <c:pt idx="2039">
                  <c:v>39510</c:v>
                </c:pt>
                <c:pt idx="2040">
                  <c:v>39510</c:v>
                </c:pt>
                <c:pt idx="2041">
                  <c:v>39510</c:v>
                </c:pt>
                <c:pt idx="2042">
                  <c:v>39510</c:v>
                </c:pt>
                <c:pt idx="2043">
                  <c:v>39539</c:v>
                </c:pt>
                <c:pt idx="2044">
                  <c:v>39539</c:v>
                </c:pt>
                <c:pt idx="2045">
                  <c:v>39540</c:v>
                </c:pt>
                <c:pt idx="2046">
                  <c:v>39540</c:v>
                </c:pt>
                <c:pt idx="2047">
                  <c:v>39540</c:v>
                </c:pt>
                <c:pt idx="2048">
                  <c:v>39540</c:v>
                </c:pt>
                <c:pt idx="2049">
                  <c:v>39569</c:v>
                </c:pt>
                <c:pt idx="2050">
                  <c:v>39569</c:v>
                </c:pt>
                <c:pt idx="2051">
                  <c:v>39569</c:v>
                </c:pt>
                <c:pt idx="2052">
                  <c:v>39569</c:v>
                </c:pt>
                <c:pt idx="2053">
                  <c:v>39570</c:v>
                </c:pt>
                <c:pt idx="2054">
                  <c:v>39570</c:v>
                </c:pt>
                <c:pt idx="2055">
                  <c:v>39601</c:v>
                </c:pt>
                <c:pt idx="2056">
                  <c:v>39601</c:v>
                </c:pt>
                <c:pt idx="2057">
                  <c:v>39601</c:v>
                </c:pt>
                <c:pt idx="2058">
                  <c:v>39601</c:v>
                </c:pt>
                <c:pt idx="2059">
                  <c:v>39601</c:v>
                </c:pt>
                <c:pt idx="2060">
                  <c:v>39601</c:v>
                </c:pt>
                <c:pt idx="2061">
                  <c:v>39630</c:v>
                </c:pt>
                <c:pt idx="2062">
                  <c:v>39630</c:v>
                </c:pt>
                <c:pt idx="2063">
                  <c:v>39630</c:v>
                </c:pt>
                <c:pt idx="2064">
                  <c:v>39630</c:v>
                </c:pt>
                <c:pt idx="2065">
                  <c:v>39630</c:v>
                </c:pt>
                <c:pt idx="2066">
                  <c:v>39661</c:v>
                </c:pt>
                <c:pt idx="2067">
                  <c:v>39661</c:v>
                </c:pt>
                <c:pt idx="2068">
                  <c:v>39661</c:v>
                </c:pt>
                <c:pt idx="2069">
                  <c:v>39661</c:v>
                </c:pt>
                <c:pt idx="2070">
                  <c:v>39661</c:v>
                </c:pt>
                <c:pt idx="2071">
                  <c:v>39661</c:v>
                </c:pt>
                <c:pt idx="2072">
                  <c:v>39692</c:v>
                </c:pt>
                <c:pt idx="2073">
                  <c:v>39692</c:v>
                </c:pt>
                <c:pt idx="2074">
                  <c:v>39692</c:v>
                </c:pt>
                <c:pt idx="2075">
                  <c:v>39692</c:v>
                </c:pt>
                <c:pt idx="2076">
                  <c:v>39692</c:v>
                </c:pt>
                <c:pt idx="2077">
                  <c:v>39692</c:v>
                </c:pt>
                <c:pt idx="2078">
                  <c:v>39722</c:v>
                </c:pt>
                <c:pt idx="2079">
                  <c:v>39722</c:v>
                </c:pt>
                <c:pt idx="2080">
                  <c:v>39722</c:v>
                </c:pt>
                <c:pt idx="2081">
                  <c:v>39722</c:v>
                </c:pt>
                <c:pt idx="2082">
                  <c:v>39722</c:v>
                </c:pt>
                <c:pt idx="2083">
                  <c:v>39722</c:v>
                </c:pt>
                <c:pt idx="2084">
                  <c:v>39756</c:v>
                </c:pt>
                <c:pt idx="2085">
                  <c:v>39756</c:v>
                </c:pt>
                <c:pt idx="2086">
                  <c:v>39756</c:v>
                </c:pt>
                <c:pt idx="2087">
                  <c:v>39756</c:v>
                </c:pt>
                <c:pt idx="2088">
                  <c:v>39756</c:v>
                </c:pt>
                <c:pt idx="2089">
                  <c:v>39756</c:v>
                </c:pt>
                <c:pt idx="2090">
                  <c:v>39783</c:v>
                </c:pt>
                <c:pt idx="2091">
                  <c:v>39783</c:v>
                </c:pt>
                <c:pt idx="2092">
                  <c:v>39783</c:v>
                </c:pt>
                <c:pt idx="2093">
                  <c:v>39783</c:v>
                </c:pt>
                <c:pt idx="2094">
                  <c:v>39783</c:v>
                </c:pt>
                <c:pt idx="2095">
                  <c:v>39783</c:v>
                </c:pt>
                <c:pt idx="2096">
                  <c:v>39818</c:v>
                </c:pt>
                <c:pt idx="2097">
                  <c:v>39818</c:v>
                </c:pt>
                <c:pt idx="2098">
                  <c:v>39818</c:v>
                </c:pt>
                <c:pt idx="2099">
                  <c:v>39818</c:v>
                </c:pt>
                <c:pt idx="2100">
                  <c:v>39818</c:v>
                </c:pt>
                <c:pt idx="2101">
                  <c:v>39818</c:v>
                </c:pt>
                <c:pt idx="2102">
                  <c:v>39846</c:v>
                </c:pt>
                <c:pt idx="2103">
                  <c:v>39846</c:v>
                </c:pt>
                <c:pt idx="2104">
                  <c:v>39846</c:v>
                </c:pt>
                <c:pt idx="2105">
                  <c:v>39846</c:v>
                </c:pt>
                <c:pt idx="2106">
                  <c:v>39846</c:v>
                </c:pt>
                <c:pt idx="2107">
                  <c:v>39846</c:v>
                </c:pt>
                <c:pt idx="2108">
                  <c:v>39874</c:v>
                </c:pt>
                <c:pt idx="2109">
                  <c:v>39874</c:v>
                </c:pt>
                <c:pt idx="2110">
                  <c:v>39874</c:v>
                </c:pt>
                <c:pt idx="2111">
                  <c:v>39874</c:v>
                </c:pt>
                <c:pt idx="2112">
                  <c:v>39874</c:v>
                </c:pt>
                <c:pt idx="2113">
                  <c:v>39874</c:v>
                </c:pt>
                <c:pt idx="2114">
                  <c:v>40298</c:v>
                </c:pt>
                <c:pt idx="2115">
                  <c:v>40298</c:v>
                </c:pt>
                <c:pt idx="2116">
                  <c:v>40304</c:v>
                </c:pt>
                <c:pt idx="2117">
                  <c:v>40304</c:v>
                </c:pt>
                <c:pt idx="2118">
                  <c:v>40330</c:v>
                </c:pt>
                <c:pt idx="2119">
                  <c:v>40330</c:v>
                </c:pt>
                <c:pt idx="2120">
                  <c:v>40330</c:v>
                </c:pt>
                <c:pt idx="2121">
                  <c:v>40330</c:v>
                </c:pt>
                <c:pt idx="2122">
                  <c:v>40360</c:v>
                </c:pt>
                <c:pt idx="2123">
                  <c:v>40360</c:v>
                </c:pt>
                <c:pt idx="2124">
                  <c:v>40360</c:v>
                </c:pt>
                <c:pt idx="2125">
                  <c:v>40360</c:v>
                </c:pt>
                <c:pt idx="2126">
                  <c:v>40392</c:v>
                </c:pt>
                <c:pt idx="2127">
                  <c:v>40392</c:v>
                </c:pt>
                <c:pt idx="2128">
                  <c:v>40392</c:v>
                </c:pt>
                <c:pt idx="2129">
                  <c:v>40392</c:v>
                </c:pt>
                <c:pt idx="2130">
                  <c:v>40422</c:v>
                </c:pt>
                <c:pt idx="2131">
                  <c:v>40422</c:v>
                </c:pt>
                <c:pt idx="2132">
                  <c:v>40422</c:v>
                </c:pt>
                <c:pt idx="2133">
                  <c:v>40422</c:v>
                </c:pt>
                <c:pt idx="2134">
                  <c:v>40452</c:v>
                </c:pt>
                <c:pt idx="2135">
                  <c:v>40452</c:v>
                </c:pt>
                <c:pt idx="2136">
                  <c:v>40452</c:v>
                </c:pt>
                <c:pt idx="2137">
                  <c:v>40452</c:v>
                </c:pt>
                <c:pt idx="2138">
                  <c:v>40483</c:v>
                </c:pt>
                <c:pt idx="2139">
                  <c:v>40483</c:v>
                </c:pt>
                <c:pt idx="2140">
                  <c:v>40483</c:v>
                </c:pt>
                <c:pt idx="2141">
                  <c:v>40483</c:v>
                </c:pt>
                <c:pt idx="2142">
                  <c:v>40513</c:v>
                </c:pt>
                <c:pt idx="2143">
                  <c:v>40513</c:v>
                </c:pt>
                <c:pt idx="2144">
                  <c:v>40513</c:v>
                </c:pt>
                <c:pt idx="2145">
                  <c:v>40513</c:v>
                </c:pt>
                <c:pt idx="2146">
                  <c:v>40547</c:v>
                </c:pt>
                <c:pt idx="2147">
                  <c:v>40547</c:v>
                </c:pt>
                <c:pt idx="2148">
                  <c:v>40547</c:v>
                </c:pt>
                <c:pt idx="2149">
                  <c:v>40547</c:v>
                </c:pt>
                <c:pt idx="2150">
                  <c:v>40575</c:v>
                </c:pt>
                <c:pt idx="2151">
                  <c:v>40575</c:v>
                </c:pt>
                <c:pt idx="2152">
                  <c:v>40603</c:v>
                </c:pt>
                <c:pt idx="2153">
                  <c:v>40603</c:v>
                </c:pt>
                <c:pt idx="2154">
                  <c:v>40634</c:v>
                </c:pt>
                <c:pt idx="2155">
                  <c:v>40634</c:v>
                </c:pt>
                <c:pt idx="2156">
                  <c:v>40665</c:v>
                </c:pt>
                <c:pt idx="2157">
                  <c:v>40665</c:v>
                </c:pt>
                <c:pt idx="2158">
                  <c:v>40695</c:v>
                </c:pt>
                <c:pt idx="2159">
                  <c:v>40695</c:v>
                </c:pt>
                <c:pt idx="2160">
                  <c:v>40725</c:v>
                </c:pt>
                <c:pt idx="2161">
                  <c:v>40725</c:v>
                </c:pt>
                <c:pt idx="2162">
                  <c:v>40756</c:v>
                </c:pt>
                <c:pt idx="2163">
                  <c:v>40756</c:v>
                </c:pt>
                <c:pt idx="2164">
                  <c:v>40763</c:v>
                </c:pt>
                <c:pt idx="2165">
                  <c:v>40765</c:v>
                </c:pt>
                <c:pt idx="2166">
                  <c:v>40787</c:v>
                </c:pt>
                <c:pt idx="2167">
                  <c:v>40787</c:v>
                </c:pt>
                <c:pt idx="2168">
                  <c:v>40819</c:v>
                </c:pt>
                <c:pt idx="2169">
                  <c:v>40819</c:v>
                </c:pt>
                <c:pt idx="2170">
                  <c:v>40833</c:v>
                </c:pt>
                <c:pt idx="2171">
                  <c:v>40848</c:v>
                </c:pt>
                <c:pt idx="2172">
                  <c:v>40848</c:v>
                </c:pt>
                <c:pt idx="2173">
                  <c:v>40862</c:v>
                </c:pt>
                <c:pt idx="2174">
                  <c:v>40864</c:v>
                </c:pt>
                <c:pt idx="2175">
                  <c:v>40878</c:v>
                </c:pt>
                <c:pt idx="2176">
                  <c:v>40878</c:v>
                </c:pt>
                <c:pt idx="2177">
                  <c:v>40892</c:v>
                </c:pt>
                <c:pt idx="2178">
                  <c:v>40912</c:v>
                </c:pt>
                <c:pt idx="2179">
                  <c:v>40912</c:v>
                </c:pt>
                <c:pt idx="2180">
                  <c:v>40926</c:v>
                </c:pt>
                <c:pt idx="2181">
                  <c:v>40940</c:v>
                </c:pt>
                <c:pt idx="2182">
                  <c:v>40940</c:v>
                </c:pt>
                <c:pt idx="2183">
                  <c:v>40954</c:v>
                </c:pt>
                <c:pt idx="2184">
                  <c:v>40961</c:v>
                </c:pt>
                <c:pt idx="2185">
                  <c:v>40969</c:v>
                </c:pt>
                <c:pt idx="2186">
                  <c:v>40969</c:v>
                </c:pt>
                <c:pt idx="2187">
                  <c:v>40983</c:v>
                </c:pt>
                <c:pt idx="2188">
                  <c:v>40990</c:v>
                </c:pt>
                <c:pt idx="2189">
                  <c:v>41001</c:v>
                </c:pt>
                <c:pt idx="2190">
                  <c:v>41001</c:v>
                </c:pt>
                <c:pt idx="2191">
                  <c:v>41031</c:v>
                </c:pt>
                <c:pt idx="2192">
                  <c:v>41031</c:v>
                </c:pt>
                <c:pt idx="2193">
                  <c:v>41061</c:v>
                </c:pt>
                <c:pt idx="2194">
                  <c:v>41061</c:v>
                </c:pt>
                <c:pt idx="2195">
                  <c:v>41089</c:v>
                </c:pt>
                <c:pt idx="2196">
                  <c:v>41092</c:v>
                </c:pt>
                <c:pt idx="2197">
                  <c:v>41121</c:v>
                </c:pt>
                <c:pt idx="2198">
                  <c:v>41122</c:v>
                </c:pt>
                <c:pt idx="2199">
                  <c:v>41151</c:v>
                </c:pt>
                <c:pt idx="2200">
                  <c:v>41155</c:v>
                </c:pt>
                <c:pt idx="2201">
                  <c:v>41180</c:v>
                </c:pt>
                <c:pt idx="2202">
                  <c:v>41183</c:v>
                </c:pt>
                <c:pt idx="2203">
                  <c:v>41213</c:v>
                </c:pt>
                <c:pt idx="2204">
                  <c:v>41214</c:v>
                </c:pt>
                <c:pt idx="2205">
                  <c:v>41243</c:v>
                </c:pt>
                <c:pt idx="2206">
                  <c:v>41246</c:v>
                </c:pt>
                <c:pt idx="2207">
                  <c:v>41271</c:v>
                </c:pt>
                <c:pt idx="2208">
                  <c:v>41278</c:v>
                </c:pt>
                <c:pt idx="2209">
                  <c:v>41305</c:v>
                </c:pt>
                <c:pt idx="2210">
                  <c:v>41306</c:v>
                </c:pt>
                <c:pt idx="2211">
                  <c:v>41333</c:v>
                </c:pt>
                <c:pt idx="2212">
                  <c:v>41334</c:v>
                </c:pt>
                <c:pt idx="2213">
                  <c:v>41362</c:v>
                </c:pt>
                <c:pt idx="2214">
                  <c:v>41365</c:v>
                </c:pt>
                <c:pt idx="2215">
                  <c:v>41394</c:v>
                </c:pt>
                <c:pt idx="2216">
                  <c:v>41394</c:v>
                </c:pt>
                <c:pt idx="2217">
                  <c:v>41394</c:v>
                </c:pt>
                <c:pt idx="2218">
                  <c:v>41396</c:v>
                </c:pt>
                <c:pt idx="2219">
                  <c:v>41425</c:v>
                </c:pt>
                <c:pt idx="2220">
                  <c:v>41425</c:v>
                </c:pt>
                <c:pt idx="2221">
                  <c:v>41425</c:v>
                </c:pt>
                <c:pt idx="2222">
                  <c:v>41428</c:v>
                </c:pt>
                <c:pt idx="2223">
                  <c:v>41456</c:v>
                </c:pt>
                <c:pt idx="2224">
                  <c:v>41456</c:v>
                </c:pt>
                <c:pt idx="2225">
                  <c:v>41456</c:v>
                </c:pt>
                <c:pt idx="2226">
                  <c:v>41456</c:v>
                </c:pt>
                <c:pt idx="2227">
                  <c:v>41486</c:v>
                </c:pt>
                <c:pt idx="2228">
                  <c:v>41486</c:v>
                </c:pt>
                <c:pt idx="2229">
                  <c:v>41487</c:v>
                </c:pt>
                <c:pt idx="2230">
                  <c:v>41487</c:v>
                </c:pt>
                <c:pt idx="2231">
                  <c:v>41519</c:v>
                </c:pt>
                <c:pt idx="2232">
                  <c:v>41519</c:v>
                </c:pt>
                <c:pt idx="2233">
                  <c:v>41519</c:v>
                </c:pt>
                <c:pt idx="2234">
                  <c:v>41519</c:v>
                </c:pt>
                <c:pt idx="2235">
                  <c:v>41548</c:v>
                </c:pt>
                <c:pt idx="2236">
                  <c:v>41548</c:v>
                </c:pt>
                <c:pt idx="2237">
                  <c:v>41548</c:v>
                </c:pt>
                <c:pt idx="2238">
                  <c:v>41548</c:v>
                </c:pt>
                <c:pt idx="2239">
                  <c:v>41578</c:v>
                </c:pt>
                <c:pt idx="2240">
                  <c:v>41578</c:v>
                </c:pt>
                <c:pt idx="2241">
                  <c:v>41579</c:v>
                </c:pt>
                <c:pt idx="2242">
                  <c:v>41579</c:v>
                </c:pt>
                <c:pt idx="2243">
                  <c:v>41607</c:v>
                </c:pt>
                <c:pt idx="2244">
                  <c:v>41607</c:v>
                </c:pt>
                <c:pt idx="2245">
                  <c:v>41610</c:v>
                </c:pt>
                <c:pt idx="2246">
                  <c:v>41610</c:v>
                </c:pt>
                <c:pt idx="2247">
                  <c:v>41634</c:v>
                </c:pt>
                <c:pt idx="2248">
                  <c:v>41634</c:v>
                </c:pt>
                <c:pt idx="2249">
                  <c:v>41634</c:v>
                </c:pt>
                <c:pt idx="2250">
                  <c:v>41645</c:v>
                </c:pt>
                <c:pt idx="2251">
                  <c:v>41673</c:v>
                </c:pt>
                <c:pt idx="2252">
                  <c:v>41673</c:v>
                </c:pt>
                <c:pt idx="2253">
                  <c:v>41673</c:v>
                </c:pt>
                <c:pt idx="2254">
                  <c:v>41673</c:v>
                </c:pt>
                <c:pt idx="2255">
                  <c:v>41698</c:v>
                </c:pt>
                <c:pt idx="2256">
                  <c:v>41698</c:v>
                </c:pt>
                <c:pt idx="2257">
                  <c:v>41701</c:v>
                </c:pt>
                <c:pt idx="2258">
                  <c:v>41701</c:v>
                </c:pt>
                <c:pt idx="2259">
                  <c:v>41729</c:v>
                </c:pt>
                <c:pt idx="2260">
                  <c:v>41729</c:v>
                </c:pt>
                <c:pt idx="2261">
                  <c:v>41729</c:v>
                </c:pt>
                <c:pt idx="2262">
                  <c:v>41730</c:v>
                </c:pt>
                <c:pt idx="2263">
                  <c:v>41730</c:v>
                </c:pt>
                <c:pt idx="2264">
                  <c:v>41730</c:v>
                </c:pt>
                <c:pt idx="2265">
                  <c:v>41759</c:v>
                </c:pt>
                <c:pt idx="2266">
                  <c:v>41759</c:v>
                </c:pt>
                <c:pt idx="2267">
                  <c:v>41759</c:v>
                </c:pt>
                <c:pt idx="2268">
                  <c:v>41760</c:v>
                </c:pt>
                <c:pt idx="2269">
                  <c:v>41760</c:v>
                </c:pt>
                <c:pt idx="2270">
                  <c:v>41760</c:v>
                </c:pt>
                <c:pt idx="2271">
                  <c:v>41789</c:v>
                </c:pt>
                <c:pt idx="2272">
                  <c:v>41789</c:v>
                </c:pt>
                <c:pt idx="2273">
                  <c:v>41789</c:v>
                </c:pt>
                <c:pt idx="2274">
                  <c:v>41792</c:v>
                </c:pt>
                <c:pt idx="2275">
                  <c:v>41792</c:v>
                </c:pt>
                <c:pt idx="2276">
                  <c:v>41792</c:v>
                </c:pt>
                <c:pt idx="2277">
                  <c:v>41820</c:v>
                </c:pt>
                <c:pt idx="2278">
                  <c:v>41820</c:v>
                </c:pt>
                <c:pt idx="2279">
                  <c:v>41820</c:v>
                </c:pt>
                <c:pt idx="2280">
                  <c:v>41821</c:v>
                </c:pt>
                <c:pt idx="2281">
                  <c:v>41821</c:v>
                </c:pt>
                <c:pt idx="2282">
                  <c:v>41821</c:v>
                </c:pt>
                <c:pt idx="2283">
                  <c:v>41851</c:v>
                </c:pt>
                <c:pt idx="2284">
                  <c:v>41851</c:v>
                </c:pt>
                <c:pt idx="2285">
                  <c:v>41851</c:v>
                </c:pt>
                <c:pt idx="2286">
                  <c:v>41852</c:v>
                </c:pt>
                <c:pt idx="2287">
                  <c:v>41852</c:v>
                </c:pt>
                <c:pt idx="2288">
                  <c:v>41852</c:v>
                </c:pt>
                <c:pt idx="2289">
                  <c:v>41880</c:v>
                </c:pt>
                <c:pt idx="2290">
                  <c:v>41880</c:v>
                </c:pt>
                <c:pt idx="2291">
                  <c:v>41880</c:v>
                </c:pt>
                <c:pt idx="2292">
                  <c:v>41883</c:v>
                </c:pt>
                <c:pt idx="2293">
                  <c:v>41883</c:v>
                </c:pt>
                <c:pt idx="2294">
                  <c:v>41883</c:v>
                </c:pt>
                <c:pt idx="2295">
                  <c:v>41912</c:v>
                </c:pt>
                <c:pt idx="2296">
                  <c:v>41912</c:v>
                </c:pt>
                <c:pt idx="2297">
                  <c:v>41913</c:v>
                </c:pt>
                <c:pt idx="2298">
                  <c:v>41947</c:v>
                </c:pt>
                <c:pt idx="2299">
                  <c:v>41947</c:v>
                </c:pt>
                <c:pt idx="2300">
                  <c:v>41947</c:v>
                </c:pt>
                <c:pt idx="2301">
                  <c:v>41974</c:v>
                </c:pt>
                <c:pt idx="2302">
                  <c:v>41974</c:v>
                </c:pt>
                <c:pt idx="2303">
                  <c:v>41974</c:v>
                </c:pt>
                <c:pt idx="2304">
                  <c:v>41998</c:v>
                </c:pt>
                <c:pt idx="2305">
                  <c:v>41998</c:v>
                </c:pt>
                <c:pt idx="2306">
                  <c:v>42009</c:v>
                </c:pt>
                <c:pt idx="2307">
                  <c:v>42037</c:v>
                </c:pt>
                <c:pt idx="2308">
                  <c:v>42037</c:v>
                </c:pt>
                <c:pt idx="2309">
                  <c:v>42037</c:v>
                </c:pt>
                <c:pt idx="2310">
                  <c:v>42065</c:v>
                </c:pt>
                <c:pt idx="2311">
                  <c:v>42065</c:v>
                </c:pt>
                <c:pt idx="2312">
                  <c:v>42065</c:v>
                </c:pt>
                <c:pt idx="2313">
                  <c:v>42093</c:v>
                </c:pt>
                <c:pt idx="2314">
                  <c:v>42095</c:v>
                </c:pt>
                <c:pt idx="2315">
                  <c:v>42095</c:v>
                </c:pt>
                <c:pt idx="2316">
                  <c:v>42125</c:v>
                </c:pt>
                <c:pt idx="2317">
                  <c:v>42125</c:v>
                </c:pt>
                <c:pt idx="2318">
                  <c:v>42125</c:v>
                </c:pt>
                <c:pt idx="2319">
                  <c:v>42156</c:v>
                </c:pt>
                <c:pt idx="2320">
                  <c:v>42156</c:v>
                </c:pt>
                <c:pt idx="2321">
                  <c:v>42156</c:v>
                </c:pt>
                <c:pt idx="2322">
                  <c:v>42186</c:v>
                </c:pt>
                <c:pt idx="2323">
                  <c:v>42187</c:v>
                </c:pt>
                <c:pt idx="2324">
                  <c:v>42187</c:v>
                </c:pt>
                <c:pt idx="2325">
                  <c:v>42219</c:v>
                </c:pt>
                <c:pt idx="2326">
                  <c:v>42219</c:v>
                </c:pt>
                <c:pt idx="2327">
                  <c:v>42219</c:v>
                </c:pt>
                <c:pt idx="2328">
                  <c:v>42248</c:v>
                </c:pt>
                <c:pt idx="2329">
                  <c:v>42248</c:v>
                </c:pt>
                <c:pt idx="2330">
                  <c:v>42248</c:v>
                </c:pt>
                <c:pt idx="2331">
                  <c:v>42278</c:v>
                </c:pt>
                <c:pt idx="2332">
                  <c:v>42278</c:v>
                </c:pt>
                <c:pt idx="2333">
                  <c:v>42278</c:v>
                </c:pt>
                <c:pt idx="2334">
                  <c:v>42310</c:v>
                </c:pt>
                <c:pt idx="2335">
                  <c:v>42312</c:v>
                </c:pt>
                <c:pt idx="2336">
                  <c:v>42312</c:v>
                </c:pt>
                <c:pt idx="2337">
                  <c:v>42339</c:v>
                </c:pt>
                <c:pt idx="2338">
                  <c:v>42339</c:v>
                </c:pt>
                <c:pt idx="2339">
                  <c:v>42339</c:v>
                </c:pt>
                <c:pt idx="2340">
                  <c:v>42373</c:v>
                </c:pt>
                <c:pt idx="2341">
                  <c:v>42373</c:v>
                </c:pt>
                <c:pt idx="2342">
                  <c:v>42373</c:v>
                </c:pt>
                <c:pt idx="2343">
                  <c:v>42401</c:v>
                </c:pt>
                <c:pt idx="2344">
                  <c:v>42401</c:v>
                </c:pt>
                <c:pt idx="2345">
                  <c:v>42401</c:v>
                </c:pt>
                <c:pt idx="2346">
                  <c:v>42430</c:v>
                </c:pt>
                <c:pt idx="2347">
                  <c:v>42430</c:v>
                </c:pt>
                <c:pt idx="2348">
                  <c:v>42430</c:v>
                </c:pt>
                <c:pt idx="2349">
                  <c:v>42461</c:v>
                </c:pt>
                <c:pt idx="2350">
                  <c:v>42461</c:v>
                </c:pt>
                <c:pt idx="2351">
                  <c:v>42461</c:v>
                </c:pt>
                <c:pt idx="2352">
                  <c:v>42488</c:v>
                </c:pt>
                <c:pt idx="2353">
                  <c:v>42488</c:v>
                </c:pt>
                <c:pt idx="2354">
                  <c:v>42492</c:v>
                </c:pt>
                <c:pt idx="2355">
                  <c:v>42522</c:v>
                </c:pt>
                <c:pt idx="2356">
                  <c:v>42522</c:v>
                </c:pt>
                <c:pt idx="2357">
                  <c:v>42522</c:v>
                </c:pt>
                <c:pt idx="2358">
                  <c:v>42552</c:v>
                </c:pt>
                <c:pt idx="2359">
                  <c:v>42552</c:v>
                </c:pt>
                <c:pt idx="2360">
                  <c:v>42552</c:v>
                </c:pt>
                <c:pt idx="2361">
                  <c:v>42583</c:v>
                </c:pt>
                <c:pt idx="2362">
                  <c:v>42583</c:v>
                </c:pt>
                <c:pt idx="2363">
                  <c:v>42583</c:v>
                </c:pt>
                <c:pt idx="2364">
                  <c:v>42614</c:v>
                </c:pt>
                <c:pt idx="2365">
                  <c:v>42614</c:v>
                </c:pt>
                <c:pt idx="2366">
                  <c:v>42614</c:v>
                </c:pt>
                <c:pt idx="2367">
                  <c:v>42646</c:v>
                </c:pt>
                <c:pt idx="2368">
                  <c:v>42646</c:v>
                </c:pt>
                <c:pt idx="2369">
                  <c:v>42646</c:v>
                </c:pt>
                <c:pt idx="2370">
                  <c:v>42675</c:v>
                </c:pt>
                <c:pt idx="2371">
                  <c:v>42675</c:v>
                </c:pt>
                <c:pt idx="2372">
                  <c:v>42675</c:v>
                </c:pt>
                <c:pt idx="2373">
                  <c:v>42705</c:v>
                </c:pt>
                <c:pt idx="2374">
                  <c:v>42706</c:v>
                </c:pt>
                <c:pt idx="2375">
                  <c:v>42706</c:v>
                </c:pt>
                <c:pt idx="2376">
                  <c:v>42739</c:v>
                </c:pt>
                <c:pt idx="2377">
                  <c:v>42739</c:v>
                </c:pt>
                <c:pt idx="2378">
                  <c:v>42739</c:v>
                </c:pt>
                <c:pt idx="2379">
                  <c:v>42767</c:v>
                </c:pt>
                <c:pt idx="2380">
                  <c:v>42767</c:v>
                </c:pt>
                <c:pt idx="2381">
                  <c:v>42767</c:v>
                </c:pt>
                <c:pt idx="2382">
                  <c:v>42795</c:v>
                </c:pt>
                <c:pt idx="2383">
                  <c:v>42795</c:v>
                </c:pt>
                <c:pt idx="2384">
                  <c:v>42796</c:v>
                </c:pt>
                <c:pt idx="2385">
                  <c:v>42828</c:v>
                </c:pt>
                <c:pt idx="2386">
                  <c:v>42829</c:v>
                </c:pt>
                <c:pt idx="2387">
                  <c:v>42829</c:v>
                </c:pt>
                <c:pt idx="2388">
                  <c:v>42853</c:v>
                </c:pt>
                <c:pt idx="2389">
                  <c:v>42853</c:v>
                </c:pt>
                <c:pt idx="2390">
                  <c:v>42856</c:v>
                </c:pt>
                <c:pt idx="2391">
                  <c:v>42887</c:v>
                </c:pt>
                <c:pt idx="2392">
                  <c:v>42887</c:v>
                </c:pt>
                <c:pt idx="2393">
                  <c:v>42887</c:v>
                </c:pt>
                <c:pt idx="2394">
                  <c:v>42919</c:v>
                </c:pt>
                <c:pt idx="2395">
                  <c:v>42919</c:v>
                </c:pt>
                <c:pt idx="2396">
                  <c:v>42919</c:v>
                </c:pt>
                <c:pt idx="2397">
                  <c:v>42948</c:v>
                </c:pt>
                <c:pt idx="2398">
                  <c:v>42948</c:v>
                </c:pt>
                <c:pt idx="2399">
                  <c:v>42948</c:v>
                </c:pt>
                <c:pt idx="2400">
                  <c:v>42979</c:v>
                </c:pt>
                <c:pt idx="2401">
                  <c:v>42979</c:v>
                </c:pt>
                <c:pt idx="2402">
                  <c:v>42979</c:v>
                </c:pt>
                <c:pt idx="2403">
                  <c:v>43010</c:v>
                </c:pt>
                <c:pt idx="2404">
                  <c:v>43010</c:v>
                </c:pt>
                <c:pt idx="2405">
                  <c:v>43010</c:v>
                </c:pt>
                <c:pt idx="2406">
                  <c:v>43040</c:v>
                </c:pt>
                <c:pt idx="2407">
                  <c:v>43040</c:v>
                </c:pt>
                <c:pt idx="2408">
                  <c:v>43040</c:v>
                </c:pt>
                <c:pt idx="2409">
                  <c:v>43070</c:v>
                </c:pt>
                <c:pt idx="2410">
                  <c:v>43070</c:v>
                </c:pt>
                <c:pt idx="2411">
                  <c:v>43070</c:v>
                </c:pt>
                <c:pt idx="2412">
                  <c:v>43104</c:v>
                </c:pt>
                <c:pt idx="2413">
                  <c:v>43104</c:v>
                </c:pt>
                <c:pt idx="2414">
                  <c:v>43104</c:v>
                </c:pt>
                <c:pt idx="2415">
                  <c:v>43221</c:v>
                </c:pt>
                <c:pt idx="2416">
                  <c:v>43221</c:v>
                </c:pt>
                <c:pt idx="2417">
                  <c:v>43221</c:v>
                </c:pt>
                <c:pt idx="2418">
                  <c:v>43252</c:v>
                </c:pt>
                <c:pt idx="2419">
                  <c:v>43252</c:v>
                </c:pt>
                <c:pt idx="2420">
                  <c:v>43252</c:v>
                </c:pt>
                <c:pt idx="2421">
                  <c:v>43283</c:v>
                </c:pt>
                <c:pt idx="2422">
                  <c:v>43283</c:v>
                </c:pt>
                <c:pt idx="2423">
                  <c:v>43283</c:v>
                </c:pt>
                <c:pt idx="2424">
                  <c:v>43313</c:v>
                </c:pt>
                <c:pt idx="2425">
                  <c:v>43313</c:v>
                </c:pt>
                <c:pt idx="2426">
                  <c:v>43313</c:v>
                </c:pt>
                <c:pt idx="2427">
                  <c:v>43342</c:v>
                </c:pt>
                <c:pt idx="2428">
                  <c:v>43342</c:v>
                </c:pt>
                <c:pt idx="2429">
                  <c:v>43346</c:v>
                </c:pt>
                <c:pt idx="2430">
                  <c:v>43374</c:v>
                </c:pt>
                <c:pt idx="2431">
                  <c:v>43374</c:v>
                </c:pt>
                <c:pt idx="2432">
                  <c:v>43374</c:v>
                </c:pt>
              </c:numCache>
            </c:numRef>
          </c:cat>
          <c:val>
            <c:numRef>
              <c:f>Sheet1!$AQ$5:$AQ$2501</c:f>
              <c:numCache>
                <c:formatCode>0.0_);[Red]\(0.0\)</c:formatCode>
                <c:ptCount val="2497"/>
                <c:pt idx="0">
                  <c:v>100</c:v>
                </c:pt>
                <c:pt idx="1">
                  <c:v>99.426387187274472</c:v>
                </c:pt>
                <c:pt idx="2">
                  <c:v>99.037459764190032</c:v>
                </c:pt>
                <c:pt idx="3">
                  <c:v>98.856064691138172</c:v>
                </c:pt>
                <c:pt idx="4">
                  <c:v>98.282800410172129</c:v>
                </c:pt>
                <c:pt idx="5">
                  <c:v>97.712860476952073</c:v>
                </c:pt>
                <c:pt idx="6">
                  <c:v>97.152366989575654</c:v>
                </c:pt>
                <c:pt idx="7">
                  <c:v>96.601195098877454</c:v>
                </c:pt>
                <c:pt idx="8">
                  <c:v>96.041006760186875</c:v>
                </c:pt>
                <c:pt idx="9">
                  <c:v>95.671369727777503</c:v>
                </c:pt>
                <c:pt idx="10">
                  <c:v>95.48406694212261</c:v>
                </c:pt>
                <c:pt idx="11">
                  <c:v>95.303155332846998</c:v>
                </c:pt>
                <c:pt idx="12">
                  <c:v>95.116573427243111</c:v>
                </c:pt>
                <c:pt idx="13">
                  <c:v>94.936358100031157</c:v>
                </c:pt>
                <c:pt idx="14">
                  <c:v>94.750494299997129</c:v>
                </c:pt>
                <c:pt idx="15">
                  <c:v>94.564994379016952</c:v>
                </c:pt>
                <c:pt idx="16">
                  <c:v>94.39775823250956</c:v>
                </c:pt>
                <c:pt idx="17">
                  <c:v>94.212948888535124</c:v>
                </c:pt>
                <c:pt idx="18">
                  <c:v>94.03444563931393</c:v>
                </c:pt>
                <c:pt idx="19">
                  <c:v>93.850347578777402</c:v>
                </c:pt>
                <c:pt idx="20">
                  <c:v>93.672531342463927</c:v>
                </c:pt>
                <c:pt idx="21">
                  <c:v>93.489141827819068</c:v>
                </c:pt>
                <c:pt idx="22">
                  <c:v>93.306111348139922</c:v>
                </c:pt>
                <c:pt idx="23">
                  <c:v>93.129326264514688</c:v>
                </c:pt>
                <c:pt idx="24">
                  <c:v>92.947000221884181</c:v>
                </c:pt>
                <c:pt idx="25">
                  <c:v>92.770895538391031</c:v>
                </c:pt>
                <c:pt idx="26">
                  <c:v>92.589271221612861</c:v>
                </c:pt>
                <c:pt idx="27">
                  <c:v>92.408002483944429</c:v>
                </c:pt>
                <c:pt idx="28">
                  <c:v>92.244580930933793</c:v>
                </c:pt>
                <c:pt idx="29">
                  <c:v>92.063987018469774</c:v>
                </c:pt>
                <c:pt idx="30">
                  <c:v>91.889555361113423</c:v>
                </c:pt>
                <c:pt idx="31">
                  <c:v>91.709656507980057</c:v>
                </c:pt>
                <c:pt idx="32">
                  <c:v>91.709656507980057</c:v>
                </c:pt>
                <c:pt idx="33">
                  <c:v>91.535896193025863</c:v>
                </c:pt>
                <c:pt idx="34">
                  <c:v>91.535896193025863</c:v>
                </c:pt>
                <c:pt idx="35">
                  <c:v>91.356689724119278</c:v>
                </c:pt>
                <c:pt idx="36">
                  <c:v>91.356689724119278</c:v>
                </c:pt>
                <c:pt idx="37">
                  <c:v>91.177834100726159</c:v>
                </c:pt>
                <c:pt idx="38">
                  <c:v>91.172070398077508</c:v>
                </c:pt>
                <c:pt idx="39">
                  <c:v>91.005081418255841</c:v>
                </c:pt>
                <c:pt idx="40">
                  <c:v>91.005081418255841</c:v>
                </c:pt>
                <c:pt idx="41">
                  <c:v>90.826914163967658</c:v>
                </c:pt>
                <c:pt idx="42">
                  <c:v>90.826914163967658</c:v>
                </c:pt>
                <c:pt idx="43">
                  <c:v>90.654826361958754</c:v>
                </c:pt>
                <c:pt idx="44">
                  <c:v>90.649095720646997</c:v>
                </c:pt>
                <c:pt idx="45">
                  <c:v>90.443033718048909</c:v>
                </c:pt>
                <c:pt idx="46">
                  <c:v>90.29450253667504</c:v>
                </c:pt>
                <c:pt idx="47">
                  <c:v>90.123423483532576</c:v>
                </c:pt>
                <c:pt idx="48">
                  <c:v>89.952668570194888</c:v>
                </c:pt>
                <c:pt idx="49">
                  <c:v>89.782237182521257</c:v>
                </c:pt>
                <c:pt idx="50">
                  <c:v>89.612128707534538</c:v>
                </c:pt>
                <c:pt idx="51">
                  <c:v>89.442342533419037</c:v>
                </c:pt>
                <c:pt idx="52">
                  <c:v>89.267234766490688</c:v>
                </c:pt>
                <c:pt idx="53">
                  <c:v>89.092469820749372</c:v>
                </c:pt>
                <c:pt idx="54">
                  <c:v>88.923668233156974</c:v>
                </c:pt>
                <c:pt idx="55">
                  <c:v>88.727137228002178</c:v>
                </c:pt>
                <c:pt idx="56">
                  <c:v>88.581423998683931</c:v>
                </c:pt>
                <c:pt idx="57">
                  <c:v>88.357716932868172</c:v>
                </c:pt>
                <c:pt idx="58">
                  <c:v>88.234918951647813</c:v>
                </c:pt>
                <c:pt idx="59">
                  <c:v>88.078877406573284</c:v>
                </c:pt>
                <c:pt idx="60">
                  <c:v>87.906438994302732</c:v>
                </c:pt>
                <c:pt idx="61">
                  <c:v>87.739884553824353</c:v>
                </c:pt>
                <c:pt idx="62">
                  <c:v>87.568109812470368</c:v>
                </c:pt>
                <c:pt idx="63">
                  <c:v>87.402196397020674</c:v>
                </c:pt>
                <c:pt idx="64">
                  <c:v>87.231082772285291</c:v>
                </c:pt>
                <c:pt idx="65">
                  <c:v>87.060304149114842</c:v>
                </c:pt>
                <c:pt idx="66">
                  <c:v>86.895352862140598</c:v>
                </c:pt>
                <c:pt idx="67">
                  <c:v>86.725231521787109</c:v>
                </c:pt>
                <c:pt idx="68">
                  <c:v>86.56091508971771</c:v>
                </c:pt>
                <c:pt idx="69">
                  <c:v>86.391448502469373</c:v>
                </c:pt>
                <c:pt idx="70">
                  <c:v>86.222313692261096</c:v>
                </c:pt>
                <c:pt idx="71">
                  <c:v>86.069831396042119</c:v>
                </c:pt>
                <c:pt idx="72">
                  <c:v>85.901326238990478</c:v>
                </c:pt>
                <c:pt idx="73">
                  <c:v>85.738570842551155</c:v>
                </c:pt>
                <c:pt idx="74">
                  <c:v>85.570714218332512</c:v>
                </c:pt>
                <c:pt idx="75">
                  <c:v>85.408585225382481</c:v>
                </c:pt>
                <c:pt idx="76">
                  <c:v>85.241374637961442</c:v>
                </c:pt>
                <c:pt idx="77">
                  <c:v>85.074491410845823</c:v>
                </c:pt>
                <c:pt idx="78">
                  <c:v>84.913302600583179</c:v>
                </c:pt>
                <c:pt idx="79">
                  <c:v>84.747061663911111</c:v>
                </c:pt>
                <c:pt idx="80">
                  <c:v>84.586493227752129</c:v>
                </c:pt>
                <c:pt idx="81">
                  <c:v>84.415555539235797</c:v>
                </c:pt>
                <c:pt idx="82">
                  <c:v>84.250289078119039</c:v>
                </c:pt>
                <c:pt idx="83">
                  <c:v>84.106610968116897</c:v>
                </c:pt>
                <c:pt idx="84">
                  <c:v>83.941949350214429</c:v>
                </c:pt>
                <c:pt idx="85">
                  <c:v>83.782906343050897</c:v>
                </c:pt>
                <c:pt idx="86">
                  <c:v>83.618878465191855</c:v>
                </c:pt>
                <c:pt idx="87">
                  <c:v>83.460447573490029</c:v>
                </c:pt>
                <c:pt idx="88">
                  <c:v>83.297050996572608</c:v>
                </c:pt>
                <c:pt idx="89">
                  <c:v>83.133974312995406</c:v>
                </c:pt>
                <c:pt idx="90">
                  <c:v>82.976462158768072</c:v>
                </c:pt>
                <c:pt idx="91">
                  <c:v>82.814013115231361</c:v>
                </c:pt>
                <c:pt idx="92">
                  <c:v>82.657107184608108</c:v>
                </c:pt>
                <c:pt idx="93">
                  <c:v>82.495283365487467</c:v>
                </c:pt>
                <c:pt idx="94">
                  <c:v>82.333776360604915</c:v>
                </c:pt>
                <c:pt idx="95">
                  <c:v>82.182975427168941</c:v>
                </c:pt>
                <c:pt idx="96">
                  <c:v>82.022079850208797</c:v>
                </c:pt>
                <c:pt idx="97">
                  <c:v>81.86667437852077</c:v>
                </c:pt>
                <c:pt idx="98">
                  <c:v>81.706398047085045</c:v>
                </c:pt>
                <c:pt idx="99">
                  <c:v>81.55159069092403</c:v>
                </c:pt>
                <c:pt idx="100">
                  <c:v>81.391931221696623</c:v>
                </c:pt>
                <c:pt idx="101">
                  <c:v>81.232584329402371</c:v>
                </c:pt>
                <c:pt idx="102">
                  <c:v>81.078674697907999</c:v>
                </c:pt>
                <c:pt idx="103">
                  <c:v>80.919941090650823</c:v>
                </c:pt>
                <c:pt idx="104">
                  <c:v>80.76662381758085</c:v>
                </c:pt>
                <c:pt idx="105">
                  <c:v>80.608501134985019</c:v>
                </c:pt>
                <c:pt idx="106">
                  <c:v>80.450688020643625</c:v>
                </c:pt>
                <c:pt idx="107">
                  <c:v>80.308412719547349</c:v>
                </c:pt>
                <c:pt idx="108">
                  <c:v>80.151187110081395</c:v>
                </c:pt>
                <c:pt idx="109">
                  <c:v>79.999326378654615</c:v>
                </c:pt>
                <c:pt idx="110">
                  <c:v>79.837658724491305</c:v>
                </c:pt>
                <c:pt idx="111">
                  <c:v>79.691429631266359</c:v>
                </c:pt>
                <c:pt idx="112">
                  <c:v>79.535411934381401</c:v>
                </c:pt>
                <c:pt idx="113">
                  <c:v>79.379699684667543</c:v>
                </c:pt>
                <c:pt idx="114">
                  <c:v>79.229300673883131</c:v>
                </c:pt>
                <c:pt idx="115">
                  <c:v>79.074187720405703</c:v>
                </c:pt>
                <c:pt idx="116">
                  <c:v>78.924367556573245</c:v>
                </c:pt>
                <c:pt idx="117">
                  <c:v>78.769851592795789</c:v>
                </c:pt>
                <c:pt idx="118">
                  <c:v>78.615638136137505</c:v>
                </c:pt>
                <c:pt idx="119">
                  <c:v>78.476608081058004</c:v>
                </c:pt>
                <c:pt idx="120">
                  <c:v>78.32296872851029</c:v>
                </c:pt>
                <c:pt idx="121">
                  <c:v>78.174571883154869</c:v>
                </c:pt>
                <c:pt idx="122">
                  <c:v>78.021523848797713</c:v>
                </c:pt>
                <c:pt idx="123">
                  <c:v>77.873698144576537</c:v>
                </c:pt>
                <c:pt idx="124">
                  <c:v>77.721239152578931</c:v>
                </c:pt>
                <c:pt idx="125">
                  <c:v>77.569078640617533</c:v>
                </c:pt>
                <c:pt idx="126">
                  <c:v>77.422110174607312</c:v>
                </c:pt>
                <c:pt idx="127">
                  <c:v>77.270535289160975</c:v>
                </c:pt>
                <c:pt idx="128">
                  <c:v>77.124132466821806</c:v>
                </c:pt>
                <c:pt idx="129">
                  <c:v>76.973140953965284</c:v>
                </c:pt>
                <c:pt idx="130">
                  <c:v>76.82244504815452</c:v>
                </c:pt>
                <c:pt idx="131">
                  <c:v>76.686586216252763</c:v>
                </c:pt>
                <c:pt idx="132">
                  <c:v>76.536451319454073</c:v>
                </c:pt>
                <c:pt idx="133">
                  <c:v>76.391439350233739</c:v>
                </c:pt>
                <c:pt idx="134">
                  <c:v>76.241882283880457</c:v>
                </c:pt>
                <c:pt idx="135">
                  <c:v>76.097428428280253</c:v>
                </c:pt>
                <c:pt idx="136">
                  <c:v>75.948446968452245</c:v>
                </c:pt>
                <c:pt idx="137">
                  <c:v>75.799757180443237</c:v>
                </c:pt>
                <c:pt idx="138">
                  <c:v>75.656141009773364</c:v>
                </c:pt>
                <c:pt idx="139">
                  <c:v>75.50802349035925</c:v>
                </c:pt>
                <c:pt idx="140">
                  <c:v>75.364960061241376</c:v>
                </c:pt>
                <c:pt idx="141">
                  <c:v>75.217412607908102</c:v>
                </c:pt>
                <c:pt idx="142">
                  <c:v>75.070154018935227</c:v>
                </c:pt>
                <c:pt idx="143">
                  <c:v>74.932656994024612</c:v>
                </c:pt>
                <c:pt idx="144">
                  <c:v>74.785955891788518</c:v>
                </c:pt>
                <c:pt idx="145">
                  <c:v>74.644260548629333</c:v>
                </c:pt>
                <c:pt idx="146">
                  <c:v>74.498124061050163</c:v>
                </c:pt>
                <c:pt idx="147">
                  <c:v>74.356974066673942</c:v>
                </c:pt>
                <c:pt idx="148">
                  <c:v>74.211400020695677</c:v>
                </c:pt>
                <c:pt idx="149">
                  <c:v>74.066110975594967</c:v>
                </c:pt>
                <c:pt idx="150">
                  <c:v>73.925779507125981</c:v>
                </c:pt>
                <c:pt idx="151">
                  <c:v>73.781049642038937</c:v>
                </c:pt>
                <c:pt idx="152">
                  <c:v>73.64125827315145</c:v>
                </c:pt>
                <c:pt idx="153">
                  <c:v>73.497085435938601</c:v>
                </c:pt>
                <c:pt idx="154">
                  <c:v>73.353194856355202</c:v>
                </c:pt>
                <c:pt idx="155">
                  <c:v>73.223471318355351</c:v>
                </c:pt>
                <c:pt idx="156">
                  <c:v>71.417701078452382</c:v>
                </c:pt>
                <c:pt idx="157">
                  <c:v>71.282387495289896</c:v>
                </c:pt>
                <c:pt idx="158">
                  <c:v>71.142832790638039</c:v>
                </c:pt>
                <c:pt idx="159">
                  <c:v>71.003551302362268</c:v>
                </c:pt>
                <c:pt idx="160">
                  <c:v>70.869022399878673</c:v>
                </c:pt>
                <c:pt idx="161">
                  <c:v>70.730276970081789</c:v>
                </c:pt>
                <c:pt idx="162">
                  <c:v>70.596265834601752</c:v>
                </c:pt>
                <c:pt idx="163">
                  <c:v>70.458054400133136</c:v>
                </c:pt>
                <c:pt idx="164">
                  <c:v>70.324559038905164</c:v>
                </c:pt>
                <c:pt idx="165">
                  <c:v>70.204629483291697</c:v>
                </c:pt>
                <c:pt idx="166">
                  <c:v>70.049469595344945</c:v>
                </c:pt>
                <c:pt idx="167">
                  <c:v>69.925588623988261</c:v>
                </c:pt>
                <c:pt idx="168">
                  <c:v>69.788690222981785</c:v>
                </c:pt>
                <c:pt idx="169">
                  <c:v>69.656463091672762</c:v>
                </c:pt>
                <c:pt idx="170">
                  <c:v>69.52009157725773</c:v>
                </c:pt>
                <c:pt idx="171">
                  <c:v>69.38837335402944</c:v>
                </c:pt>
                <c:pt idx="172">
                  <c:v>69.25252669835541</c:v>
                </c:pt>
                <c:pt idx="173">
                  <c:v>69.116945999540818</c:v>
                </c:pt>
                <c:pt idx="174">
                  <c:v>68.985991607573297</c:v>
                </c:pt>
                <c:pt idx="175">
                  <c:v>68.846580390777092</c:v>
                </c:pt>
                <c:pt idx="176">
                  <c:v>68.720482341522867</c:v>
                </c:pt>
                <c:pt idx="177">
                  <c:v>68.581607682497122</c:v>
                </c:pt>
                <c:pt idx="178">
                  <c:v>68.451667584532203</c:v>
                </c:pt>
                <c:pt idx="179">
                  <c:v>68.326292849845117</c:v>
                </c:pt>
                <c:pt idx="180">
                  <c:v>68.192525506274507</c:v>
                </c:pt>
                <c:pt idx="181">
                  <c:v>68.063322593945827</c:v>
                </c:pt>
                <c:pt idx="182">
                  <c:v>67.930070086335164</c:v>
                </c:pt>
                <c:pt idx="183">
                  <c:v>67.801364442649373</c:v>
                </c:pt>
                <c:pt idx="184">
                  <c:v>67.66862478952801</c:v>
                </c:pt>
                <c:pt idx="185">
                  <c:v>67.536145010461638</c:v>
                </c:pt>
                <c:pt idx="186">
                  <c:v>67.408185728149974</c:v>
                </c:pt>
                <c:pt idx="187">
                  <c:v>67.271963040392663</c:v>
                </c:pt>
                <c:pt idx="188">
                  <c:v>67.1445042979813</c:v>
                </c:pt>
                <c:pt idx="189">
                  <c:v>67.013050627649065</c:v>
                </c:pt>
                <c:pt idx="190">
                  <c:v>66.996107620443183</c:v>
                </c:pt>
                <c:pt idx="191">
                  <c:v>66.881854313709951</c:v>
                </c:pt>
                <c:pt idx="192">
                  <c:v>66.877626453675148</c:v>
                </c:pt>
                <c:pt idx="193">
                  <c:v>66.763575201442819</c:v>
                </c:pt>
                <c:pt idx="194">
                  <c:v>66.763575201442819</c:v>
                </c:pt>
                <c:pt idx="195">
                  <c:v>66.637079690542507</c:v>
                </c:pt>
                <c:pt idx="196">
                  <c:v>66.632867303655956</c:v>
                </c:pt>
                <c:pt idx="197">
                  <c:v>66.50661944220009</c:v>
                </c:pt>
                <c:pt idx="198">
                  <c:v>66.50241530220913</c:v>
                </c:pt>
                <c:pt idx="199">
                  <c:v>66.376414605356445</c:v>
                </c:pt>
                <c:pt idx="200">
                  <c:v>66.376414605356445</c:v>
                </c:pt>
                <c:pt idx="201">
                  <c:v>66.250652639315774</c:v>
                </c:pt>
                <c:pt idx="202">
                  <c:v>66.250652639315774</c:v>
                </c:pt>
                <c:pt idx="203">
                  <c:v>66.120948927263726</c:v>
                </c:pt>
                <c:pt idx="204">
                  <c:v>66.120948927263726</c:v>
                </c:pt>
                <c:pt idx="205">
                  <c:v>65.991499145584413</c:v>
                </c:pt>
                <c:pt idx="206">
                  <c:v>65.991499145584413</c:v>
                </c:pt>
                <c:pt idx="207">
                  <c:v>65.866466470591902</c:v>
                </c:pt>
                <c:pt idx="208">
                  <c:v>65.866466470591902</c:v>
                </c:pt>
                <c:pt idx="209">
                  <c:v>65.737514907691846</c:v>
                </c:pt>
                <c:pt idx="210">
                  <c:v>65.737514907691846</c:v>
                </c:pt>
                <c:pt idx="211">
                  <c:v>65.612963451175673</c:v>
                </c:pt>
                <c:pt idx="212">
                  <c:v>65.612963451175673</c:v>
                </c:pt>
                <c:pt idx="213">
                  <c:v>65.46795164594478</c:v>
                </c:pt>
                <c:pt idx="214">
                  <c:v>65.356304414093984</c:v>
                </c:pt>
                <c:pt idx="215">
                  <c:v>65.232475228906196</c:v>
                </c:pt>
                <c:pt idx="216">
                  <c:v>65.112996703935167</c:v>
                </c:pt>
                <c:pt idx="217">
                  <c:v>64.989628508636088</c:v>
                </c:pt>
                <c:pt idx="218">
                  <c:v>64.862393595067076</c:v>
                </c:pt>
                <c:pt idx="219">
                  <c:v>64.739500212091841</c:v>
                </c:pt>
                <c:pt idx="220">
                  <c:v>64.612754992846703</c:v>
                </c:pt>
                <c:pt idx="221">
                  <c:v>64.486257911918173</c:v>
                </c:pt>
                <c:pt idx="222">
                  <c:v>64.360008483507883</c:v>
                </c:pt>
                <c:pt idx="223">
                  <c:v>64.234006222768514</c:v>
                </c:pt>
                <c:pt idx="224">
                  <c:v>64.116356474088192</c:v>
                </c:pt>
                <c:pt idx="225">
                  <c:v>63.962520846667005</c:v>
                </c:pt>
                <c:pt idx="226">
                  <c:v>63.865551732947793</c:v>
                </c:pt>
                <c:pt idx="227">
                  <c:v>63.752606886532647</c:v>
                </c:pt>
                <c:pt idx="228">
                  <c:v>63.623771621678571</c:v>
                </c:pt>
                <c:pt idx="229">
                  <c:v>63.507239566750769</c:v>
                </c:pt>
                <c:pt idx="230">
                  <c:v>63.382906833625384</c:v>
                </c:pt>
                <c:pt idx="231">
                  <c:v>63.258817515717389</c:v>
                </c:pt>
                <c:pt idx="232">
                  <c:v>63.138962393872021</c:v>
                </c:pt>
                <c:pt idx="233">
                  <c:v>63.015350663702577</c:v>
                </c:pt>
                <c:pt idx="234">
                  <c:v>62.895956833268571</c:v>
                </c:pt>
                <c:pt idx="235">
                  <c:v>62.7728208527258</c:v>
                </c:pt>
                <c:pt idx="236">
                  <c:v>62.645965600914799</c:v>
                </c:pt>
                <c:pt idx="237">
                  <c:v>62.515414615786554</c:v>
                </c:pt>
                <c:pt idx="238">
                  <c:v>62.396968003436804</c:v>
                </c:pt>
                <c:pt idx="239">
                  <c:v>62.294495817457388</c:v>
                </c:pt>
                <c:pt idx="240">
                  <c:v>62.172537360807532</c:v>
                </c:pt>
                <c:pt idx="241">
                  <c:v>62.054740390622875</c:v>
                </c:pt>
                <c:pt idx="242">
                  <c:v>61.917592646429384</c:v>
                </c:pt>
                <c:pt idx="243">
                  <c:v>61.815907720509379</c:v>
                </c:pt>
                <c:pt idx="244">
                  <c:v>61.694886230519408</c:v>
                </c:pt>
                <c:pt idx="245">
                  <c:v>61.574101673085792</c:v>
                </c:pt>
                <c:pt idx="246">
                  <c:v>61.461323753521945</c:v>
                </c:pt>
                <c:pt idx="247">
                  <c:v>61.337118857271037</c:v>
                </c:pt>
                <c:pt idx="248">
                  <c:v>61.209295441749646</c:v>
                </c:pt>
                <c:pt idx="249">
                  <c:v>61.081738403682216</c:v>
                </c:pt>
                <c:pt idx="250">
                  <c:v>60.977571298435272</c:v>
                </c:pt>
                <c:pt idx="251">
                  <c:v>60.862038404764071</c:v>
                </c:pt>
                <c:pt idx="252">
                  <c:v>60.750564686346763</c:v>
                </c:pt>
                <c:pt idx="253">
                  <c:v>60.639295141010471</c:v>
                </c:pt>
                <c:pt idx="254">
                  <c:v>60.520577190882051</c:v>
                </c:pt>
                <c:pt idx="255">
                  <c:v>60.405910154123688</c:v>
                </c:pt>
                <c:pt idx="256">
                  <c:v>60.280027329866073</c:v>
                </c:pt>
                <c:pt idx="257">
                  <c:v>60.165816057758938</c:v>
                </c:pt>
                <c:pt idx="258">
                  <c:v>60.055617526566706</c:v>
                </c:pt>
                <c:pt idx="259">
                  <c:v>60.055617526566706</c:v>
                </c:pt>
                <c:pt idx="260">
                  <c:v>60.055617526566706</c:v>
                </c:pt>
                <c:pt idx="261">
                  <c:v>60.055617526566706</c:v>
                </c:pt>
                <c:pt idx="262">
                  <c:v>59.941831438890347</c:v>
                </c:pt>
                <c:pt idx="263">
                  <c:v>59.941831438890347</c:v>
                </c:pt>
                <c:pt idx="264">
                  <c:v>59.941831438890347</c:v>
                </c:pt>
                <c:pt idx="265">
                  <c:v>59.824478964083049</c:v>
                </c:pt>
                <c:pt idx="266">
                  <c:v>59.824478964083049</c:v>
                </c:pt>
                <c:pt idx="267">
                  <c:v>59.824478964083049</c:v>
                </c:pt>
                <c:pt idx="268">
                  <c:v>59.824478964083049</c:v>
                </c:pt>
                <c:pt idx="269">
                  <c:v>59.730007243969538</c:v>
                </c:pt>
                <c:pt idx="270">
                  <c:v>59.730007243969538</c:v>
                </c:pt>
                <c:pt idx="271">
                  <c:v>59.722455954269357</c:v>
                </c:pt>
                <c:pt idx="272">
                  <c:v>59.722455954269357</c:v>
                </c:pt>
                <c:pt idx="273">
                  <c:v>59.59046281304817</c:v>
                </c:pt>
                <c:pt idx="274">
                  <c:v>59.59046281304817</c:v>
                </c:pt>
                <c:pt idx="275">
                  <c:v>59.59046281304817</c:v>
                </c:pt>
                <c:pt idx="276">
                  <c:v>59.59046281304817</c:v>
                </c:pt>
                <c:pt idx="277">
                  <c:v>59.485078368890065</c:v>
                </c:pt>
                <c:pt idx="278">
                  <c:v>59.485078368890065</c:v>
                </c:pt>
                <c:pt idx="279">
                  <c:v>59.485078368890065</c:v>
                </c:pt>
                <c:pt idx="280">
                  <c:v>59.485078368890065</c:v>
                </c:pt>
                <c:pt idx="281">
                  <c:v>59.376126663526122</c:v>
                </c:pt>
                <c:pt idx="282">
                  <c:v>59.376126663526122</c:v>
                </c:pt>
                <c:pt idx="283">
                  <c:v>59.372373269492449</c:v>
                </c:pt>
                <c:pt idx="284">
                  <c:v>59.372373269492449</c:v>
                </c:pt>
                <c:pt idx="285">
                  <c:v>59.259881710024146</c:v>
                </c:pt>
                <c:pt idx="286">
                  <c:v>59.259881710024146</c:v>
                </c:pt>
                <c:pt idx="287">
                  <c:v>59.259881710024146</c:v>
                </c:pt>
                <c:pt idx="288">
                  <c:v>59.259881710024146</c:v>
                </c:pt>
                <c:pt idx="289">
                  <c:v>59.143864337706297</c:v>
                </c:pt>
                <c:pt idx="290">
                  <c:v>59.143864337706297</c:v>
                </c:pt>
                <c:pt idx="291">
                  <c:v>59.140125625870276</c:v>
                </c:pt>
                <c:pt idx="292">
                  <c:v>59.140125625870276</c:v>
                </c:pt>
                <c:pt idx="293">
                  <c:v>59.031805729199405</c:v>
                </c:pt>
                <c:pt idx="294">
                  <c:v>59.031805729199405</c:v>
                </c:pt>
                <c:pt idx="295">
                  <c:v>59.028074101020358</c:v>
                </c:pt>
                <c:pt idx="296">
                  <c:v>59.028074101020358</c:v>
                </c:pt>
                <c:pt idx="297">
                  <c:v>58.919959435729453</c:v>
                </c:pt>
                <c:pt idx="298">
                  <c:v>58.919959435729453</c:v>
                </c:pt>
                <c:pt idx="299">
                  <c:v>58.919959435729453</c:v>
                </c:pt>
                <c:pt idx="300">
                  <c:v>58.919959435729453</c:v>
                </c:pt>
                <c:pt idx="301">
                  <c:v>58.800890287818305</c:v>
                </c:pt>
                <c:pt idx="302">
                  <c:v>58.800890287818305</c:v>
                </c:pt>
                <c:pt idx="303">
                  <c:v>58.797173256695146</c:v>
                </c:pt>
                <c:pt idx="304">
                  <c:v>58.797173256695146</c:v>
                </c:pt>
                <c:pt idx="305">
                  <c:v>58.689481504871779</c:v>
                </c:pt>
                <c:pt idx="306">
                  <c:v>58.689481504871779</c:v>
                </c:pt>
                <c:pt idx="307">
                  <c:v>58.689481504871779</c:v>
                </c:pt>
                <c:pt idx="308">
                  <c:v>58.689481504871779</c:v>
                </c:pt>
                <c:pt idx="309">
                  <c:v>58.570878121212722</c:v>
                </c:pt>
                <c:pt idx="310">
                  <c:v>58.570878121212722</c:v>
                </c:pt>
                <c:pt idx="311">
                  <c:v>58.567175630045988</c:v>
                </c:pt>
                <c:pt idx="312">
                  <c:v>58.567175630045988</c:v>
                </c:pt>
                <c:pt idx="313">
                  <c:v>58.463600847130706</c:v>
                </c:pt>
                <c:pt idx="314">
                  <c:v>58.463600847130706</c:v>
                </c:pt>
                <c:pt idx="315">
                  <c:v>58.463600847130706</c:v>
                </c:pt>
                <c:pt idx="316">
                  <c:v>58.463600847130706</c:v>
                </c:pt>
                <c:pt idx="317">
                  <c:v>58.360209233978026</c:v>
                </c:pt>
                <c:pt idx="318">
                  <c:v>58.360209233978026</c:v>
                </c:pt>
                <c:pt idx="319">
                  <c:v>58.360209233978026</c:v>
                </c:pt>
                <c:pt idx="320">
                  <c:v>58.360209233978026</c:v>
                </c:pt>
                <c:pt idx="321">
                  <c:v>58.234908059783599</c:v>
                </c:pt>
                <c:pt idx="322">
                  <c:v>58.234908059783599</c:v>
                </c:pt>
                <c:pt idx="323">
                  <c:v>58.234908059783599</c:v>
                </c:pt>
                <c:pt idx="324">
                  <c:v>58.234908059783599</c:v>
                </c:pt>
                <c:pt idx="325">
                  <c:v>58.131920884877232</c:v>
                </c:pt>
                <c:pt idx="326">
                  <c:v>58.131920884877232</c:v>
                </c:pt>
                <c:pt idx="327">
                  <c:v>58.131920884877232</c:v>
                </c:pt>
                <c:pt idx="328">
                  <c:v>58.131920884877232</c:v>
                </c:pt>
                <c:pt idx="329">
                  <c:v>58.018111803349612</c:v>
                </c:pt>
                <c:pt idx="330">
                  <c:v>58.018111803349612</c:v>
                </c:pt>
                <c:pt idx="331">
                  <c:v>58.018111803349612</c:v>
                </c:pt>
                <c:pt idx="332">
                  <c:v>58.018111803349612</c:v>
                </c:pt>
                <c:pt idx="333">
                  <c:v>57.908186133972364</c:v>
                </c:pt>
                <c:pt idx="334">
                  <c:v>57.908186133972364</c:v>
                </c:pt>
                <c:pt idx="335">
                  <c:v>57.908186133972364</c:v>
                </c:pt>
                <c:pt idx="336">
                  <c:v>57.908186133972364</c:v>
                </c:pt>
                <c:pt idx="337">
                  <c:v>57.79481507420833</c:v>
                </c:pt>
                <c:pt idx="338">
                  <c:v>57.79481507420833</c:v>
                </c:pt>
                <c:pt idx="339">
                  <c:v>57.79481507420833</c:v>
                </c:pt>
                <c:pt idx="340">
                  <c:v>57.79481507420833</c:v>
                </c:pt>
                <c:pt idx="341">
                  <c:v>57.685312480344173</c:v>
                </c:pt>
                <c:pt idx="342">
                  <c:v>57.685312480344173</c:v>
                </c:pt>
                <c:pt idx="343">
                  <c:v>57.685312480344173</c:v>
                </c:pt>
                <c:pt idx="344">
                  <c:v>57.685312480344173</c:v>
                </c:pt>
                <c:pt idx="345">
                  <c:v>57.579657190958656</c:v>
                </c:pt>
                <c:pt idx="346">
                  <c:v>57.579657190958656</c:v>
                </c:pt>
                <c:pt idx="347">
                  <c:v>57.576017358690947</c:v>
                </c:pt>
                <c:pt idx="348">
                  <c:v>57.576017358690947</c:v>
                </c:pt>
                <c:pt idx="349">
                  <c:v>57.459664133185171</c:v>
                </c:pt>
                <c:pt idx="350">
                  <c:v>57.459664133185171</c:v>
                </c:pt>
                <c:pt idx="351">
                  <c:v>57.459664133185171</c:v>
                </c:pt>
                <c:pt idx="352">
                  <c:v>57.459664133185171</c:v>
                </c:pt>
                <c:pt idx="353">
                  <c:v>57.350796542605167</c:v>
                </c:pt>
                <c:pt idx="354">
                  <c:v>57.350796542605167</c:v>
                </c:pt>
                <c:pt idx="355">
                  <c:v>57.350796542605167</c:v>
                </c:pt>
                <c:pt idx="356">
                  <c:v>57.350796542605167</c:v>
                </c:pt>
                <c:pt idx="357">
                  <c:v>57.33992113480101</c:v>
                </c:pt>
                <c:pt idx="358">
                  <c:v>57.238516724907115</c:v>
                </c:pt>
                <c:pt idx="359">
                  <c:v>57.238516724907115</c:v>
                </c:pt>
                <c:pt idx="360">
                  <c:v>57.238516724907115</c:v>
                </c:pt>
                <c:pt idx="361">
                  <c:v>57.238516724907115</c:v>
                </c:pt>
                <c:pt idx="362">
                  <c:v>57.234898457444359</c:v>
                </c:pt>
                <c:pt idx="363">
                  <c:v>57.130068137568166</c:v>
                </c:pt>
                <c:pt idx="364">
                  <c:v>57.130068137568166</c:v>
                </c:pt>
                <c:pt idx="365">
                  <c:v>57.130068137568166</c:v>
                </c:pt>
                <c:pt idx="366">
                  <c:v>57.130068137568166</c:v>
                </c:pt>
                <c:pt idx="367">
                  <c:v>57.126456725558995</c:v>
                </c:pt>
                <c:pt idx="368">
                  <c:v>57.032640101366553</c:v>
                </c:pt>
                <c:pt idx="369">
                  <c:v>57.032640101366553</c:v>
                </c:pt>
                <c:pt idx="370">
                  <c:v>57.029034848159412</c:v>
                </c:pt>
                <c:pt idx="371">
                  <c:v>57.029034848159412</c:v>
                </c:pt>
                <c:pt idx="372">
                  <c:v>57.000201025762976</c:v>
                </c:pt>
                <c:pt idx="373">
                  <c:v>56.906591746541999</c:v>
                </c:pt>
                <c:pt idx="374">
                  <c:v>56.906591746541999</c:v>
                </c:pt>
                <c:pt idx="375">
                  <c:v>56.906591746541999</c:v>
                </c:pt>
                <c:pt idx="376">
                  <c:v>56.906591746541999</c:v>
                </c:pt>
                <c:pt idx="377">
                  <c:v>56.902994461337663</c:v>
                </c:pt>
                <c:pt idx="378">
                  <c:v>56.80236274681225</c:v>
                </c:pt>
                <c:pt idx="379">
                  <c:v>56.80236274681225</c:v>
                </c:pt>
                <c:pt idx="380">
                  <c:v>56.80236274681225</c:v>
                </c:pt>
                <c:pt idx="381">
                  <c:v>56.80236274681225</c:v>
                </c:pt>
                <c:pt idx="382">
                  <c:v>56.798772050325084</c:v>
                </c:pt>
                <c:pt idx="383">
                  <c:v>56.694740531040786</c:v>
                </c:pt>
                <c:pt idx="384">
                  <c:v>56.694740531040786</c:v>
                </c:pt>
                <c:pt idx="385">
                  <c:v>56.694740531040786</c:v>
                </c:pt>
                <c:pt idx="386">
                  <c:v>56.694740531040786</c:v>
                </c:pt>
                <c:pt idx="387">
                  <c:v>56.683989530866484</c:v>
                </c:pt>
                <c:pt idx="388">
                  <c:v>56.594477109085226</c:v>
                </c:pt>
                <c:pt idx="389">
                  <c:v>56.594477109085226</c:v>
                </c:pt>
                <c:pt idx="390">
                  <c:v>56.590899553851223</c:v>
                </c:pt>
                <c:pt idx="391">
                  <c:v>56.590899553851223</c:v>
                </c:pt>
                <c:pt idx="392">
                  <c:v>56.580168244998433</c:v>
                </c:pt>
                <c:pt idx="393">
                  <c:v>56.472967016373651</c:v>
                </c:pt>
                <c:pt idx="394">
                  <c:v>56.472967016373651</c:v>
                </c:pt>
                <c:pt idx="395">
                  <c:v>56.472967016373651</c:v>
                </c:pt>
                <c:pt idx="396">
                  <c:v>56.472967016373651</c:v>
                </c:pt>
                <c:pt idx="397">
                  <c:v>56.469397142261379</c:v>
                </c:pt>
                <c:pt idx="398">
                  <c:v>56.369532235213235</c:v>
                </c:pt>
                <c:pt idx="399">
                  <c:v>56.369532235213235</c:v>
                </c:pt>
                <c:pt idx="400">
                  <c:v>56.365968899612525</c:v>
                </c:pt>
                <c:pt idx="401">
                  <c:v>56.365968899612525</c:v>
                </c:pt>
                <c:pt idx="402">
                  <c:v>56.358842904153441</c:v>
                </c:pt>
                <c:pt idx="403">
                  <c:v>56.255617150483459</c:v>
                </c:pt>
                <c:pt idx="404">
                  <c:v>56.255617150483459</c:v>
                </c:pt>
                <c:pt idx="405">
                  <c:v>56.255617150483459</c:v>
                </c:pt>
                <c:pt idx="406">
                  <c:v>56.255617150483459</c:v>
                </c:pt>
                <c:pt idx="407">
                  <c:v>56.252061015894725</c:v>
                </c:pt>
                <c:pt idx="408">
                  <c:v>56.145481444984505</c:v>
                </c:pt>
                <c:pt idx="409">
                  <c:v>56.145481444984505</c:v>
                </c:pt>
                <c:pt idx="410">
                  <c:v>56.145481444984505</c:v>
                </c:pt>
                <c:pt idx="411">
                  <c:v>56.145481444984505</c:v>
                </c:pt>
                <c:pt idx="412">
                  <c:v>56.134834600583282</c:v>
                </c:pt>
                <c:pt idx="413">
                  <c:v>56.042646479987468</c:v>
                </c:pt>
                <c:pt idx="414">
                  <c:v>56.042646479987468</c:v>
                </c:pt>
                <c:pt idx="415">
                  <c:v>56.042646479987468</c:v>
                </c:pt>
                <c:pt idx="416">
                  <c:v>56.042646479987468</c:v>
                </c:pt>
                <c:pt idx="417">
                  <c:v>56.035561360151362</c:v>
                </c:pt>
                <c:pt idx="418">
                  <c:v>55.929391986485363</c:v>
                </c:pt>
                <c:pt idx="419">
                  <c:v>55.929391986485363</c:v>
                </c:pt>
                <c:pt idx="420">
                  <c:v>55.929391986485363</c:v>
                </c:pt>
                <c:pt idx="421">
                  <c:v>55.929391986485363</c:v>
                </c:pt>
                <c:pt idx="422">
                  <c:v>55.925856473847801</c:v>
                </c:pt>
                <c:pt idx="423">
                  <c:v>55.823423769649636</c:v>
                </c:pt>
                <c:pt idx="424">
                  <c:v>55.823423769649636</c:v>
                </c:pt>
                <c:pt idx="425">
                  <c:v>55.823423769649636</c:v>
                </c:pt>
                <c:pt idx="426">
                  <c:v>55.823423769649636</c:v>
                </c:pt>
                <c:pt idx="427">
                  <c:v>55.812837996912059</c:v>
                </c:pt>
                <c:pt idx="428">
                  <c:v>55.731747067310252</c:v>
                </c:pt>
                <c:pt idx="429">
                  <c:v>55.728224048570517</c:v>
                </c:pt>
                <c:pt idx="430">
                  <c:v>55.728224048570517</c:v>
                </c:pt>
                <c:pt idx="431">
                  <c:v>55.724701252534381</c:v>
                </c:pt>
                <c:pt idx="432">
                  <c:v>55.724701252534381</c:v>
                </c:pt>
                <c:pt idx="433">
                  <c:v>55.605058595487321</c:v>
                </c:pt>
                <c:pt idx="434">
                  <c:v>55.605058595487321</c:v>
                </c:pt>
                <c:pt idx="435">
                  <c:v>55.601543585214642</c:v>
                </c:pt>
                <c:pt idx="436">
                  <c:v>55.601543585214642</c:v>
                </c:pt>
                <c:pt idx="437">
                  <c:v>55.601543585214642</c:v>
                </c:pt>
                <c:pt idx="438">
                  <c:v>55.506722252457919</c:v>
                </c:pt>
                <c:pt idx="439">
                  <c:v>55.506722252457919</c:v>
                </c:pt>
                <c:pt idx="440">
                  <c:v>55.506722252457919</c:v>
                </c:pt>
                <c:pt idx="441">
                  <c:v>55.506722252457919</c:v>
                </c:pt>
                <c:pt idx="442">
                  <c:v>55.503213458404858</c:v>
                </c:pt>
                <c:pt idx="443">
                  <c:v>55.405057226296819</c:v>
                </c:pt>
                <c:pt idx="444">
                  <c:v>55.405057226296819</c:v>
                </c:pt>
                <c:pt idx="445">
                  <c:v>55.405057226296819</c:v>
                </c:pt>
                <c:pt idx="446">
                  <c:v>55.405057226296819</c:v>
                </c:pt>
                <c:pt idx="447">
                  <c:v>55.394550788233651</c:v>
                </c:pt>
                <c:pt idx="448">
                  <c:v>55.293091213131127</c:v>
                </c:pt>
                <c:pt idx="449">
                  <c:v>55.293091213131127</c:v>
                </c:pt>
                <c:pt idx="450">
                  <c:v>55.293091213131127</c:v>
                </c:pt>
                <c:pt idx="451">
                  <c:v>55.293091213131127</c:v>
                </c:pt>
                <c:pt idx="452">
                  <c:v>55.289595923520217</c:v>
                </c:pt>
                <c:pt idx="453">
                  <c:v>55.184839914533057</c:v>
                </c:pt>
                <c:pt idx="454">
                  <c:v>55.184839914533057</c:v>
                </c:pt>
                <c:pt idx="455">
                  <c:v>55.184839914533057</c:v>
                </c:pt>
                <c:pt idx="456">
                  <c:v>55.184839914533057</c:v>
                </c:pt>
                <c:pt idx="457">
                  <c:v>55.174375236187522</c:v>
                </c:pt>
                <c:pt idx="458">
                  <c:v>55.087246719148872</c:v>
                </c:pt>
                <c:pt idx="459">
                  <c:v>55.087246719148872</c:v>
                </c:pt>
                <c:pt idx="460">
                  <c:v>55.083764441762561</c:v>
                </c:pt>
                <c:pt idx="461">
                  <c:v>55.083764441762561</c:v>
                </c:pt>
                <c:pt idx="462">
                  <c:v>55.076800547360584</c:v>
                </c:pt>
                <c:pt idx="463">
                  <c:v>54.972447717198733</c:v>
                </c:pt>
                <c:pt idx="464">
                  <c:v>54.972447717198733</c:v>
                </c:pt>
                <c:pt idx="465">
                  <c:v>54.972447717198733</c:v>
                </c:pt>
                <c:pt idx="466">
                  <c:v>54.972447717198733</c:v>
                </c:pt>
                <c:pt idx="467">
                  <c:v>54.968972696700234</c:v>
                </c:pt>
                <c:pt idx="468">
                  <c:v>54.868292602101207</c:v>
                </c:pt>
                <c:pt idx="469">
                  <c:v>54.868292602101207</c:v>
                </c:pt>
                <c:pt idx="470">
                  <c:v>54.868292602101207</c:v>
                </c:pt>
                <c:pt idx="471">
                  <c:v>54.868292602101207</c:v>
                </c:pt>
                <c:pt idx="472">
                  <c:v>54.857887950491488</c:v>
                </c:pt>
                <c:pt idx="473">
                  <c:v>54.760872962581644</c:v>
                </c:pt>
                <c:pt idx="474">
                  <c:v>54.760872962581644</c:v>
                </c:pt>
                <c:pt idx="475">
                  <c:v>54.757411316539603</c:v>
                </c:pt>
                <c:pt idx="476">
                  <c:v>54.757411316539603</c:v>
                </c:pt>
                <c:pt idx="477">
                  <c:v>54.757411316539603</c:v>
                </c:pt>
                <c:pt idx="478">
                  <c:v>54.653663626288349</c:v>
                </c:pt>
                <c:pt idx="479">
                  <c:v>54.653663626288349</c:v>
                </c:pt>
                <c:pt idx="480">
                  <c:v>54.653663626288349</c:v>
                </c:pt>
                <c:pt idx="481">
                  <c:v>54.653663626288349</c:v>
                </c:pt>
                <c:pt idx="482">
                  <c:v>54.650208757362066</c:v>
                </c:pt>
                <c:pt idx="483">
                  <c:v>54.553561045611829</c:v>
                </c:pt>
                <c:pt idx="484">
                  <c:v>54.553561045611829</c:v>
                </c:pt>
                <c:pt idx="485">
                  <c:v>54.543216076416854</c:v>
                </c:pt>
                <c:pt idx="486">
                  <c:v>54.543216076416854</c:v>
                </c:pt>
                <c:pt idx="487">
                  <c:v>54.543216076416854</c:v>
                </c:pt>
                <c:pt idx="488">
                  <c:v>54.457084253248702</c:v>
                </c:pt>
                <c:pt idx="489">
                  <c:v>54.457084253248702</c:v>
                </c:pt>
                <c:pt idx="490">
                  <c:v>54.422669620193673</c:v>
                </c:pt>
                <c:pt idx="491">
                  <c:v>54.422669620193673</c:v>
                </c:pt>
                <c:pt idx="492">
                  <c:v>54.419229353289666</c:v>
                </c:pt>
                <c:pt idx="493">
                  <c:v>54.336728157748595</c:v>
                </c:pt>
                <c:pt idx="494">
                  <c:v>54.336728157748595</c:v>
                </c:pt>
                <c:pt idx="495">
                  <c:v>54.336728157748595</c:v>
                </c:pt>
                <c:pt idx="496">
                  <c:v>54.336728157748595</c:v>
                </c:pt>
                <c:pt idx="497">
                  <c:v>54.326424306484377</c:v>
                </c:pt>
                <c:pt idx="498">
                  <c:v>54.240634829656145</c:v>
                </c:pt>
                <c:pt idx="499">
                  <c:v>54.240634829656145</c:v>
                </c:pt>
                <c:pt idx="500">
                  <c:v>54.240634829656145</c:v>
                </c:pt>
                <c:pt idx="501">
                  <c:v>54.240634829656145</c:v>
                </c:pt>
                <c:pt idx="502">
                  <c:v>54.230349200529957</c:v>
                </c:pt>
                <c:pt idx="503">
                  <c:v>54.134444001321704</c:v>
                </c:pt>
                <c:pt idx="504">
                  <c:v>54.03187663385237</c:v>
                </c:pt>
                <c:pt idx="505">
                  <c:v>54.03187663385237</c:v>
                </c:pt>
                <c:pt idx="506">
                  <c:v>54.02846107048066</c:v>
                </c:pt>
                <c:pt idx="507">
                  <c:v>54.02846107048066</c:v>
                </c:pt>
                <c:pt idx="508">
                  <c:v>54.02846107048066</c:v>
                </c:pt>
                <c:pt idx="509">
                  <c:v>53.929503598569575</c:v>
                </c:pt>
                <c:pt idx="510">
                  <c:v>53.929503598569575</c:v>
                </c:pt>
                <c:pt idx="511">
                  <c:v>53.915868523617426</c:v>
                </c:pt>
                <c:pt idx="512">
                  <c:v>53.915868523617426</c:v>
                </c:pt>
                <c:pt idx="513">
                  <c:v>53.823921894432388</c:v>
                </c:pt>
                <c:pt idx="514">
                  <c:v>53.823921894432388</c:v>
                </c:pt>
                <c:pt idx="515">
                  <c:v>53.817117274011636</c:v>
                </c:pt>
                <c:pt idx="516">
                  <c:v>53.817117274011636</c:v>
                </c:pt>
                <c:pt idx="517">
                  <c:v>53.817117274011636</c:v>
                </c:pt>
                <c:pt idx="518">
                  <c:v>53.718546895261966</c:v>
                </c:pt>
                <c:pt idx="519">
                  <c:v>53.718546895261966</c:v>
                </c:pt>
                <c:pt idx="520">
                  <c:v>53.715151138671821</c:v>
                </c:pt>
                <c:pt idx="521">
                  <c:v>53.715151138671821</c:v>
                </c:pt>
                <c:pt idx="522">
                  <c:v>53.715151138671821</c:v>
                </c:pt>
                <c:pt idx="523">
                  <c:v>53.6201570560889</c:v>
                </c:pt>
                <c:pt idx="524">
                  <c:v>53.6201570560889</c:v>
                </c:pt>
                <c:pt idx="525">
                  <c:v>53.609989087906044</c:v>
                </c:pt>
                <c:pt idx="526">
                  <c:v>53.609989087906044</c:v>
                </c:pt>
                <c:pt idx="527">
                  <c:v>53.609989087906044</c:v>
                </c:pt>
                <c:pt idx="528">
                  <c:v>53.511798081088344</c:v>
                </c:pt>
                <c:pt idx="529">
                  <c:v>53.511798081088344</c:v>
                </c:pt>
                <c:pt idx="530">
                  <c:v>53.50503292052111</c:v>
                </c:pt>
                <c:pt idx="531">
                  <c:v>53.50503292052111</c:v>
                </c:pt>
                <c:pt idx="532">
                  <c:v>53.50503292052111</c:v>
                </c:pt>
                <c:pt idx="533">
                  <c:v>53.407034149365529</c:v>
                </c:pt>
                <c:pt idx="534">
                  <c:v>53.407034149365529</c:v>
                </c:pt>
                <c:pt idx="535">
                  <c:v>53.407034149365529</c:v>
                </c:pt>
                <c:pt idx="536">
                  <c:v>53.407034149365529</c:v>
                </c:pt>
                <c:pt idx="537">
                  <c:v>53.407034149365529</c:v>
                </c:pt>
                <c:pt idx="538">
                  <c:v>53.309214870841259</c:v>
                </c:pt>
                <c:pt idx="539">
                  <c:v>53.309214870841259</c:v>
                </c:pt>
                <c:pt idx="540">
                  <c:v>53.295736624391701</c:v>
                </c:pt>
                <c:pt idx="541">
                  <c:v>53.295736624391701</c:v>
                </c:pt>
                <c:pt idx="542">
                  <c:v>53.295736624391701</c:v>
                </c:pt>
                <c:pt idx="543">
                  <c:v>53.20821104726776</c:v>
                </c:pt>
                <c:pt idx="544">
                  <c:v>53.20821104726776</c:v>
                </c:pt>
                <c:pt idx="545">
                  <c:v>53.181309029524456</c:v>
                </c:pt>
                <c:pt idx="546">
                  <c:v>53.181309029524456</c:v>
                </c:pt>
                <c:pt idx="547">
                  <c:v>53.181309029524456</c:v>
                </c:pt>
                <c:pt idx="548">
                  <c:v>53.100684558588064</c:v>
                </c:pt>
                <c:pt idx="549">
                  <c:v>53.100684558588064</c:v>
                </c:pt>
                <c:pt idx="550">
                  <c:v>53.090615097759816</c:v>
                </c:pt>
                <c:pt idx="551">
                  <c:v>53.090615097759816</c:v>
                </c:pt>
                <c:pt idx="552">
                  <c:v>53.090615097759816</c:v>
                </c:pt>
                <c:pt idx="553">
                  <c:v>53.006777146857132</c:v>
                </c:pt>
                <c:pt idx="554">
                  <c:v>53.006777146857132</c:v>
                </c:pt>
                <c:pt idx="555">
                  <c:v>52.996725493652498</c:v>
                </c:pt>
                <c:pt idx="556">
                  <c:v>52.996725493652498</c:v>
                </c:pt>
                <c:pt idx="557">
                  <c:v>52.996725493652498</c:v>
                </c:pt>
                <c:pt idx="558">
                  <c:v>52.899657728431926</c:v>
                </c:pt>
                <c:pt idx="559">
                  <c:v>52.899657728431926</c:v>
                </c:pt>
                <c:pt idx="560">
                  <c:v>52.896313736985221</c:v>
                </c:pt>
                <c:pt idx="561">
                  <c:v>52.896313736985221</c:v>
                </c:pt>
                <c:pt idx="562">
                  <c:v>52.896313736985221</c:v>
                </c:pt>
                <c:pt idx="563">
                  <c:v>52.799429883973012</c:v>
                </c:pt>
                <c:pt idx="564">
                  <c:v>52.799429883973012</c:v>
                </c:pt>
                <c:pt idx="565">
                  <c:v>52.79609222831504</c:v>
                </c:pt>
                <c:pt idx="566">
                  <c:v>52.79609222831504</c:v>
                </c:pt>
                <c:pt idx="567">
                  <c:v>52.79609222831504</c:v>
                </c:pt>
                <c:pt idx="568">
                  <c:v>52.702723481529887</c:v>
                </c:pt>
                <c:pt idx="569">
                  <c:v>52.702723481529887</c:v>
                </c:pt>
                <c:pt idx="570">
                  <c:v>52.692729485895931</c:v>
                </c:pt>
                <c:pt idx="571">
                  <c:v>52.692729485895931</c:v>
                </c:pt>
                <c:pt idx="572">
                  <c:v>52.692729485895931</c:v>
                </c:pt>
                <c:pt idx="573">
                  <c:v>52.596218513813689</c:v>
                </c:pt>
                <c:pt idx="574">
                  <c:v>52.596218513813689</c:v>
                </c:pt>
                <c:pt idx="575">
                  <c:v>52.592893703930379</c:v>
                </c:pt>
                <c:pt idx="576">
                  <c:v>52.592893703930379</c:v>
                </c:pt>
                <c:pt idx="577">
                  <c:v>52.592893703930379</c:v>
                </c:pt>
                <c:pt idx="578">
                  <c:v>52.493247078675033</c:v>
                </c:pt>
                <c:pt idx="579">
                  <c:v>52.493247078675033</c:v>
                </c:pt>
                <c:pt idx="580">
                  <c:v>52.493247078675033</c:v>
                </c:pt>
                <c:pt idx="581">
                  <c:v>52.493247078675033</c:v>
                </c:pt>
                <c:pt idx="582">
                  <c:v>52.493247078675033</c:v>
                </c:pt>
                <c:pt idx="583">
                  <c:v>52.390477238190023</c:v>
                </c:pt>
                <c:pt idx="584">
                  <c:v>52.390477238190023</c:v>
                </c:pt>
                <c:pt idx="585">
                  <c:v>52.387165434006477</c:v>
                </c:pt>
                <c:pt idx="586">
                  <c:v>52.387165434006477</c:v>
                </c:pt>
                <c:pt idx="587">
                  <c:v>52.387165434006477</c:v>
                </c:pt>
                <c:pt idx="588">
                  <c:v>52.291214127061522</c:v>
                </c:pt>
                <c:pt idx="589">
                  <c:v>52.291214127061522</c:v>
                </c:pt>
                <c:pt idx="590">
                  <c:v>52.28790859768219</c:v>
                </c:pt>
                <c:pt idx="591">
                  <c:v>52.28790859768219</c:v>
                </c:pt>
                <c:pt idx="592">
                  <c:v>52.28790859768219</c:v>
                </c:pt>
                <c:pt idx="593">
                  <c:v>52.192139087616084</c:v>
                </c:pt>
                <c:pt idx="594">
                  <c:v>52.192139087616084</c:v>
                </c:pt>
                <c:pt idx="595">
                  <c:v>52.182241913889335</c:v>
                </c:pt>
                <c:pt idx="596">
                  <c:v>52.182241913889335</c:v>
                </c:pt>
                <c:pt idx="597">
                  <c:v>52.182241913889335</c:v>
                </c:pt>
                <c:pt idx="598">
                  <c:v>52.089958748103712</c:v>
                </c:pt>
                <c:pt idx="599">
                  <c:v>52.089958748103712</c:v>
                </c:pt>
                <c:pt idx="600">
                  <c:v>52.089958748103712</c:v>
                </c:pt>
                <c:pt idx="601">
                  <c:v>52.089958748103712</c:v>
                </c:pt>
                <c:pt idx="602">
                  <c:v>52.086665940853308</c:v>
                </c:pt>
                <c:pt idx="603">
                  <c:v>51.9978387831001</c:v>
                </c:pt>
                <c:pt idx="604">
                  <c:v>51.9978387831001</c:v>
                </c:pt>
                <c:pt idx="605">
                  <c:v>51.971548728350584</c:v>
                </c:pt>
                <c:pt idx="606">
                  <c:v>51.971548728350584</c:v>
                </c:pt>
                <c:pt idx="607">
                  <c:v>51.971548728350584</c:v>
                </c:pt>
                <c:pt idx="608">
                  <c:v>51.892758290573994</c:v>
                </c:pt>
                <c:pt idx="609">
                  <c:v>51.892758290573994</c:v>
                </c:pt>
                <c:pt idx="610">
                  <c:v>51.882917888303851</c:v>
                </c:pt>
                <c:pt idx="611">
                  <c:v>51.882917888303851</c:v>
                </c:pt>
                <c:pt idx="612">
                  <c:v>51.879638168904918</c:v>
                </c:pt>
                <c:pt idx="613">
                  <c:v>51.791164070581139</c:v>
                </c:pt>
                <c:pt idx="614">
                  <c:v>51.784616438965955</c:v>
                </c:pt>
                <c:pt idx="615">
                  <c:v>51.784616438965955</c:v>
                </c:pt>
                <c:pt idx="616">
                  <c:v>51.784616438965955</c:v>
                </c:pt>
                <c:pt idx="617">
                  <c:v>51.689768748967893</c:v>
                </c:pt>
                <c:pt idx="618">
                  <c:v>51.689768748967893</c:v>
                </c:pt>
                <c:pt idx="619">
                  <c:v>51.686501239271209</c:v>
                </c:pt>
                <c:pt idx="620">
                  <c:v>51.686501239271209</c:v>
                </c:pt>
                <c:pt idx="621">
                  <c:v>51.686501239271209</c:v>
                </c:pt>
                <c:pt idx="622">
                  <c:v>51.598356511319047</c:v>
                </c:pt>
                <c:pt idx="623">
                  <c:v>51.598356511319047</c:v>
                </c:pt>
                <c:pt idx="624">
                  <c:v>51.598356511319047</c:v>
                </c:pt>
                <c:pt idx="625">
                  <c:v>51.5918332551527</c:v>
                </c:pt>
                <c:pt idx="626">
                  <c:v>51.5918332551527</c:v>
                </c:pt>
                <c:pt idx="627">
                  <c:v>51.490828177946966</c:v>
                </c:pt>
                <c:pt idx="628">
                  <c:v>51.490828177946966</c:v>
                </c:pt>
                <c:pt idx="629">
                  <c:v>51.487573244051262</c:v>
                </c:pt>
                <c:pt idx="630">
                  <c:v>51.487573244051262</c:v>
                </c:pt>
                <c:pt idx="631">
                  <c:v>51.484318515912506</c:v>
                </c:pt>
                <c:pt idx="632">
                  <c:v>51.393269612555606</c:v>
                </c:pt>
                <c:pt idx="633">
                  <c:v>51.393269612555606</c:v>
                </c:pt>
                <c:pt idx="634">
                  <c:v>51.390020845713202</c:v>
                </c:pt>
                <c:pt idx="635">
                  <c:v>51.390020845713202</c:v>
                </c:pt>
                <c:pt idx="636">
                  <c:v>51.390020845713202</c:v>
                </c:pt>
                <c:pt idx="637">
                  <c:v>51.299138705745783</c:v>
                </c:pt>
                <c:pt idx="638">
                  <c:v>51.299138705745783</c:v>
                </c:pt>
                <c:pt idx="639">
                  <c:v>51.289410871311745</c:v>
                </c:pt>
                <c:pt idx="640">
                  <c:v>51.289410871311745</c:v>
                </c:pt>
                <c:pt idx="641">
                  <c:v>51.289410871311745</c:v>
                </c:pt>
                <c:pt idx="642">
                  <c:v>51.192233926961947</c:v>
                </c:pt>
                <c:pt idx="643">
                  <c:v>51.192233926961947</c:v>
                </c:pt>
                <c:pt idx="644">
                  <c:v>51.192233926961947</c:v>
                </c:pt>
                <c:pt idx="645">
                  <c:v>51.192233926961947</c:v>
                </c:pt>
                <c:pt idx="646">
                  <c:v>51.192233926961947</c:v>
                </c:pt>
                <c:pt idx="647">
                  <c:v>51.095241101679875</c:v>
                </c:pt>
                <c:pt idx="648">
                  <c:v>51.095241101679875</c:v>
                </c:pt>
                <c:pt idx="649">
                  <c:v>51.095241101679875</c:v>
                </c:pt>
                <c:pt idx="650">
                  <c:v>51.095241101679875</c:v>
                </c:pt>
                <c:pt idx="651">
                  <c:v>51.095241101679875</c:v>
                </c:pt>
                <c:pt idx="652">
                  <c:v>50.995208238982471</c:v>
                </c:pt>
                <c:pt idx="653">
                  <c:v>50.995208238982471</c:v>
                </c:pt>
                <c:pt idx="654">
                  <c:v>50.991984635135154</c:v>
                </c:pt>
                <c:pt idx="655">
                  <c:v>50.991984635135154</c:v>
                </c:pt>
                <c:pt idx="656">
                  <c:v>50.991984635135154</c:v>
                </c:pt>
                <c:pt idx="657">
                  <c:v>50.898588714036478</c:v>
                </c:pt>
                <c:pt idx="658">
                  <c:v>50.898588714036478</c:v>
                </c:pt>
                <c:pt idx="659">
                  <c:v>50.895371217882101</c:v>
                </c:pt>
                <c:pt idx="660">
                  <c:v>50.895371217882101</c:v>
                </c:pt>
                <c:pt idx="661">
                  <c:v>50.895371217882101</c:v>
                </c:pt>
                <c:pt idx="662">
                  <c:v>50.808575661161072</c:v>
                </c:pt>
                <c:pt idx="663">
                  <c:v>50.808575661161072</c:v>
                </c:pt>
                <c:pt idx="664">
                  <c:v>50.782886896644364</c:v>
                </c:pt>
                <c:pt idx="665">
                  <c:v>50.782886896644364</c:v>
                </c:pt>
                <c:pt idx="666">
                  <c:v>50.782886896644364</c:v>
                </c:pt>
                <c:pt idx="667">
                  <c:v>50.699488077804986</c:v>
                </c:pt>
                <c:pt idx="668">
                  <c:v>50.699488077804986</c:v>
                </c:pt>
                <c:pt idx="669">
                  <c:v>50.699488077804986</c:v>
                </c:pt>
                <c:pt idx="670">
                  <c:v>50.699488077804986</c:v>
                </c:pt>
                <c:pt idx="671">
                  <c:v>50.699488077804986</c:v>
                </c:pt>
                <c:pt idx="672">
                  <c:v>50.609827130096932</c:v>
                </c:pt>
                <c:pt idx="673">
                  <c:v>50.609827130096932</c:v>
                </c:pt>
                <c:pt idx="674">
                  <c:v>50.603428847492104</c:v>
                </c:pt>
                <c:pt idx="675">
                  <c:v>50.603428847492104</c:v>
                </c:pt>
                <c:pt idx="676">
                  <c:v>50.603428847492104</c:v>
                </c:pt>
                <c:pt idx="677">
                  <c:v>50.510744597569669</c:v>
                </c:pt>
                <c:pt idx="678">
                  <c:v>50.510744597569669</c:v>
                </c:pt>
                <c:pt idx="679">
                  <c:v>50.501166265983954</c:v>
                </c:pt>
                <c:pt idx="680">
                  <c:v>50.501166265983954</c:v>
                </c:pt>
                <c:pt idx="681">
                  <c:v>50.501166265983954</c:v>
                </c:pt>
                <c:pt idx="682">
                  <c:v>50.501166265983954</c:v>
                </c:pt>
                <c:pt idx="683">
                  <c:v>50.421417438622676</c:v>
                </c:pt>
                <c:pt idx="684">
                  <c:v>50.421417438622676</c:v>
                </c:pt>
                <c:pt idx="685">
                  <c:v>50.411856046109115</c:v>
                </c:pt>
                <c:pt idx="686">
                  <c:v>50.411856046109115</c:v>
                </c:pt>
                <c:pt idx="687">
                  <c:v>50.411856046109115</c:v>
                </c:pt>
                <c:pt idx="688">
                  <c:v>50.411856046109115</c:v>
                </c:pt>
                <c:pt idx="689">
                  <c:v>50.316341786024246</c:v>
                </c:pt>
                <c:pt idx="690">
                  <c:v>50.316341786024246</c:v>
                </c:pt>
                <c:pt idx="691">
                  <c:v>50.313161095944444</c:v>
                </c:pt>
                <c:pt idx="692">
                  <c:v>50.313161095944444</c:v>
                </c:pt>
                <c:pt idx="693">
                  <c:v>50.313161095944444</c:v>
                </c:pt>
                <c:pt idx="694">
                  <c:v>50.313161095944444</c:v>
                </c:pt>
                <c:pt idx="695">
                  <c:v>50.221008494754948</c:v>
                </c:pt>
                <c:pt idx="696">
                  <c:v>50.221008494754948</c:v>
                </c:pt>
                <c:pt idx="697">
                  <c:v>50.211485105706444</c:v>
                </c:pt>
                <c:pt idx="698">
                  <c:v>50.211485105706444</c:v>
                </c:pt>
                <c:pt idx="699">
                  <c:v>50.211485105706444</c:v>
                </c:pt>
                <c:pt idx="700">
                  <c:v>50.211485105706444</c:v>
                </c:pt>
                <c:pt idx="701">
                  <c:v>50.122687180695891</c:v>
                </c:pt>
                <c:pt idx="702">
                  <c:v>50.122687180695891</c:v>
                </c:pt>
                <c:pt idx="703">
                  <c:v>50.119518732270784</c:v>
                </c:pt>
                <c:pt idx="704">
                  <c:v>50.119518732270784</c:v>
                </c:pt>
                <c:pt idx="705">
                  <c:v>50.119518732270784</c:v>
                </c:pt>
                <c:pt idx="706">
                  <c:v>50.119518732270784</c:v>
                </c:pt>
                <c:pt idx="707">
                  <c:v>50.024558357410875</c:v>
                </c:pt>
                <c:pt idx="708">
                  <c:v>50.024558357410875</c:v>
                </c:pt>
                <c:pt idx="709">
                  <c:v>50.02139611208726</c:v>
                </c:pt>
                <c:pt idx="710">
                  <c:v>50.02139611208726</c:v>
                </c:pt>
                <c:pt idx="711">
                  <c:v>50.02139611208726</c:v>
                </c:pt>
                <c:pt idx="712">
                  <c:v>50.02139611208726</c:v>
                </c:pt>
                <c:pt idx="713">
                  <c:v>49.932934355349055</c:v>
                </c:pt>
                <c:pt idx="714">
                  <c:v>49.932934355349055</c:v>
                </c:pt>
                <c:pt idx="715">
                  <c:v>49.923465593680348</c:v>
                </c:pt>
                <c:pt idx="716">
                  <c:v>49.923465593680348</c:v>
                </c:pt>
                <c:pt idx="717">
                  <c:v>49.923465593680348</c:v>
                </c:pt>
                <c:pt idx="718">
                  <c:v>49.923465593680348</c:v>
                </c:pt>
                <c:pt idx="719">
                  <c:v>49.83202675114611</c:v>
                </c:pt>
                <c:pt idx="720">
                  <c:v>49.83202675114611</c:v>
                </c:pt>
                <c:pt idx="721">
                  <c:v>49.8288766764881</c:v>
                </c:pt>
                <c:pt idx="722">
                  <c:v>49.8288766764881</c:v>
                </c:pt>
                <c:pt idx="723">
                  <c:v>49.8288766764881</c:v>
                </c:pt>
                <c:pt idx="724">
                  <c:v>49.8288766764881</c:v>
                </c:pt>
                <c:pt idx="725">
                  <c:v>49.737611081163401</c:v>
                </c:pt>
                <c:pt idx="726">
                  <c:v>49.737611081163401</c:v>
                </c:pt>
                <c:pt idx="727">
                  <c:v>49.725035848502621</c:v>
                </c:pt>
                <c:pt idx="728">
                  <c:v>49.725035848502621</c:v>
                </c:pt>
                <c:pt idx="729">
                  <c:v>49.725035848502621</c:v>
                </c:pt>
                <c:pt idx="730">
                  <c:v>49.725035848502621</c:v>
                </c:pt>
                <c:pt idx="731">
                  <c:v>49.65278993651976</c:v>
                </c:pt>
                <c:pt idx="732">
                  <c:v>49.65278993651976</c:v>
                </c:pt>
                <c:pt idx="733">
                  <c:v>49.624548378636128</c:v>
                </c:pt>
                <c:pt idx="734">
                  <c:v>49.624548378636128</c:v>
                </c:pt>
                <c:pt idx="735">
                  <c:v>49.624548378636128</c:v>
                </c:pt>
                <c:pt idx="736">
                  <c:v>49.624548378636128</c:v>
                </c:pt>
                <c:pt idx="737">
                  <c:v>49.543051855434555</c:v>
                </c:pt>
                <c:pt idx="738">
                  <c:v>49.543051855434555</c:v>
                </c:pt>
                <c:pt idx="739">
                  <c:v>49.539920047994542</c:v>
                </c:pt>
                <c:pt idx="740">
                  <c:v>49.539920047994542</c:v>
                </c:pt>
                <c:pt idx="741">
                  <c:v>49.539920047994542</c:v>
                </c:pt>
                <c:pt idx="742">
                  <c:v>49.539920047994542</c:v>
                </c:pt>
                <c:pt idx="743">
                  <c:v>49.455436040164578</c:v>
                </c:pt>
                <c:pt idx="744">
                  <c:v>49.455436040164578</c:v>
                </c:pt>
                <c:pt idx="745">
                  <c:v>49.45230977125825</c:v>
                </c:pt>
                <c:pt idx="746">
                  <c:v>49.45230977125825</c:v>
                </c:pt>
                <c:pt idx="747">
                  <c:v>49.45230977125825</c:v>
                </c:pt>
                <c:pt idx="748">
                  <c:v>49.45230977125825</c:v>
                </c:pt>
                <c:pt idx="749">
                  <c:v>49.361733888507416</c:v>
                </c:pt>
                <c:pt idx="750">
                  <c:v>49.361733888507416</c:v>
                </c:pt>
                <c:pt idx="751">
                  <c:v>49.35237344334675</c:v>
                </c:pt>
                <c:pt idx="752">
                  <c:v>49.35237344334675</c:v>
                </c:pt>
                <c:pt idx="753">
                  <c:v>49.35237344334675</c:v>
                </c:pt>
                <c:pt idx="754">
                  <c:v>49.35237344334675</c:v>
                </c:pt>
                <c:pt idx="755">
                  <c:v>49.274438730138861</c:v>
                </c:pt>
                <c:pt idx="756">
                  <c:v>49.274438730138861</c:v>
                </c:pt>
                <c:pt idx="757">
                  <c:v>49.261980602018276</c:v>
                </c:pt>
                <c:pt idx="758">
                  <c:v>49.261980602018276</c:v>
                </c:pt>
                <c:pt idx="759">
                  <c:v>49.261980602018276</c:v>
                </c:pt>
                <c:pt idx="760">
                  <c:v>49.261980602018276</c:v>
                </c:pt>
                <c:pt idx="761">
                  <c:v>49.168644986221601</c:v>
                </c:pt>
                <c:pt idx="762">
                  <c:v>49.168644986221601</c:v>
                </c:pt>
                <c:pt idx="763">
                  <c:v>49.165536846484201</c:v>
                </c:pt>
                <c:pt idx="764">
                  <c:v>49.165536846484201</c:v>
                </c:pt>
                <c:pt idx="765">
                  <c:v>49.165536846484201</c:v>
                </c:pt>
                <c:pt idx="766">
                  <c:v>49.165536846484201</c:v>
                </c:pt>
                <c:pt idx="767">
                  <c:v>49.078588658339463</c:v>
                </c:pt>
                <c:pt idx="768">
                  <c:v>49.078588658339463</c:v>
                </c:pt>
                <c:pt idx="769">
                  <c:v>49.069281905891557</c:v>
                </c:pt>
                <c:pt idx="770">
                  <c:v>49.069281905891557</c:v>
                </c:pt>
                <c:pt idx="771">
                  <c:v>49.069281905891557</c:v>
                </c:pt>
                <c:pt idx="772">
                  <c:v>49.069281905891557</c:v>
                </c:pt>
                <c:pt idx="773">
                  <c:v>48.979407569482738</c:v>
                </c:pt>
                <c:pt idx="774">
                  <c:v>48.979407569482738</c:v>
                </c:pt>
                <c:pt idx="775">
                  <c:v>48.976311392172519</c:v>
                </c:pt>
                <c:pt idx="776">
                  <c:v>48.976311392172519</c:v>
                </c:pt>
                <c:pt idx="777">
                  <c:v>48.976311392172519</c:v>
                </c:pt>
                <c:pt idx="778">
                  <c:v>48.976311392172519</c:v>
                </c:pt>
                <c:pt idx="779">
                  <c:v>48.883517027687482</c:v>
                </c:pt>
                <c:pt idx="780">
                  <c:v>48.883517027687482</c:v>
                </c:pt>
                <c:pt idx="781">
                  <c:v>48.874247266592135</c:v>
                </c:pt>
                <c:pt idx="782">
                  <c:v>48.874247266592135</c:v>
                </c:pt>
                <c:pt idx="783">
                  <c:v>48.874247266592135</c:v>
                </c:pt>
                <c:pt idx="784">
                  <c:v>48.874247266592135</c:v>
                </c:pt>
                <c:pt idx="785">
                  <c:v>48.797067585490367</c:v>
                </c:pt>
                <c:pt idx="786">
                  <c:v>48.797067585490367</c:v>
                </c:pt>
                <c:pt idx="787">
                  <c:v>48.787814217766964</c:v>
                </c:pt>
                <c:pt idx="788">
                  <c:v>48.787814217766964</c:v>
                </c:pt>
                <c:pt idx="789">
                  <c:v>48.787814217766964</c:v>
                </c:pt>
                <c:pt idx="790">
                  <c:v>48.787814217766964</c:v>
                </c:pt>
                <c:pt idx="791">
                  <c:v>48.695376994826653</c:v>
                </c:pt>
                <c:pt idx="792">
                  <c:v>48.695376994826653</c:v>
                </c:pt>
                <c:pt idx="793">
                  <c:v>48.692298772184834</c:v>
                </c:pt>
                <c:pt idx="794">
                  <c:v>48.692298772184834</c:v>
                </c:pt>
                <c:pt idx="795">
                  <c:v>48.692298772184834</c:v>
                </c:pt>
                <c:pt idx="796">
                  <c:v>48.692298772184834</c:v>
                </c:pt>
                <c:pt idx="797">
                  <c:v>48.603114910705806</c:v>
                </c:pt>
                <c:pt idx="798">
                  <c:v>48.603114910705806</c:v>
                </c:pt>
                <c:pt idx="799">
                  <c:v>48.593898322147808</c:v>
                </c:pt>
                <c:pt idx="800">
                  <c:v>48.593898322147808</c:v>
                </c:pt>
                <c:pt idx="801">
                  <c:v>48.593898322147808</c:v>
                </c:pt>
                <c:pt idx="802">
                  <c:v>48.593898322147808</c:v>
                </c:pt>
                <c:pt idx="803">
                  <c:v>48.517161353585649</c:v>
                </c:pt>
                <c:pt idx="804">
                  <c:v>48.517161353585649</c:v>
                </c:pt>
                <c:pt idx="805">
                  <c:v>48.48650050701719</c:v>
                </c:pt>
                <c:pt idx="806">
                  <c:v>48.48650050701719</c:v>
                </c:pt>
                <c:pt idx="807">
                  <c:v>48.48650050701719</c:v>
                </c:pt>
                <c:pt idx="808">
                  <c:v>48.48650050701719</c:v>
                </c:pt>
                <c:pt idx="809">
                  <c:v>48.412993507616982</c:v>
                </c:pt>
                <c:pt idx="810">
                  <c:v>48.412993507616982</c:v>
                </c:pt>
                <c:pt idx="811">
                  <c:v>48.409933135524788</c:v>
                </c:pt>
                <c:pt idx="812">
                  <c:v>48.409933135524788</c:v>
                </c:pt>
                <c:pt idx="813">
                  <c:v>48.409933135524788</c:v>
                </c:pt>
                <c:pt idx="814">
                  <c:v>48.409933135524788</c:v>
                </c:pt>
                <c:pt idx="815">
                  <c:v>48.327376176084641</c:v>
                </c:pt>
                <c:pt idx="816">
                  <c:v>48.327376176084641</c:v>
                </c:pt>
                <c:pt idx="817">
                  <c:v>48.324321216194285</c:v>
                </c:pt>
                <c:pt idx="818">
                  <c:v>48.324321216194285</c:v>
                </c:pt>
                <c:pt idx="819">
                  <c:v>48.324321216194285</c:v>
                </c:pt>
                <c:pt idx="820">
                  <c:v>48.324321216194285</c:v>
                </c:pt>
                <c:pt idx="821">
                  <c:v>48.238860699690775</c:v>
                </c:pt>
                <c:pt idx="822">
                  <c:v>48.238860699690775</c:v>
                </c:pt>
                <c:pt idx="823">
                  <c:v>48.229713184508007</c:v>
                </c:pt>
                <c:pt idx="824">
                  <c:v>48.229713184508007</c:v>
                </c:pt>
                <c:pt idx="825">
                  <c:v>48.229713184508007</c:v>
                </c:pt>
                <c:pt idx="826">
                  <c:v>48.229713184508007</c:v>
                </c:pt>
                <c:pt idx="827">
                  <c:v>48.141376585738151</c:v>
                </c:pt>
                <c:pt idx="828">
                  <c:v>48.141376585738151</c:v>
                </c:pt>
                <c:pt idx="829">
                  <c:v>48.138333383599466</c:v>
                </c:pt>
                <c:pt idx="830">
                  <c:v>48.138333383599466</c:v>
                </c:pt>
                <c:pt idx="831">
                  <c:v>48.138333383599466</c:v>
                </c:pt>
                <c:pt idx="832">
                  <c:v>48.138333383599466</c:v>
                </c:pt>
                <c:pt idx="833">
                  <c:v>48.047126718035543</c:v>
                </c:pt>
                <c:pt idx="834">
                  <c:v>48.047126718035543</c:v>
                </c:pt>
                <c:pt idx="835">
                  <c:v>48.038015561288347</c:v>
                </c:pt>
                <c:pt idx="836">
                  <c:v>48.038015561288347</c:v>
                </c:pt>
                <c:pt idx="837">
                  <c:v>48.038015561288347</c:v>
                </c:pt>
                <c:pt idx="838">
                  <c:v>48.038015561288347</c:v>
                </c:pt>
                <c:pt idx="839">
                  <c:v>47.962156414004525</c:v>
                </c:pt>
                <c:pt idx="840">
                  <c:v>47.962156414004525</c:v>
                </c:pt>
                <c:pt idx="841">
                  <c:v>47.953061370140894</c:v>
                </c:pt>
                <c:pt idx="842">
                  <c:v>47.953061370140894</c:v>
                </c:pt>
                <c:pt idx="843">
                  <c:v>47.953061370140894</c:v>
                </c:pt>
                <c:pt idx="844">
                  <c:v>47.953061370140894</c:v>
                </c:pt>
                <c:pt idx="845">
                  <c:v>47.862205735478589</c:v>
                </c:pt>
                <c:pt idx="846">
                  <c:v>47.862205735478589</c:v>
                </c:pt>
                <c:pt idx="847">
                  <c:v>47.859180180806362</c:v>
                </c:pt>
                <c:pt idx="848">
                  <c:v>47.859180180806362</c:v>
                </c:pt>
                <c:pt idx="849">
                  <c:v>47.859180180806362</c:v>
                </c:pt>
                <c:pt idx="850">
                  <c:v>47.859180180806362</c:v>
                </c:pt>
                <c:pt idx="851">
                  <c:v>47.771522243034426</c:v>
                </c:pt>
                <c:pt idx="852">
                  <c:v>47.771522243034426</c:v>
                </c:pt>
                <c:pt idx="853">
                  <c:v>47.76246334904971</c:v>
                </c:pt>
                <c:pt idx="854">
                  <c:v>47.76246334904971</c:v>
                </c:pt>
                <c:pt idx="855">
                  <c:v>47.76246334904971</c:v>
                </c:pt>
                <c:pt idx="856">
                  <c:v>47.76246334904971</c:v>
                </c:pt>
                <c:pt idx="857">
                  <c:v>47.677996466027629</c:v>
                </c:pt>
                <c:pt idx="858">
                  <c:v>47.677996466027629</c:v>
                </c:pt>
                <c:pt idx="859">
                  <c:v>47.67498255593398</c:v>
                </c:pt>
                <c:pt idx="860">
                  <c:v>47.67498255593398</c:v>
                </c:pt>
                <c:pt idx="861">
                  <c:v>47.67498255593398</c:v>
                </c:pt>
                <c:pt idx="862">
                  <c:v>47.67498255593398</c:v>
                </c:pt>
                <c:pt idx="863">
                  <c:v>47.584653791223872</c:v>
                </c:pt>
                <c:pt idx="864">
                  <c:v>47.584653791223872</c:v>
                </c:pt>
                <c:pt idx="865">
                  <c:v>47.581645781680784</c:v>
                </c:pt>
                <c:pt idx="866">
                  <c:v>47.581645781680784</c:v>
                </c:pt>
                <c:pt idx="867">
                  <c:v>47.581645781680784</c:v>
                </c:pt>
                <c:pt idx="868">
                  <c:v>47.581645781680784</c:v>
                </c:pt>
                <c:pt idx="869">
                  <c:v>47.497498670614355</c:v>
                </c:pt>
                <c:pt idx="870">
                  <c:v>47.497498670614355</c:v>
                </c:pt>
                <c:pt idx="871">
                  <c:v>47.488491739606232</c:v>
                </c:pt>
                <c:pt idx="872">
                  <c:v>47.488491739606232</c:v>
                </c:pt>
                <c:pt idx="873">
                  <c:v>47.488491739606232</c:v>
                </c:pt>
                <c:pt idx="874">
                  <c:v>47.488491739606232</c:v>
                </c:pt>
                <c:pt idx="875">
                  <c:v>47.413500371893186</c:v>
                </c:pt>
                <c:pt idx="876">
                  <c:v>47.413500371893186</c:v>
                </c:pt>
                <c:pt idx="877">
                  <c:v>47.383536993582936</c:v>
                </c:pt>
                <c:pt idx="878">
                  <c:v>47.383536993582936</c:v>
                </c:pt>
                <c:pt idx="879">
                  <c:v>47.383536993582936</c:v>
                </c:pt>
                <c:pt idx="880">
                  <c:v>47.383536993582936</c:v>
                </c:pt>
                <c:pt idx="881">
                  <c:v>47.308711364971394</c:v>
                </c:pt>
                <c:pt idx="882">
                  <c:v>47.308711364971394</c:v>
                </c:pt>
                <c:pt idx="883">
                  <c:v>47.299740233621876</c:v>
                </c:pt>
                <c:pt idx="884">
                  <c:v>47.299740233621876</c:v>
                </c:pt>
                <c:pt idx="885">
                  <c:v>47.299740233621876</c:v>
                </c:pt>
                <c:pt idx="886">
                  <c:v>47.299740233621876</c:v>
                </c:pt>
                <c:pt idx="887">
                  <c:v>47.225046932515561</c:v>
                </c:pt>
                <c:pt idx="888">
                  <c:v>47.225046932515561</c:v>
                </c:pt>
                <c:pt idx="889">
                  <c:v>47.216091666417732</c:v>
                </c:pt>
                <c:pt idx="890">
                  <c:v>47.216091666417732</c:v>
                </c:pt>
                <c:pt idx="891">
                  <c:v>47.216091666417732</c:v>
                </c:pt>
                <c:pt idx="892">
                  <c:v>47.216091666417732</c:v>
                </c:pt>
                <c:pt idx="893">
                  <c:v>47.129611596982933</c:v>
                </c:pt>
                <c:pt idx="894">
                  <c:v>47.129611596982933</c:v>
                </c:pt>
                <c:pt idx="895">
                  <c:v>47.126632352412464</c:v>
                </c:pt>
                <c:pt idx="896">
                  <c:v>47.126632352412464</c:v>
                </c:pt>
                <c:pt idx="897">
                  <c:v>47.126632352412464</c:v>
                </c:pt>
                <c:pt idx="898">
                  <c:v>47.126632352412464</c:v>
                </c:pt>
                <c:pt idx="899">
                  <c:v>47.040316134906391</c:v>
                </c:pt>
                <c:pt idx="900">
                  <c:v>47.040316134906391</c:v>
                </c:pt>
                <c:pt idx="901">
                  <c:v>47.037342535046577</c:v>
                </c:pt>
                <c:pt idx="902">
                  <c:v>47.037342535046577</c:v>
                </c:pt>
                <c:pt idx="903">
                  <c:v>47.037342535046577</c:v>
                </c:pt>
                <c:pt idx="904">
                  <c:v>47.037342535046577</c:v>
                </c:pt>
                <c:pt idx="905">
                  <c:v>46.954158012495014</c:v>
                </c:pt>
                <c:pt idx="906">
                  <c:v>46.954158012495014</c:v>
                </c:pt>
                <c:pt idx="907">
                  <c:v>46.945254114950934</c:v>
                </c:pt>
                <c:pt idx="908">
                  <c:v>46.945254114950934</c:v>
                </c:pt>
                <c:pt idx="909">
                  <c:v>46.945254114950934</c:v>
                </c:pt>
                <c:pt idx="910">
                  <c:v>46.945254114950934</c:v>
                </c:pt>
                <c:pt idx="911">
                  <c:v>46.859270106274863</c:v>
                </c:pt>
                <c:pt idx="912">
                  <c:v>46.859270106274863</c:v>
                </c:pt>
                <c:pt idx="913">
                  <c:v>46.856307951032974</c:v>
                </c:pt>
                <c:pt idx="914">
                  <c:v>46.856307951032974</c:v>
                </c:pt>
                <c:pt idx="915">
                  <c:v>46.856307951032974</c:v>
                </c:pt>
                <c:pt idx="916">
                  <c:v>46.767530311499954</c:v>
                </c:pt>
                <c:pt idx="917">
                  <c:v>46.767530311499954</c:v>
                </c:pt>
                <c:pt idx="918">
                  <c:v>46.758661804089549</c:v>
                </c:pt>
                <c:pt idx="919">
                  <c:v>46.758661804089549</c:v>
                </c:pt>
                <c:pt idx="920">
                  <c:v>46.758661804089549</c:v>
                </c:pt>
                <c:pt idx="921">
                  <c:v>46.758661804089549</c:v>
                </c:pt>
                <c:pt idx="922">
                  <c:v>46.675970122381024</c:v>
                </c:pt>
                <c:pt idx="923">
                  <c:v>46.675970122381024</c:v>
                </c:pt>
                <c:pt idx="924">
                  <c:v>46.673019554238266</c:v>
                </c:pt>
                <c:pt idx="925">
                  <c:v>46.673019554238266</c:v>
                </c:pt>
                <c:pt idx="926">
                  <c:v>46.673019554238266</c:v>
                </c:pt>
                <c:pt idx="927">
                  <c:v>46.673019554238266</c:v>
                </c:pt>
                <c:pt idx="928">
                  <c:v>46.587534165055708</c:v>
                </c:pt>
                <c:pt idx="929">
                  <c:v>46.587534165055708</c:v>
                </c:pt>
                <c:pt idx="930">
                  <c:v>46.5816443956897</c:v>
                </c:pt>
                <c:pt idx="931">
                  <c:v>46.5816443956897</c:v>
                </c:pt>
                <c:pt idx="932">
                  <c:v>46.5816443956897</c:v>
                </c:pt>
                <c:pt idx="933">
                  <c:v>46.5816443956897</c:v>
                </c:pt>
                <c:pt idx="934">
                  <c:v>46.499265765437897</c:v>
                </c:pt>
                <c:pt idx="935">
                  <c:v>46.499265765437897</c:v>
                </c:pt>
                <c:pt idx="936">
                  <c:v>46.484570633534105</c:v>
                </c:pt>
                <c:pt idx="937">
                  <c:v>46.484570633534105</c:v>
                </c:pt>
                <c:pt idx="938">
                  <c:v>46.484570633534105</c:v>
                </c:pt>
                <c:pt idx="939">
                  <c:v>46.484570633534105</c:v>
                </c:pt>
                <c:pt idx="940">
                  <c:v>46.40823077729511</c:v>
                </c:pt>
                <c:pt idx="941">
                  <c:v>46.40823077729511</c:v>
                </c:pt>
                <c:pt idx="942">
                  <c:v>46.405297133989272</c:v>
                </c:pt>
                <c:pt idx="943">
                  <c:v>46.405297133989272</c:v>
                </c:pt>
                <c:pt idx="944">
                  <c:v>46.405297133989272</c:v>
                </c:pt>
                <c:pt idx="945">
                  <c:v>46.405297133989272</c:v>
                </c:pt>
                <c:pt idx="946">
                  <c:v>46.326158825275371</c:v>
                </c:pt>
                <c:pt idx="947">
                  <c:v>46.326158825275371</c:v>
                </c:pt>
                <c:pt idx="948">
                  <c:v>46.302736366181797</c:v>
                </c:pt>
                <c:pt idx="949">
                  <c:v>46.302736366181797</c:v>
                </c:pt>
                <c:pt idx="950">
                  <c:v>46.302736366181797</c:v>
                </c:pt>
                <c:pt idx="951">
                  <c:v>46.302736366181797</c:v>
                </c:pt>
                <c:pt idx="952">
                  <c:v>46.232540019184043</c:v>
                </c:pt>
                <c:pt idx="953">
                  <c:v>46.232540019184043</c:v>
                </c:pt>
                <c:pt idx="954">
                  <c:v>46.223772961761277</c:v>
                </c:pt>
                <c:pt idx="955">
                  <c:v>46.223772961761277</c:v>
                </c:pt>
                <c:pt idx="956">
                  <c:v>46.223772961761277</c:v>
                </c:pt>
                <c:pt idx="957">
                  <c:v>46.223772961761277</c:v>
                </c:pt>
                <c:pt idx="958">
                  <c:v>46.150778772468705</c:v>
                </c:pt>
                <c:pt idx="959">
                  <c:v>46.150778772468705</c:v>
                </c:pt>
                <c:pt idx="960">
                  <c:v>46.142027219397299</c:v>
                </c:pt>
                <c:pt idx="961">
                  <c:v>46.142027219397299</c:v>
                </c:pt>
                <c:pt idx="962">
                  <c:v>46.142027219397299</c:v>
                </c:pt>
                <c:pt idx="963">
                  <c:v>46.142027219397299</c:v>
                </c:pt>
                <c:pt idx="964">
                  <c:v>46.054602912213582</c:v>
                </c:pt>
                <c:pt idx="965">
                  <c:v>46.054602912213582</c:v>
                </c:pt>
                <c:pt idx="966">
                  <c:v>46.051691623089361</c:v>
                </c:pt>
                <c:pt idx="967">
                  <c:v>46.051691623089361</c:v>
                </c:pt>
                <c:pt idx="968">
                  <c:v>46.051691623089361</c:v>
                </c:pt>
                <c:pt idx="969">
                  <c:v>46.051691623089361</c:v>
                </c:pt>
                <c:pt idx="970">
                  <c:v>45.967344245985551</c:v>
                </c:pt>
                <c:pt idx="971">
                  <c:v>45.967344245985551</c:v>
                </c:pt>
                <c:pt idx="972">
                  <c:v>45.949912362026559</c:v>
                </c:pt>
                <c:pt idx="973">
                  <c:v>45.949912362026559</c:v>
                </c:pt>
                <c:pt idx="974">
                  <c:v>45.949912362026559</c:v>
                </c:pt>
                <c:pt idx="975">
                  <c:v>45.949912362026559</c:v>
                </c:pt>
                <c:pt idx="976">
                  <c:v>45.877350639215535</c:v>
                </c:pt>
                <c:pt idx="977">
                  <c:v>45.877350639215535</c:v>
                </c:pt>
                <c:pt idx="978">
                  <c:v>45.874450554891318</c:v>
                </c:pt>
                <c:pt idx="979">
                  <c:v>45.874450554891318</c:v>
                </c:pt>
                <c:pt idx="980">
                  <c:v>45.874450554891318</c:v>
                </c:pt>
                <c:pt idx="981">
                  <c:v>45.874450554891318</c:v>
                </c:pt>
                <c:pt idx="982">
                  <c:v>45.790427809059253</c:v>
                </c:pt>
                <c:pt idx="983">
                  <c:v>45.790427809059253</c:v>
                </c:pt>
                <c:pt idx="984">
                  <c:v>45.78753321946246</c:v>
                </c:pt>
                <c:pt idx="985">
                  <c:v>45.78753321946246</c:v>
                </c:pt>
                <c:pt idx="986">
                  <c:v>45.78753321946246</c:v>
                </c:pt>
                <c:pt idx="987">
                  <c:v>45.78753321946246</c:v>
                </c:pt>
                <c:pt idx="988">
                  <c:v>45.703669669720917</c:v>
                </c:pt>
                <c:pt idx="989">
                  <c:v>45.703669669720917</c:v>
                </c:pt>
                <c:pt idx="990">
                  <c:v>45.695002901763559</c:v>
                </c:pt>
                <c:pt idx="991">
                  <c:v>45.695002901763559</c:v>
                </c:pt>
                <c:pt idx="992">
                  <c:v>45.695002901763559</c:v>
                </c:pt>
                <c:pt idx="993">
                  <c:v>45.695002901763559</c:v>
                </c:pt>
                <c:pt idx="994">
                  <c:v>45.611308828741024</c:v>
                </c:pt>
                <c:pt idx="995">
                  <c:v>45.611308828741024</c:v>
                </c:pt>
                <c:pt idx="996">
                  <c:v>45.608425561946</c:v>
                </c:pt>
                <c:pt idx="997">
                  <c:v>45.608425561946</c:v>
                </c:pt>
                <c:pt idx="998">
                  <c:v>45.608425561946</c:v>
                </c:pt>
                <c:pt idx="999">
                  <c:v>45.608425561946</c:v>
                </c:pt>
                <c:pt idx="1000">
                  <c:v>45.524890062284676</c:v>
                </c:pt>
                <c:pt idx="1001">
                  <c:v>45.524890062284676</c:v>
                </c:pt>
                <c:pt idx="1002">
                  <c:v>45.522012258353278</c:v>
                </c:pt>
                <c:pt idx="1003">
                  <c:v>45.522012258353278</c:v>
                </c:pt>
                <c:pt idx="1004">
                  <c:v>45.522012258353278</c:v>
                </c:pt>
                <c:pt idx="1005">
                  <c:v>45.522012258353278</c:v>
                </c:pt>
                <c:pt idx="1006">
                  <c:v>45.441507564609651</c:v>
                </c:pt>
                <c:pt idx="1007">
                  <c:v>45.441507564609651</c:v>
                </c:pt>
                <c:pt idx="1008">
                  <c:v>45.432890510343746</c:v>
                </c:pt>
                <c:pt idx="1009">
                  <c:v>45.432890510343746</c:v>
                </c:pt>
                <c:pt idx="1010">
                  <c:v>45.432890510343746</c:v>
                </c:pt>
                <c:pt idx="1011">
                  <c:v>45.432890510343746</c:v>
                </c:pt>
                <c:pt idx="1012">
                  <c:v>45.349676517247552</c:v>
                </c:pt>
                <c:pt idx="1013">
                  <c:v>45.349676517247552</c:v>
                </c:pt>
                <c:pt idx="1014">
                  <c:v>45.343943242449974</c:v>
                </c:pt>
                <c:pt idx="1015">
                  <c:v>45.343943242449974</c:v>
                </c:pt>
                <c:pt idx="1016">
                  <c:v>45.343943242449974</c:v>
                </c:pt>
                <c:pt idx="1017">
                  <c:v>45.343943242449974</c:v>
                </c:pt>
                <c:pt idx="1018">
                  <c:v>45.269476595533334</c:v>
                </c:pt>
                <c:pt idx="1019">
                  <c:v>45.269476595533334</c:v>
                </c:pt>
                <c:pt idx="1020">
                  <c:v>45.246588393907437</c:v>
                </c:pt>
                <c:pt idx="1021">
                  <c:v>45.246588393907437</c:v>
                </c:pt>
                <c:pt idx="1022">
                  <c:v>45.246588393907437</c:v>
                </c:pt>
                <c:pt idx="1023">
                  <c:v>45.246588393907437</c:v>
                </c:pt>
                <c:pt idx="1024">
                  <c:v>45.172281629184852</c:v>
                </c:pt>
                <c:pt idx="1025">
                  <c:v>45.172281629184852</c:v>
                </c:pt>
                <c:pt idx="1026">
                  <c:v>45.169426114992838</c:v>
                </c:pt>
                <c:pt idx="1027">
                  <c:v>45.169426114992838</c:v>
                </c:pt>
                <c:pt idx="1028">
                  <c:v>45.169426114992838</c:v>
                </c:pt>
                <c:pt idx="1029">
                  <c:v>45.169426114992838</c:v>
                </c:pt>
                <c:pt idx="1030">
                  <c:v>45.092395426491983</c:v>
                </c:pt>
                <c:pt idx="1031">
                  <c:v>45.092395426491983</c:v>
                </c:pt>
                <c:pt idx="1032">
                  <c:v>45.089544962215037</c:v>
                </c:pt>
                <c:pt idx="1033">
                  <c:v>45.089544962215037</c:v>
                </c:pt>
                <c:pt idx="1034">
                  <c:v>45.089544962215037</c:v>
                </c:pt>
                <c:pt idx="1035">
                  <c:v>45.089544962215037</c:v>
                </c:pt>
                <c:pt idx="1036">
                  <c:v>45.004114770541662</c:v>
                </c:pt>
                <c:pt idx="1037">
                  <c:v>45.004114770541662</c:v>
                </c:pt>
                <c:pt idx="1038">
                  <c:v>45.001269886825561</c:v>
                </c:pt>
                <c:pt idx="1039">
                  <c:v>45.001269886825561</c:v>
                </c:pt>
                <c:pt idx="1040">
                  <c:v>45.001269886825561</c:v>
                </c:pt>
                <c:pt idx="1041">
                  <c:v>45.001269886825561</c:v>
                </c:pt>
                <c:pt idx="1042">
                  <c:v>44.924525967299765</c:v>
                </c:pt>
                <c:pt idx="1043">
                  <c:v>44.924525967299765</c:v>
                </c:pt>
                <c:pt idx="1044">
                  <c:v>44.913167633959389</c:v>
                </c:pt>
                <c:pt idx="1045">
                  <c:v>44.913167633959389</c:v>
                </c:pt>
                <c:pt idx="1046">
                  <c:v>44.913167633959389</c:v>
                </c:pt>
                <c:pt idx="1047">
                  <c:v>44.913167633959389</c:v>
                </c:pt>
                <c:pt idx="1048">
                  <c:v>44.830905555112132</c:v>
                </c:pt>
                <c:pt idx="1049">
                  <c:v>44.830905555112132</c:v>
                </c:pt>
                <c:pt idx="1050">
                  <c:v>44.828071620618758</c:v>
                </c:pt>
                <c:pt idx="1051">
                  <c:v>44.828071620618758</c:v>
                </c:pt>
                <c:pt idx="1052">
                  <c:v>44.828071620618758</c:v>
                </c:pt>
                <c:pt idx="1053">
                  <c:v>44.828071620618758</c:v>
                </c:pt>
                <c:pt idx="1054">
                  <c:v>44.745965401964135</c:v>
                </c:pt>
                <c:pt idx="1055">
                  <c:v>44.745965401964135</c:v>
                </c:pt>
                <c:pt idx="1056">
                  <c:v>44.734652214351591</c:v>
                </c:pt>
                <c:pt idx="1057">
                  <c:v>44.734652214351591</c:v>
                </c:pt>
                <c:pt idx="1058">
                  <c:v>44.734652214351591</c:v>
                </c:pt>
                <c:pt idx="1059">
                  <c:v>44.734652214351591</c:v>
                </c:pt>
                <c:pt idx="1060">
                  <c:v>44.664009567452702</c:v>
                </c:pt>
                <c:pt idx="1061">
                  <c:v>44.664009567452702</c:v>
                </c:pt>
                <c:pt idx="1062">
                  <c:v>44.655539949810105</c:v>
                </c:pt>
                <c:pt idx="1063">
                  <c:v>44.655539949810105</c:v>
                </c:pt>
                <c:pt idx="1064">
                  <c:v>44.655539949810105</c:v>
                </c:pt>
                <c:pt idx="1065">
                  <c:v>44.655539949810105</c:v>
                </c:pt>
                <c:pt idx="1066">
                  <c:v>44.570932058105114</c:v>
                </c:pt>
                <c:pt idx="1067">
                  <c:v>44.570932058105114</c:v>
                </c:pt>
                <c:pt idx="1068">
                  <c:v>44.568114557539431</c:v>
                </c:pt>
                <c:pt idx="1069">
                  <c:v>44.568114557539431</c:v>
                </c:pt>
                <c:pt idx="1070">
                  <c:v>44.568114557539431</c:v>
                </c:pt>
                <c:pt idx="1071">
                  <c:v>44.568114557539431</c:v>
                </c:pt>
                <c:pt idx="1072">
                  <c:v>44.48648447115395</c:v>
                </c:pt>
                <c:pt idx="1073">
                  <c:v>44.48648447115395</c:v>
                </c:pt>
                <c:pt idx="1074">
                  <c:v>44.478048517521856</c:v>
                </c:pt>
                <c:pt idx="1075">
                  <c:v>44.478048517521856</c:v>
                </c:pt>
                <c:pt idx="1076">
                  <c:v>44.478048517521856</c:v>
                </c:pt>
                <c:pt idx="1077">
                  <c:v>44.478048517521856</c:v>
                </c:pt>
                <c:pt idx="1078">
                  <c:v>44.39939005106622</c:v>
                </c:pt>
                <c:pt idx="1079">
                  <c:v>44.39939005106622</c:v>
                </c:pt>
                <c:pt idx="1080">
                  <c:v>44.393776915018584</c:v>
                </c:pt>
                <c:pt idx="1081">
                  <c:v>44.393776915018584</c:v>
                </c:pt>
                <c:pt idx="1082">
                  <c:v>44.393776915018584</c:v>
                </c:pt>
                <c:pt idx="1083">
                  <c:v>44.393776915018584</c:v>
                </c:pt>
                <c:pt idx="1084">
                  <c:v>44.315267481068624</c:v>
                </c:pt>
                <c:pt idx="1085">
                  <c:v>44.315267481068624</c:v>
                </c:pt>
                <c:pt idx="1086">
                  <c:v>44.312466142047199</c:v>
                </c:pt>
                <c:pt idx="1087">
                  <c:v>44.312466142047199</c:v>
                </c:pt>
                <c:pt idx="1088">
                  <c:v>44.312466142047199</c:v>
                </c:pt>
                <c:pt idx="1089">
                  <c:v>44.312466142047199</c:v>
                </c:pt>
                <c:pt idx="1090">
                  <c:v>44.236896889353957</c:v>
                </c:pt>
                <c:pt idx="1091">
                  <c:v>44.236896889353957</c:v>
                </c:pt>
                <c:pt idx="1092">
                  <c:v>44.214530758984175</c:v>
                </c:pt>
                <c:pt idx="1093">
                  <c:v>44.214530758984175</c:v>
                </c:pt>
                <c:pt idx="1094">
                  <c:v>44.214530758984175</c:v>
                </c:pt>
                <c:pt idx="1095">
                  <c:v>44.214530758984175</c:v>
                </c:pt>
                <c:pt idx="1096">
                  <c:v>44.141918903570335</c:v>
                </c:pt>
                <c:pt idx="1097">
                  <c:v>44.141918903570335</c:v>
                </c:pt>
                <c:pt idx="1098">
                  <c:v>44.139128522581245</c:v>
                </c:pt>
                <c:pt idx="1099">
                  <c:v>44.139128522581245</c:v>
                </c:pt>
                <c:pt idx="1100">
                  <c:v>44.139128522581245</c:v>
                </c:pt>
                <c:pt idx="1101">
                  <c:v>44.139128522581245</c:v>
                </c:pt>
                <c:pt idx="1102">
                  <c:v>44.063854875064315</c:v>
                </c:pt>
                <c:pt idx="1103">
                  <c:v>44.063854875064315</c:v>
                </c:pt>
                <c:pt idx="1104">
                  <c:v>44.06106942880362</c:v>
                </c:pt>
                <c:pt idx="1105">
                  <c:v>44.06106942880362</c:v>
                </c:pt>
                <c:pt idx="1106">
                  <c:v>44.06106942880362</c:v>
                </c:pt>
                <c:pt idx="1107">
                  <c:v>44.06106942880362</c:v>
                </c:pt>
                <c:pt idx="1108">
                  <c:v>43.977587867617089</c:v>
                </c:pt>
                <c:pt idx="1109">
                  <c:v>43.977587867617089</c:v>
                </c:pt>
                <c:pt idx="1110">
                  <c:v>43.969248415837235</c:v>
                </c:pt>
                <c:pt idx="1111">
                  <c:v>43.969248415837235</c:v>
                </c:pt>
                <c:pt idx="1112">
                  <c:v>43.969248415837235</c:v>
                </c:pt>
                <c:pt idx="1113">
                  <c:v>43.969248415837235</c:v>
                </c:pt>
                <c:pt idx="1114">
                  <c:v>43.899814454992608</c:v>
                </c:pt>
                <c:pt idx="1115">
                  <c:v>43.899814454992608</c:v>
                </c:pt>
                <c:pt idx="1116">
                  <c:v>43.891489751352786</c:v>
                </c:pt>
                <c:pt idx="1117">
                  <c:v>43.891489751352786</c:v>
                </c:pt>
                <c:pt idx="1118">
                  <c:v>43.891489751352786</c:v>
                </c:pt>
                <c:pt idx="1119">
                  <c:v>43.891489751352786</c:v>
                </c:pt>
                <c:pt idx="1120">
                  <c:v>43.808329489136128</c:v>
                </c:pt>
                <c:pt idx="1121">
                  <c:v>43.808329489136128</c:v>
                </c:pt>
                <c:pt idx="1122">
                  <c:v>43.805560195620878</c:v>
                </c:pt>
                <c:pt idx="1123">
                  <c:v>43.805560195620878</c:v>
                </c:pt>
                <c:pt idx="1124">
                  <c:v>43.805560195620878</c:v>
                </c:pt>
                <c:pt idx="1125">
                  <c:v>43.805560195620878</c:v>
                </c:pt>
                <c:pt idx="1126">
                  <c:v>43.725326788880814</c:v>
                </c:pt>
                <c:pt idx="1127">
                  <c:v>43.725326788880814</c:v>
                </c:pt>
                <c:pt idx="1128">
                  <c:v>43.717035173264868</c:v>
                </c:pt>
                <c:pt idx="1129">
                  <c:v>43.717035173264868</c:v>
                </c:pt>
                <c:pt idx="1130">
                  <c:v>43.717035173264868</c:v>
                </c:pt>
                <c:pt idx="1131">
                  <c:v>43.717035173264868</c:v>
                </c:pt>
                <c:pt idx="1132">
                  <c:v>43.639722542442918</c:v>
                </c:pt>
                <c:pt idx="1133">
                  <c:v>43.639722542442918</c:v>
                </c:pt>
                <c:pt idx="1134">
                  <c:v>43.63696390722324</c:v>
                </c:pt>
                <c:pt idx="1135">
                  <c:v>43.63696390722324</c:v>
                </c:pt>
                <c:pt idx="1136">
                  <c:v>43.63696390722324</c:v>
                </c:pt>
                <c:pt idx="1137">
                  <c:v>43.63696390722324</c:v>
                </c:pt>
                <c:pt idx="1138">
                  <c:v>43.554285889652597</c:v>
                </c:pt>
                <c:pt idx="1139">
                  <c:v>43.554285889652597</c:v>
                </c:pt>
                <c:pt idx="1140">
                  <c:v>43.551532655213357</c:v>
                </c:pt>
                <c:pt idx="1141">
                  <c:v>43.551532655213357</c:v>
                </c:pt>
                <c:pt idx="1142">
                  <c:v>43.551532655213357</c:v>
                </c:pt>
                <c:pt idx="1143">
                  <c:v>43.551532655213357</c:v>
                </c:pt>
                <c:pt idx="1144">
                  <c:v>43.474512712013677</c:v>
                </c:pt>
                <c:pt idx="1145">
                  <c:v>43.474512712013677</c:v>
                </c:pt>
                <c:pt idx="1146">
                  <c:v>43.466268658167301</c:v>
                </c:pt>
                <c:pt idx="1147">
                  <c:v>43.466268658167301</c:v>
                </c:pt>
                <c:pt idx="1148">
                  <c:v>43.466268658167301</c:v>
                </c:pt>
                <c:pt idx="1149">
                  <c:v>43.466268658167301</c:v>
                </c:pt>
                <c:pt idx="1150">
                  <c:v>43.386656691166984</c:v>
                </c:pt>
                <c:pt idx="1151">
                  <c:v>43.386656691166984</c:v>
                </c:pt>
                <c:pt idx="1152">
                  <c:v>43.381171588637891</c:v>
                </c:pt>
                <c:pt idx="1153">
                  <c:v>43.381171588637891</c:v>
                </c:pt>
                <c:pt idx="1154">
                  <c:v>43.381171588637891</c:v>
                </c:pt>
                <c:pt idx="1155">
                  <c:v>43.381171588637891</c:v>
                </c:pt>
                <c:pt idx="1156">
                  <c:v>43.304452925298449</c:v>
                </c:pt>
                <c:pt idx="1157">
                  <c:v>43.304452925298449</c:v>
                </c:pt>
                <c:pt idx="1158">
                  <c:v>43.293504197385168</c:v>
                </c:pt>
                <c:pt idx="1159">
                  <c:v>43.293504197385168</c:v>
                </c:pt>
                <c:pt idx="1160">
                  <c:v>43.293504197385168</c:v>
                </c:pt>
                <c:pt idx="1161">
                  <c:v>43.293504197385168</c:v>
                </c:pt>
                <c:pt idx="1162">
                  <c:v>43.227869937255193</c:v>
                </c:pt>
                <c:pt idx="1163">
                  <c:v>43.227869937255193</c:v>
                </c:pt>
                <c:pt idx="1164">
                  <c:v>43.206013969892851</c:v>
                </c:pt>
                <c:pt idx="1165">
                  <c:v>43.206013969892851</c:v>
                </c:pt>
                <c:pt idx="1166">
                  <c:v>43.206013969892851</c:v>
                </c:pt>
                <c:pt idx="1167">
                  <c:v>43.206013969892851</c:v>
                </c:pt>
                <c:pt idx="1168">
                  <c:v>43.135058363545006</c:v>
                </c:pt>
                <c:pt idx="1169">
                  <c:v>43.135058363545006</c:v>
                </c:pt>
                <c:pt idx="1170">
                  <c:v>43.129605069012371</c:v>
                </c:pt>
                <c:pt idx="1171">
                  <c:v>43.129605069012371</c:v>
                </c:pt>
                <c:pt idx="1172">
                  <c:v>43.129605069012371</c:v>
                </c:pt>
                <c:pt idx="1173">
                  <c:v>43.129605069012371</c:v>
                </c:pt>
                <c:pt idx="1174">
                  <c:v>43.056053034838243</c:v>
                </c:pt>
                <c:pt idx="1175">
                  <c:v>43.056053034838243</c:v>
                </c:pt>
                <c:pt idx="1176">
                  <c:v>43.05333129561987</c:v>
                </c:pt>
                <c:pt idx="1177">
                  <c:v>43.05333129561987</c:v>
                </c:pt>
                <c:pt idx="1178">
                  <c:v>43.05333129561987</c:v>
                </c:pt>
                <c:pt idx="1179">
                  <c:v>43.05333129561987</c:v>
                </c:pt>
                <c:pt idx="1180">
                  <c:v>42.977192410745332</c:v>
                </c:pt>
                <c:pt idx="1181">
                  <c:v>42.977192410745332</c:v>
                </c:pt>
                <c:pt idx="1182">
                  <c:v>42.969042663541778</c:v>
                </c:pt>
                <c:pt idx="1183">
                  <c:v>42.969042663541778</c:v>
                </c:pt>
                <c:pt idx="1184">
                  <c:v>42.969042663541778</c:v>
                </c:pt>
                <c:pt idx="1185">
                  <c:v>42.969042663541778</c:v>
                </c:pt>
                <c:pt idx="1186">
                  <c:v>42.89034140594206</c:v>
                </c:pt>
                <c:pt idx="1187">
                  <c:v>42.89034140594206</c:v>
                </c:pt>
                <c:pt idx="1188">
                  <c:v>42.887630141995068</c:v>
                </c:pt>
                <c:pt idx="1189">
                  <c:v>42.887630141995068</c:v>
                </c:pt>
                <c:pt idx="1190">
                  <c:v>42.887630141995068</c:v>
                </c:pt>
                <c:pt idx="1191">
                  <c:v>42.887630141995068</c:v>
                </c:pt>
                <c:pt idx="1192">
                  <c:v>42.806371871003023</c:v>
                </c:pt>
                <c:pt idx="1193">
                  <c:v>42.806371871003023</c:v>
                </c:pt>
                <c:pt idx="1194">
                  <c:v>42.798254516427711</c:v>
                </c:pt>
                <c:pt idx="1195">
                  <c:v>42.798254516427711</c:v>
                </c:pt>
                <c:pt idx="1196">
                  <c:v>42.798254516427711</c:v>
                </c:pt>
                <c:pt idx="1197">
                  <c:v>42.798254516427711</c:v>
                </c:pt>
                <c:pt idx="1198">
                  <c:v>42.730669728527587</c:v>
                </c:pt>
                <c:pt idx="1199">
                  <c:v>42.730669728527587</c:v>
                </c:pt>
                <c:pt idx="1200">
                  <c:v>42.722566729318203</c:v>
                </c:pt>
                <c:pt idx="1201">
                  <c:v>42.722566729318203</c:v>
                </c:pt>
                <c:pt idx="1202">
                  <c:v>42.722566729318203</c:v>
                </c:pt>
                <c:pt idx="1203">
                  <c:v>42.722566729318203</c:v>
                </c:pt>
                <c:pt idx="1204">
                  <c:v>42.64162120042625</c:v>
                </c:pt>
                <c:pt idx="1205">
                  <c:v>42.64162120042625</c:v>
                </c:pt>
                <c:pt idx="1206">
                  <c:v>42.64162120042625</c:v>
                </c:pt>
                <c:pt idx="1207">
                  <c:v>42.64162120042625</c:v>
                </c:pt>
                <c:pt idx="1208">
                  <c:v>42.64162120042625</c:v>
                </c:pt>
                <c:pt idx="1209">
                  <c:v>42.64162120042625</c:v>
                </c:pt>
                <c:pt idx="1210">
                  <c:v>42.560829037288023</c:v>
                </c:pt>
                <c:pt idx="1211">
                  <c:v>42.560829037288023</c:v>
                </c:pt>
                <c:pt idx="1212">
                  <c:v>42.552758244898598</c:v>
                </c:pt>
                <c:pt idx="1213">
                  <c:v>42.552758244898598</c:v>
                </c:pt>
                <c:pt idx="1214">
                  <c:v>42.552758244898598</c:v>
                </c:pt>
                <c:pt idx="1215">
                  <c:v>42.552758244898598</c:v>
                </c:pt>
                <c:pt idx="1216">
                  <c:v>42.477504612633624</c:v>
                </c:pt>
                <c:pt idx="1217">
                  <c:v>42.477504612633624</c:v>
                </c:pt>
                <c:pt idx="1218">
                  <c:v>42.472134448492156</c:v>
                </c:pt>
                <c:pt idx="1219">
                  <c:v>42.472134448492156</c:v>
                </c:pt>
                <c:pt idx="1220">
                  <c:v>42.472134448492156</c:v>
                </c:pt>
                <c:pt idx="1221">
                  <c:v>42.472134448492156</c:v>
                </c:pt>
                <c:pt idx="1222">
                  <c:v>42.394343318254194</c:v>
                </c:pt>
                <c:pt idx="1223">
                  <c:v>42.394343318254194</c:v>
                </c:pt>
                <c:pt idx="1224">
                  <c:v>42.391663408259831</c:v>
                </c:pt>
                <c:pt idx="1225">
                  <c:v>42.391663408259831</c:v>
                </c:pt>
                <c:pt idx="1226">
                  <c:v>42.391663408259831</c:v>
                </c:pt>
                <c:pt idx="1227">
                  <c:v>42.391663408259831</c:v>
                </c:pt>
                <c:pt idx="1228">
                  <c:v>42.316694668727919</c:v>
                </c:pt>
                <c:pt idx="1229">
                  <c:v>42.316694668727919</c:v>
                </c:pt>
                <c:pt idx="1230">
                  <c:v>42.308670171437733</c:v>
                </c:pt>
                <c:pt idx="1231">
                  <c:v>42.308670171437733</c:v>
                </c:pt>
                <c:pt idx="1232">
                  <c:v>42.308670171437733</c:v>
                </c:pt>
                <c:pt idx="1233">
                  <c:v>42.308670171437733</c:v>
                </c:pt>
                <c:pt idx="1234">
                  <c:v>42.241858509789829</c:v>
                </c:pt>
                <c:pt idx="1235">
                  <c:v>42.241858509789829</c:v>
                </c:pt>
                <c:pt idx="1236">
                  <c:v>42.212494812671281</c:v>
                </c:pt>
                <c:pt idx="1237">
                  <c:v>42.212494812671281</c:v>
                </c:pt>
                <c:pt idx="1238">
                  <c:v>42.212494812671281</c:v>
                </c:pt>
                <c:pt idx="1239">
                  <c:v>42.212494812671281</c:v>
                </c:pt>
                <c:pt idx="1240">
                  <c:v>42.148499395422576</c:v>
                </c:pt>
                <c:pt idx="1241">
                  <c:v>42.148499395422576</c:v>
                </c:pt>
                <c:pt idx="1242">
                  <c:v>42.14050679293242</c:v>
                </c:pt>
                <c:pt idx="1243">
                  <c:v>42.14050679293242</c:v>
                </c:pt>
                <c:pt idx="1244">
                  <c:v>42.14050679293242</c:v>
                </c:pt>
                <c:pt idx="1245">
                  <c:v>42.14050679293242</c:v>
                </c:pt>
                <c:pt idx="1246">
                  <c:v>42.073960686186162</c:v>
                </c:pt>
                <c:pt idx="1247">
                  <c:v>42.073960686186162</c:v>
                </c:pt>
                <c:pt idx="1248">
                  <c:v>42.065982218440581</c:v>
                </c:pt>
                <c:pt idx="1249">
                  <c:v>42.065982218440581</c:v>
                </c:pt>
                <c:pt idx="1250">
                  <c:v>42.065982218440581</c:v>
                </c:pt>
                <c:pt idx="1251">
                  <c:v>42.065982218440581</c:v>
                </c:pt>
                <c:pt idx="1252">
                  <c:v>41.991589439046287</c:v>
                </c:pt>
                <c:pt idx="1253">
                  <c:v>41.991589439046287</c:v>
                </c:pt>
                <c:pt idx="1254">
                  <c:v>41.988934988678416</c:v>
                </c:pt>
                <c:pt idx="1255">
                  <c:v>41.988934988678416</c:v>
                </c:pt>
                <c:pt idx="1256">
                  <c:v>41.988934988678416</c:v>
                </c:pt>
                <c:pt idx="1257">
                  <c:v>41.988934988678416</c:v>
                </c:pt>
                <c:pt idx="1258">
                  <c:v>41.912028877114395</c:v>
                </c:pt>
                <c:pt idx="1259">
                  <c:v>41.912028877114395</c:v>
                </c:pt>
                <c:pt idx="1260">
                  <c:v>41.909379456076579</c:v>
                </c:pt>
                <c:pt idx="1261">
                  <c:v>41.909379456076579</c:v>
                </c:pt>
                <c:pt idx="1262">
                  <c:v>41.909379456076579</c:v>
                </c:pt>
                <c:pt idx="1263">
                  <c:v>41.909379456076579</c:v>
                </c:pt>
                <c:pt idx="1264">
                  <c:v>41.832619056869099</c:v>
                </c:pt>
                <c:pt idx="1265">
                  <c:v>41.832619056869099</c:v>
                </c:pt>
                <c:pt idx="1266">
                  <c:v>41.824686354636768</c:v>
                </c:pt>
                <c:pt idx="1267">
                  <c:v>41.824686354636768</c:v>
                </c:pt>
                <c:pt idx="1268">
                  <c:v>41.824686354636768</c:v>
                </c:pt>
                <c:pt idx="1269">
                  <c:v>41.824686354636768</c:v>
                </c:pt>
                <c:pt idx="1270">
                  <c:v>41.750720301756814</c:v>
                </c:pt>
                <c:pt idx="1271">
                  <c:v>41.750720301756814</c:v>
                </c:pt>
                <c:pt idx="1272">
                  <c:v>41.748081077656366</c:v>
                </c:pt>
                <c:pt idx="1273">
                  <c:v>41.748081077656366</c:v>
                </c:pt>
                <c:pt idx="1274">
                  <c:v>41.748081077656366</c:v>
                </c:pt>
                <c:pt idx="1275">
                  <c:v>41.748081077656366</c:v>
                </c:pt>
                <c:pt idx="1276">
                  <c:v>41.668981885782756</c:v>
                </c:pt>
                <c:pt idx="1277">
                  <c:v>41.668981885782756</c:v>
                </c:pt>
                <c:pt idx="1278">
                  <c:v>41.666347828682916</c:v>
                </c:pt>
                <c:pt idx="1279">
                  <c:v>41.666347828682916</c:v>
                </c:pt>
                <c:pt idx="1280">
                  <c:v>41.666347828682916</c:v>
                </c:pt>
                <c:pt idx="1281">
                  <c:v>41.666347828682916</c:v>
                </c:pt>
                <c:pt idx="1282">
                  <c:v>41.592661794060234</c:v>
                </c:pt>
                <c:pt idx="1283">
                  <c:v>41.592661794060234</c:v>
                </c:pt>
                <c:pt idx="1284">
                  <c:v>41.584774594824296</c:v>
                </c:pt>
                <c:pt idx="1285">
                  <c:v>41.584774594824296</c:v>
                </c:pt>
                <c:pt idx="1286">
                  <c:v>41.584774594824296</c:v>
                </c:pt>
                <c:pt idx="1287">
                  <c:v>41.584774594824296</c:v>
                </c:pt>
                <c:pt idx="1288">
                  <c:v>41.508608735527886</c:v>
                </c:pt>
                <c:pt idx="1289">
                  <c:v>41.508608735527886</c:v>
                </c:pt>
                <c:pt idx="1290">
                  <c:v>41.505984816233564</c:v>
                </c:pt>
                <c:pt idx="1291">
                  <c:v>41.505984816233564</c:v>
                </c:pt>
                <c:pt idx="1292">
                  <c:v>41.505984816233564</c:v>
                </c:pt>
                <c:pt idx="1293">
                  <c:v>41.505984816233564</c:v>
                </c:pt>
                <c:pt idx="1294">
                  <c:v>41.427344318942808</c:v>
                </c:pt>
                <c:pt idx="1295">
                  <c:v>41.427344318942808</c:v>
                </c:pt>
                <c:pt idx="1296">
                  <c:v>41.416870183132801</c:v>
                </c:pt>
                <c:pt idx="1297">
                  <c:v>41.416870183132801</c:v>
                </c:pt>
                <c:pt idx="1298">
                  <c:v>41.416870183132801</c:v>
                </c:pt>
                <c:pt idx="1299">
                  <c:v>41.416870183132801</c:v>
                </c:pt>
                <c:pt idx="1300">
                  <c:v>41.354080956855896</c:v>
                </c:pt>
                <c:pt idx="1301">
                  <c:v>41.354080956855896</c:v>
                </c:pt>
                <c:pt idx="1302">
                  <c:v>41.346238999605355</c:v>
                </c:pt>
                <c:pt idx="1303">
                  <c:v>41.346238999605355</c:v>
                </c:pt>
                <c:pt idx="1304">
                  <c:v>41.346238999605355</c:v>
                </c:pt>
                <c:pt idx="1305">
                  <c:v>41.346238999605355</c:v>
                </c:pt>
                <c:pt idx="1306">
                  <c:v>41.280947159439698</c:v>
                </c:pt>
                <c:pt idx="1307">
                  <c:v>41.280947159439698</c:v>
                </c:pt>
                <c:pt idx="1308">
                  <c:v>41.252251423221665</c:v>
                </c:pt>
                <c:pt idx="1309">
                  <c:v>41.252251423221665</c:v>
                </c:pt>
                <c:pt idx="1310">
                  <c:v>41.252251423221665</c:v>
                </c:pt>
                <c:pt idx="1311">
                  <c:v>41.252251423221665</c:v>
                </c:pt>
                <c:pt idx="1312">
                  <c:v>41.189711763957433</c:v>
                </c:pt>
                <c:pt idx="1313">
                  <c:v>41.189711763957433</c:v>
                </c:pt>
                <c:pt idx="1314">
                  <c:v>41.181900975968873</c:v>
                </c:pt>
                <c:pt idx="1315">
                  <c:v>41.181900975968873</c:v>
                </c:pt>
                <c:pt idx="1316">
                  <c:v>41.181900975968873</c:v>
                </c:pt>
                <c:pt idx="1317">
                  <c:v>41.181900975968873</c:v>
                </c:pt>
                <c:pt idx="1318">
                  <c:v>41.116868649902493</c:v>
                </c:pt>
                <c:pt idx="1319">
                  <c:v>41.116868649902493</c:v>
                </c:pt>
                <c:pt idx="1320">
                  <c:v>41.109071675123502</c:v>
                </c:pt>
                <c:pt idx="1321">
                  <c:v>41.109071675123502</c:v>
                </c:pt>
                <c:pt idx="1322">
                  <c:v>41.109071675123502</c:v>
                </c:pt>
                <c:pt idx="1323">
                  <c:v>41.109071675123502</c:v>
                </c:pt>
                <c:pt idx="1324">
                  <c:v>41.033777103984875</c:v>
                </c:pt>
                <c:pt idx="1325">
                  <c:v>41.033777103984875</c:v>
                </c:pt>
                <c:pt idx="1326">
                  <c:v>41.031183200629854</c:v>
                </c:pt>
                <c:pt idx="1327">
                  <c:v>41.031183200629854</c:v>
                </c:pt>
                <c:pt idx="1328">
                  <c:v>41.031183200629854</c:v>
                </c:pt>
                <c:pt idx="1329">
                  <c:v>41.031183200629854</c:v>
                </c:pt>
                <c:pt idx="1330">
                  <c:v>40.956031288496746</c:v>
                </c:pt>
                <c:pt idx="1331">
                  <c:v>40.956031288496746</c:v>
                </c:pt>
                <c:pt idx="1332">
                  <c:v>40.953442299754641</c:v>
                </c:pt>
                <c:pt idx="1333">
                  <c:v>40.953442299754641</c:v>
                </c:pt>
                <c:pt idx="1334">
                  <c:v>40.953442299754641</c:v>
                </c:pt>
                <c:pt idx="1335">
                  <c:v>40.953442299754641</c:v>
                </c:pt>
                <c:pt idx="1336">
                  <c:v>40.881017023135122</c:v>
                </c:pt>
                <c:pt idx="1337">
                  <c:v>40.881017023135122</c:v>
                </c:pt>
                <c:pt idx="1338">
                  <c:v>40.873264772802472</c:v>
                </c:pt>
                <c:pt idx="1339">
                  <c:v>40.873264772802472</c:v>
                </c:pt>
                <c:pt idx="1340">
                  <c:v>40.873264772802472</c:v>
                </c:pt>
                <c:pt idx="1341">
                  <c:v>40.873264772802472</c:v>
                </c:pt>
                <c:pt idx="1342">
                  <c:v>40.798402100971181</c:v>
                </c:pt>
                <c:pt idx="1343">
                  <c:v>40.798402100971181</c:v>
                </c:pt>
                <c:pt idx="1344">
                  <c:v>40.795823076578145</c:v>
                </c:pt>
                <c:pt idx="1345">
                  <c:v>40.795823076578145</c:v>
                </c:pt>
                <c:pt idx="1346">
                  <c:v>40.795823076578145</c:v>
                </c:pt>
                <c:pt idx="1347">
                  <c:v>40.795823076578145</c:v>
                </c:pt>
                <c:pt idx="1348">
                  <c:v>40.718528107471101</c:v>
                </c:pt>
                <c:pt idx="1349">
                  <c:v>40.718528107471101</c:v>
                </c:pt>
                <c:pt idx="1350">
                  <c:v>40.71080666984426</c:v>
                </c:pt>
                <c:pt idx="1351">
                  <c:v>40.71080666984426</c:v>
                </c:pt>
                <c:pt idx="1352">
                  <c:v>40.71080666984426</c:v>
                </c:pt>
                <c:pt idx="1353">
                  <c:v>40.71080666984426</c:v>
                </c:pt>
                <c:pt idx="1354">
                  <c:v>40.638810489086438</c:v>
                </c:pt>
                <c:pt idx="1355">
                  <c:v>40.638810489086438</c:v>
                </c:pt>
                <c:pt idx="1356">
                  <c:v>40.636241553094891</c:v>
                </c:pt>
                <c:pt idx="1357">
                  <c:v>40.636241553094891</c:v>
                </c:pt>
                <c:pt idx="1358">
                  <c:v>40.636241553094891</c:v>
                </c:pt>
                <c:pt idx="1359">
                  <c:v>40.636241553094891</c:v>
                </c:pt>
                <c:pt idx="1360">
                  <c:v>40.561813008354058</c:v>
                </c:pt>
                <c:pt idx="1361">
                  <c:v>40.561813008354058</c:v>
                </c:pt>
                <c:pt idx="1362">
                  <c:v>40.559248939670304</c:v>
                </c:pt>
                <c:pt idx="1363">
                  <c:v>40.559248939670304</c:v>
                </c:pt>
                <c:pt idx="1364">
                  <c:v>40.559248939670304</c:v>
                </c:pt>
                <c:pt idx="1365">
                  <c:v>40.559248939670304</c:v>
                </c:pt>
                <c:pt idx="1366">
                  <c:v>40.484961413093401</c:v>
                </c:pt>
                <c:pt idx="1367">
                  <c:v>40.484961413093401</c:v>
                </c:pt>
                <c:pt idx="1368">
                  <c:v>40.477284266622114</c:v>
                </c:pt>
                <c:pt idx="1369">
                  <c:v>40.477284266622114</c:v>
                </c:pt>
                <c:pt idx="1370">
                  <c:v>40.477284266622114</c:v>
                </c:pt>
                <c:pt idx="1371">
                  <c:v>40.477284266622114</c:v>
                </c:pt>
                <c:pt idx="1372">
                  <c:v>40.405701065181802</c:v>
                </c:pt>
                <c:pt idx="1373">
                  <c:v>40.405701065181802</c:v>
                </c:pt>
                <c:pt idx="1374">
                  <c:v>40.40314686493624</c:v>
                </c:pt>
                <c:pt idx="1375">
                  <c:v>40.40314686493624</c:v>
                </c:pt>
                <c:pt idx="1376">
                  <c:v>40.40314686493624</c:v>
                </c:pt>
                <c:pt idx="1377">
                  <c:v>40.40314686493624</c:v>
                </c:pt>
                <c:pt idx="1378">
                  <c:v>40.334244457084431</c:v>
                </c:pt>
                <c:pt idx="1379">
                  <c:v>40.334244457084431</c:v>
                </c:pt>
                <c:pt idx="1380">
                  <c:v>40.313851503841114</c:v>
                </c:pt>
                <c:pt idx="1381">
                  <c:v>40.313851503841114</c:v>
                </c:pt>
                <c:pt idx="1382">
                  <c:v>40.313851503841114</c:v>
                </c:pt>
                <c:pt idx="1383">
                  <c:v>40.313851503841114</c:v>
                </c:pt>
                <c:pt idx="1384">
                  <c:v>40.252734487200904</c:v>
                </c:pt>
                <c:pt idx="1385">
                  <c:v>40.252734487200904</c:v>
                </c:pt>
                <c:pt idx="1386">
                  <c:v>40.245101377825428</c:v>
                </c:pt>
                <c:pt idx="1387">
                  <c:v>40.245101377825428</c:v>
                </c:pt>
                <c:pt idx="1388">
                  <c:v>40.245101377825428</c:v>
                </c:pt>
                <c:pt idx="1389">
                  <c:v>40.181548397187051</c:v>
                </c:pt>
                <c:pt idx="1390">
                  <c:v>40.181548397187051</c:v>
                </c:pt>
                <c:pt idx="1391">
                  <c:v>40.173928786800346</c:v>
                </c:pt>
                <c:pt idx="1392">
                  <c:v>40.173928786800346</c:v>
                </c:pt>
                <c:pt idx="1393">
                  <c:v>40.173928786800346</c:v>
                </c:pt>
                <c:pt idx="1394">
                  <c:v>40.171389237774655</c:v>
                </c:pt>
                <c:pt idx="1395">
                  <c:v>40.09781210743698</c:v>
                </c:pt>
                <c:pt idx="1396">
                  <c:v>40.09781210743698</c:v>
                </c:pt>
                <c:pt idx="1397">
                  <c:v>40.095277370040243</c:v>
                </c:pt>
                <c:pt idx="1398">
                  <c:v>40.095277370040243</c:v>
                </c:pt>
                <c:pt idx="1399">
                  <c:v>40.095277370040243</c:v>
                </c:pt>
                <c:pt idx="1400">
                  <c:v>40.095277370040243</c:v>
                </c:pt>
                <c:pt idx="1401">
                  <c:v>40.021839644709942</c:v>
                </c:pt>
                <c:pt idx="1402">
                  <c:v>40.021839644709942</c:v>
                </c:pt>
                <c:pt idx="1403">
                  <c:v>40.021839644709942</c:v>
                </c:pt>
                <c:pt idx="1404">
                  <c:v>40.021839644709942</c:v>
                </c:pt>
                <c:pt idx="1405">
                  <c:v>40.021839644709942</c:v>
                </c:pt>
                <c:pt idx="1406">
                  <c:v>40.021839644709942</c:v>
                </c:pt>
                <c:pt idx="1407">
                  <c:v>39.943485983904019</c:v>
                </c:pt>
                <c:pt idx="1408">
                  <c:v>39.943485983904019</c:v>
                </c:pt>
                <c:pt idx="1409">
                  <c:v>39.940961002056937</c:v>
                </c:pt>
                <c:pt idx="1410">
                  <c:v>39.940961002056937</c:v>
                </c:pt>
                <c:pt idx="1411">
                  <c:v>39.940961002056937</c:v>
                </c:pt>
                <c:pt idx="1412">
                  <c:v>39.940961002056937</c:v>
                </c:pt>
                <c:pt idx="1413">
                  <c:v>39.867805919566109</c:v>
                </c:pt>
                <c:pt idx="1414">
                  <c:v>39.867805919566109</c:v>
                </c:pt>
                <c:pt idx="1415">
                  <c:v>39.865285721747853</c:v>
                </c:pt>
                <c:pt idx="1416">
                  <c:v>39.865285721747853</c:v>
                </c:pt>
                <c:pt idx="1417">
                  <c:v>39.865285721747853</c:v>
                </c:pt>
                <c:pt idx="1418">
                  <c:v>39.865285721747853</c:v>
                </c:pt>
                <c:pt idx="1419">
                  <c:v>39.792269244619419</c:v>
                </c:pt>
                <c:pt idx="1420">
                  <c:v>39.792269244619419</c:v>
                </c:pt>
                <c:pt idx="1421">
                  <c:v>39.784723453077241</c:v>
                </c:pt>
                <c:pt idx="1422">
                  <c:v>39.784723453077241</c:v>
                </c:pt>
                <c:pt idx="1423">
                  <c:v>39.784723453077241</c:v>
                </c:pt>
                <c:pt idx="1424">
                  <c:v>39.784723453077241</c:v>
                </c:pt>
                <c:pt idx="1425">
                  <c:v>39.711854532223427</c:v>
                </c:pt>
                <c:pt idx="1426">
                  <c:v>39.711854532223427</c:v>
                </c:pt>
                <c:pt idx="1427">
                  <c:v>39.709344192694005</c:v>
                </c:pt>
                <c:pt idx="1428">
                  <c:v>39.709344192694005</c:v>
                </c:pt>
                <c:pt idx="1429">
                  <c:v>39.709344192694005</c:v>
                </c:pt>
                <c:pt idx="1430">
                  <c:v>39.709344192694005</c:v>
                </c:pt>
                <c:pt idx="1431">
                  <c:v>39.636613335018261</c:v>
                </c:pt>
                <c:pt idx="1432">
                  <c:v>39.636613335018261</c:v>
                </c:pt>
                <c:pt idx="1433">
                  <c:v>39.634107751775197</c:v>
                </c:pt>
                <c:pt idx="1434">
                  <c:v>39.634107751775197</c:v>
                </c:pt>
                <c:pt idx="1435">
                  <c:v>39.634107751775197</c:v>
                </c:pt>
                <c:pt idx="1436">
                  <c:v>39.634107751775197</c:v>
                </c:pt>
                <c:pt idx="1437">
                  <c:v>39.564015689758037</c:v>
                </c:pt>
                <c:pt idx="1438">
                  <c:v>39.564015689758037</c:v>
                </c:pt>
                <c:pt idx="1439">
                  <c:v>39.556513181842966</c:v>
                </c:pt>
                <c:pt idx="1440">
                  <c:v>39.556513181842966</c:v>
                </c:pt>
                <c:pt idx="1441">
                  <c:v>39.556513181842966</c:v>
                </c:pt>
                <c:pt idx="1442">
                  <c:v>39.556513181842966</c:v>
                </c:pt>
                <c:pt idx="1443">
                  <c:v>39.484062246455665</c:v>
                </c:pt>
                <c:pt idx="1444">
                  <c:v>39.484062246455665</c:v>
                </c:pt>
                <c:pt idx="1445">
                  <c:v>39.481566306555429</c:v>
                </c:pt>
                <c:pt idx="1446">
                  <c:v>39.481566306555429</c:v>
                </c:pt>
                <c:pt idx="1447">
                  <c:v>39.481566306555429</c:v>
                </c:pt>
                <c:pt idx="1448">
                  <c:v>39.481566306555429</c:v>
                </c:pt>
                <c:pt idx="1449">
                  <c:v>39.414235536668215</c:v>
                </c:pt>
                <c:pt idx="1450">
                  <c:v>39.414235536668215</c:v>
                </c:pt>
                <c:pt idx="1451">
                  <c:v>39.394307739005477</c:v>
                </c:pt>
                <c:pt idx="1452">
                  <c:v>39.394307739005477</c:v>
                </c:pt>
                <c:pt idx="1453">
                  <c:v>39.394307739005477</c:v>
                </c:pt>
                <c:pt idx="1454">
                  <c:v>39.394307739005477</c:v>
                </c:pt>
                <c:pt idx="1455">
                  <c:v>39.329611953964452</c:v>
                </c:pt>
                <c:pt idx="1456">
                  <c:v>39.329611953964452</c:v>
                </c:pt>
                <c:pt idx="1457">
                  <c:v>39.32712577746306</c:v>
                </c:pt>
                <c:pt idx="1458">
                  <c:v>39.32712577746306</c:v>
                </c:pt>
                <c:pt idx="1459">
                  <c:v>39.32712577746306</c:v>
                </c:pt>
                <c:pt idx="1460">
                  <c:v>39.32712577746306</c:v>
                </c:pt>
                <c:pt idx="1461">
                  <c:v>39.257576606425474</c:v>
                </c:pt>
                <c:pt idx="1462">
                  <c:v>39.257576606425474</c:v>
                </c:pt>
                <c:pt idx="1463">
                  <c:v>39.255094983556305</c:v>
                </c:pt>
                <c:pt idx="1464">
                  <c:v>39.255094983556305</c:v>
                </c:pt>
                <c:pt idx="1465">
                  <c:v>39.255094983556305</c:v>
                </c:pt>
                <c:pt idx="1466">
                  <c:v>39.255094983556305</c:v>
                </c:pt>
                <c:pt idx="1467">
                  <c:v>39.180719198850298</c:v>
                </c:pt>
                <c:pt idx="1468">
                  <c:v>39.180719198850298</c:v>
                </c:pt>
                <c:pt idx="1469">
                  <c:v>39.173289375290103</c:v>
                </c:pt>
                <c:pt idx="1470">
                  <c:v>39.173289375290103</c:v>
                </c:pt>
                <c:pt idx="1471">
                  <c:v>39.173289375290103</c:v>
                </c:pt>
                <c:pt idx="1472">
                  <c:v>39.173289375290103</c:v>
                </c:pt>
                <c:pt idx="1473">
                  <c:v>39.111428944679261</c:v>
                </c:pt>
                <c:pt idx="1474">
                  <c:v>39.111428944679261</c:v>
                </c:pt>
                <c:pt idx="1475">
                  <c:v>39.104012260601287</c:v>
                </c:pt>
                <c:pt idx="1476">
                  <c:v>39.104012260601287</c:v>
                </c:pt>
                <c:pt idx="1477">
                  <c:v>39.104012260601287</c:v>
                </c:pt>
                <c:pt idx="1478">
                  <c:v>39.104012260601287</c:v>
                </c:pt>
                <c:pt idx="1479">
                  <c:v>39.029922729083047</c:v>
                </c:pt>
                <c:pt idx="1480">
                  <c:v>39.029922729083047</c:v>
                </c:pt>
                <c:pt idx="1481">
                  <c:v>39.027455497093726</c:v>
                </c:pt>
                <c:pt idx="1482">
                  <c:v>39.027455497093726</c:v>
                </c:pt>
                <c:pt idx="1483">
                  <c:v>39.027455497093726</c:v>
                </c:pt>
                <c:pt idx="1484">
                  <c:v>39.027455497093726</c:v>
                </c:pt>
                <c:pt idx="1485">
                  <c:v>38.955973573407668</c:v>
                </c:pt>
                <c:pt idx="1486">
                  <c:v>38.955973573407668</c:v>
                </c:pt>
                <c:pt idx="1487">
                  <c:v>38.948586368267399</c:v>
                </c:pt>
                <c:pt idx="1488">
                  <c:v>38.948586368267399</c:v>
                </c:pt>
                <c:pt idx="1489">
                  <c:v>38.948586368267399</c:v>
                </c:pt>
                <c:pt idx="1490">
                  <c:v>38.948586368267399</c:v>
                </c:pt>
                <c:pt idx="1491">
                  <c:v>38.879706635984711</c:v>
                </c:pt>
                <c:pt idx="1492">
                  <c:v>38.879706635984711</c:v>
                </c:pt>
                <c:pt idx="1493">
                  <c:v>38.877248899734163</c:v>
                </c:pt>
                <c:pt idx="1494">
                  <c:v>38.877248899734163</c:v>
                </c:pt>
                <c:pt idx="1495">
                  <c:v>38.877248899734163</c:v>
                </c:pt>
                <c:pt idx="1496">
                  <c:v>38.877248899734163</c:v>
                </c:pt>
                <c:pt idx="1497">
                  <c:v>38.803589011881648</c:v>
                </c:pt>
                <c:pt idx="1498">
                  <c:v>38.803589011881648</c:v>
                </c:pt>
                <c:pt idx="1499">
                  <c:v>38.801136087319762</c:v>
                </c:pt>
                <c:pt idx="1500">
                  <c:v>38.801136087319762</c:v>
                </c:pt>
                <c:pt idx="1501">
                  <c:v>38.801136087319762</c:v>
                </c:pt>
                <c:pt idx="1502">
                  <c:v>38.801136087319762</c:v>
                </c:pt>
                <c:pt idx="1503">
                  <c:v>38.732517117668635</c:v>
                </c:pt>
                <c:pt idx="1504">
                  <c:v>38.732517117668635</c:v>
                </c:pt>
                <c:pt idx="1505">
                  <c:v>38.725172286483549</c:v>
                </c:pt>
                <c:pt idx="1506">
                  <c:v>38.725172286483549</c:v>
                </c:pt>
                <c:pt idx="1507">
                  <c:v>38.725172286483549</c:v>
                </c:pt>
                <c:pt idx="1508">
                  <c:v>38.725172286483549</c:v>
                </c:pt>
                <c:pt idx="1509">
                  <c:v>38.65424401881009</c:v>
                </c:pt>
                <c:pt idx="1510">
                  <c:v>38.65424401881009</c:v>
                </c:pt>
                <c:pt idx="1511">
                  <c:v>38.651800534921385</c:v>
                </c:pt>
                <c:pt idx="1512">
                  <c:v>38.651800534921385</c:v>
                </c:pt>
                <c:pt idx="1513">
                  <c:v>38.651800534921385</c:v>
                </c:pt>
                <c:pt idx="1514">
                  <c:v>38.651800534921385</c:v>
                </c:pt>
                <c:pt idx="1515">
                  <c:v>38.581006653512141</c:v>
                </c:pt>
                <c:pt idx="1516">
                  <c:v>38.581006653512141</c:v>
                </c:pt>
                <c:pt idx="1517">
                  <c:v>38.578567799239828</c:v>
                </c:pt>
                <c:pt idx="1518">
                  <c:v>38.578567799239828</c:v>
                </c:pt>
                <c:pt idx="1519">
                  <c:v>38.578567799239828</c:v>
                </c:pt>
                <c:pt idx="1520">
                  <c:v>38.578567799239828</c:v>
                </c:pt>
                <c:pt idx="1521">
                  <c:v>38.512776978001881</c:v>
                </c:pt>
                <c:pt idx="1522">
                  <c:v>38.512776978001881</c:v>
                </c:pt>
                <c:pt idx="1523">
                  <c:v>38.493304956875548</c:v>
                </c:pt>
                <c:pt idx="1524">
                  <c:v>38.493304956875548</c:v>
                </c:pt>
                <c:pt idx="1525">
                  <c:v>38.493304956875548</c:v>
                </c:pt>
                <c:pt idx="1526">
                  <c:v>38.493304956875548</c:v>
                </c:pt>
                <c:pt idx="1527">
                  <c:v>38.430088854703953</c:v>
                </c:pt>
                <c:pt idx="1528">
                  <c:v>38.430088854703953</c:v>
                </c:pt>
                <c:pt idx="1529">
                  <c:v>38.427659540527934</c:v>
                </c:pt>
                <c:pt idx="1530">
                  <c:v>38.427659540527934</c:v>
                </c:pt>
                <c:pt idx="1531">
                  <c:v>38.427659540527934</c:v>
                </c:pt>
                <c:pt idx="1532">
                  <c:v>38.427659540527934</c:v>
                </c:pt>
                <c:pt idx="1533">
                  <c:v>38.362126074055567</c:v>
                </c:pt>
                <c:pt idx="1534">
                  <c:v>38.362126074055567</c:v>
                </c:pt>
                <c:pt idx="1535">
                  <c:v>38.359701056069099</c:v>
                </c:pt>
                <c:pt idx="1536">
                  <c:v>38.359701056069099</c:v>
                </c:pt>
                <c:pt idx="1537">
                  <c:v>38.359701056069099</c:v>
                </c:pt>
                <c:pt idx="1538">
                  <c:v>38.359701056069099</c:v>
                </c:pt>
                <c:pt idx="1539">
                  <c:v>38.294283484114267</c:v>
                </c:pt>
                <c:pt idx="1540">
                  <c:v>38.282181367280884</c:v>
                </c:pt>
                <c:pt idx="1541">
                  <c:v>38.282181367280884</c:v>
                </c:pt>
                <c:pt idx="1542">
                  <c:v>38.282181367280884</c:v>
                </c:pt>
                <c:pt idx="1543">
                  <c:v>38.282181367280884</c:v>
                </c:pt>
                <c:pt idx="1544">
                  <c:v>38.282181367280884</c:v>
                </c:pt>
                <c:pt idx="1545">
                  <c:v>38.212064473105315</c:v>
                </c:pt>
                <c:pt idx="1546">
                  <c:v>38.212064473105315</c:v>
                </c:pt>
                <c:pt idx="1547">
                  <c:v>38.212064473105315</c:v>
                </c:pt>
                <c:pt idx="1548">
                  <c:v>38.212064473105315</c:v>
                </c:pt>
                <c:pt idx="1549">
                  <c:v>38.209648941091565</c:v>
                </c:pt>
                <c:pt idx="1550">
                  <c:v>38.209648941091565</c:v>
                </c:pt>
                <c:pt idx="1551">
                  <c:v>38.139664895888281</c:v>
                </c:pt>
                <c:pt idx="1552">
                  <c:v>38.139664895888281</c:v>
                </c:pt>
                <c:pt idx="1553">
                  <c:v>38.139664895888281</c:v>
                </c:pt>
                <c:pt idx="1554">
                  <c:v>38.139664895888281</c:v>
                </c:pt>
                <c:pt idx="1555">
                  <c:v>38.137253940531124</c:v>
                </c:pt>
                <c:pt idx="1556">
                  <c:v>38.137253940531124</c:v>
                </c:pt>
                <c:pt idx="1557">
                  <c:v>38.062589869967333</c:v>
                </c:pt>
                <c:pt idx="1558">
                  <c:v>38.062589869967333</c:v>
                </c:pt>
                <c:pt idx="1559">
                  <c:v>38.062589869967333</c:v>
                </c:pt>
                <c:pt idx="1560">
                  <c:v>38.062589869967333</c:v>
                </c:pt>
                <c:pt idx="1561">
                  <c:v>38.062589869967333</c:v>
                </c:pt>
                <c:pt idx="1562">
                  <c:v>38.062589869967333</c:v>
                </c:pt>
                <c:pt idx="1563">
                  <c:v>37.990473499068024</c:v>
                </c:pt>
                <c:pt idx="1564">
                  <c:v>37.990473499068024</c:v>
                </c:pt>
                <c:pt idx="1565">
                  <c:v>37.990473499068024</c:v>
                </c:pt>
                <c:pt idx="1566">
                  <c:v>37.990473499068024</c:v>
                </c:pt>
                <c:pt idx="1567">
                  <c:v>37.990473499068024</c:v>
                </c:pt>
                <c:pt idx="1568">
                  <c:v>37.990473499068024</c:v>
                </c:pt>
                <c:pt idx="1569">
                  <c:v>37.91130329723272</c:v>
                </c:pt>
                <c:pt idx="1570">
                  <c:v>37.91130329723272</c:v>
                </c:pt>
                <c:pt idx="1571">
                  <c:v>37.91130329723272</c:v>
                </c:pt>
                <c:pt idx="1572">
                  <c:v>37.91130329723272</c:v>
                </c:pt>
                <c:pt idx="1573">
                  <c:v>37.91130329723272</c:v>
                </c:pt>
                <c:pt idx="1574">
                  <c:v>37.91130329723272</c:v>
                </c:pt>
                <c:pt idx="1575">
                  <c:v>37.844257977618028</c:v>
                </c:pt>
                <c:pt idx="1576">
                  <c:v>37.844257977618028</c:v>
                </c:pt>
                <c:pt idx="1577">
                  <c:v>37.844257977618028</c:v>
                </c:pt>
                <c:pt idx="1578">
                  <c:v>37.844257977618028</c:v>
                </c:pt>
                <c:pt idx="1579">
                  <c:v>37.844257977618028</c:v>
                </c:pt>
                <c:pt idx="1580">
                  <c:v>37.844257977618028</c:v>
                </c:pt>
                <c:pt idx="1581">
                  <c:v>37.770167526520495</c:v>
                </c:pt>
                <c:pt idx="1582">
                  <c:v>37.770167526520495</c:v>
                </c:pt>
                <c:pt idx="1583">
                  <c:v>37.770167526520495</c:v>
                </c:pt>
                <c:pt idx="1584">
                  <c:v>37.770167526520495</c:v>
                </c:pt>
                <c:pt idx="1585">
                  <c:v>37.770167526520495</c:v>
                </c:pt>
                <c:pt idx="1586">
                  <c:v>37.770167526520495</c:v>
                </c:pt>
                <c:pt idx="1587">
                  <c:v>37.693839204048558</c:v>
                </c:pt>
                <c:pt idx="1588">
                  <c:v>37.693839204048558</c:v>
                </c:pt>
                <c:pt idx="1589">
                  <c:v>37.693839204048558</c:v>
                </c:pt>
                <c:pt idx="1590">
                  <c:v>37.693839204048558</c:v>
                </c:pt>
                <c:pt idx="1591">
                  <c:v>37.693839204048558</c:v>
                </c:pt>
                <c:pt idx="1592">
                  <c:v>37.693839204048558</c:v>
                </c:pt>
                <c:pt idx="1593">
                  <c:v>37.617665130635942</c:v>
                </c:pt>
                <c:pt idx="1594">
                  <c:v>37.617665130635942</c:v>
                </c:pt>
                <c:pt idx="1595">
                  <c:v>37.617665130635942</c:v>
                </c:pt>
                <c:pt idx="1596">
                  <c:v>37.617665130635942</c:v>
                </c:pt>
                <c:pt idx="1597">
                  <c:v>37.617665130635942</c:v>
                </c:pt>
                <c:pt idx="1598">
                  <c:v>37.617665130635942</c:v>
                </c:pt>
                <c:pt idx="1599">
                  <c:v>37.551139103765578</c:v>
                </c:pt>
                <c:pt idx="1600">
                  <c:v>37.551139103765578</c:v>
                </c:pt>
                <c:pt idx="1601">
                  <c:v>37.551139103765578</c:v>
                </c:pt>
                <c:pt idx="1602">
                  <c:v>37.551139103765578</c:v>
                </c:pt>
                <c:pt idx="1603">
                  <c:v>37.551139103765578</c:v>
                </c:pt>
                <c:pt idx="1604">
                  <c:v>37.551139103765578</c:v>
                </c:pt>
                <c:pt idx="1605">
                  <c:v>37.484730726734369</c:v>
                </c:pt>
                <c:pt idx="1606">
                  <c:v>37.484730726734369</c:v>
                </c:pt>
                <c:pt idx="1607">
                  <c:v>37.484730726734369</c:v>
                </c:pt>
                <c:pt idx="1608">
                  <c:v>37.484730726734369</c:v>
                </c:pt>
                <c:pt idx="1609">
                  <c:v>37.484730726734369</c:v>
                </c:pt>
                <c:pt idx="1610">
                  <c:v>37.484730726734369</c:v>
                </c:pt>
                <c:pt idx="1611">
                  <c:v>37.411344148235294</c:v>
                </c:pt>
                <c:pt idx="1612">
                  <c:v>37.411344148235294</c:v>
                </c:pt>
                <c:pt idx="1613">
                  <c:v>37.411344148235294</c:v>
                </c:pt>
                <c:pt idx="1614">
                  <c:v>37.411344148235294</c:v>
                </c:pt>
                <c:pt idx="1615">
                  <c:v>37.411344148235294</c:v>
                </c:pt>
                <c:pt idx="1616">
                  <c:v>37.411344148235294</c:v>
                </c:pt>
                <c:pt idx="1617">
                  <c:v>37.3404616786069</c:v>
                </c:pt>
                <c:pt idx="1618">
                  <c:v>37.3404616786069</c:v>
                </c:pt>
                <c:pt idx="1619">
                  <c:v>37.3404616786069</c:v>
                </c:pt>
                <c:pt idx="1620">
                  <c:v>37.3404616786069</c:v>
                </c:pt>
                <c:pt idx="1621">
                  <c:v>37.33810124396836</c:v>
                </c:pt>
                <c:pt idx="1622">
                  <c:v>37.33810124396836</c:v>
                </c:pt>
                <c:pt idx="1623">
                  <c:v>37.262646068127836</c:v>
                </c:pt>
                <c:pt idx="1624">
                  <c:v>37.262646068127836</c:v>
                </c:pt>
                <c:pt idx="1625">
                  <c:v>37.262646068127836</c:v>
                </c:pt>
                <c:pt idx="1626">
                  <c:v>37.262646068127836</c:v>
                </c:pt>
                <c:pt idx="1627">
                  <c:v>37.262646068127836</c:v>
                </c:pt>
                <c:pt idx="1628">
                  <c:v>37.262646068127836</c:v>
                </c:pt>
                <c:pt idx="1629">
                  <c:v>37.196747884788181</c:v>
                </c:pt>
                <c:pt idx="1630">
                  <c:v>37.196747884788181</c:v>
                </c:pt>
                <c:pt idx="1631">
                  <c:v>37.196747884788181</c:v>
                </c:pt>
                <c:pt idx="1632">
                  <c:v>37.196747884788181</c:v>
                </c:pt>
                <c:pt idx="1633">
                  <c:v>37.196747884788181</c:v>
                </c:pt>
                <c:pt idx="1634">
                  <c:v>37.196747884788181</c:v>
                </c:pt>
                <c:pt idx="1635">
                  <c:v>37.123925111204528</c:v>
                </c:pt>
                <c:pt idx="1636">
                  <c:v>37.123925111204528</c:v>
                </c:pt>
                <c:pt idx="1637">
                  <c:v>37.121578364677788</c:v>
                </c:pt>
                <c:pt idx="1638">
                  <c:v>37.121578364677788</c:v>
                </c:pt>
                <c:pt idx="1639">
                  <c:v>37.121578364677788</c:v>
                </c:pt>
                <c:pt idx="1640">
                  <c:v>37.121578364677788</c:v>
                </c:pt>
                <c:pt idx="1641">
                  <c:v>37.048902755920501</c:v>
                </c:pt>
                <c:pt idx="1642">
                  <c:v>37.048902755920501</c:v>
                </c:pt>
                <c:pt idx="1643">
                  <c:v>37.044218895819135</c:v>
                </c:pt>
                <c:pt idx="1644">
                  <c:v>37.044218895819135</c:v>
                </c:pt>
                <c:pt idx="1645">
                  <c:v>37.044218895819135</c:v>
                </c:pt>
                <c:pt idx="1646">
                  <c:v>37.044218895819135</c:v>
                </c:pt>
                <c:pt idx="1647">
                  <c:v>36.981044710713121</c:v>
                </c:pt>
                <c:pt idx="1648">
                  <c:v>36.981044710713121</c:v>
                </c:pt>
                <c:pt idx="1649">
                  <c:v>36.981044710713121</c:v>
                </c:pt>
                <c:pt idx="1650">
                  <c:v>36.981044710713121</c:v>
                </c:pt>
                <c:pt idx="1651">
                  <c:v>36.981044710713121</c:v>
                </c:pt>
                <c:pt idx="1652">
                  <c:v>36.981044710713121</c:v>
                </c:pt>
                <c:pt idx="1653">
                  <c:v>36.908644234892044</c:v>
                </c:pt>
                <c:pt idx="1654">
                  <c:v>36.908644234892044</c:v>
                </c:pt>
                <c:pt idx="1655">
                  <c:v>36.908644234892044</c:v>
                </c:pt>
                <c:pt idx="1656">
                  <c:v>36.908644234892044</c:v>
                </c:pt>
                <c:pt idx="1657">
                  <c:v>36.908644234892044</c:v>
                </c:pt>
                <c:pt idx="1658">
                  <c:v>36.908644234892044</c:v>
                </c:pt>
                <c:pt idx="1659">
                  <c:v>36.83638550273831</c:v>
                </c:pt>
                <c:pt idx="1660">
                  <c:v>36.83638550273831</c:v>
                </c:pt>
                <c:pt idx="1661">
                  <c:v>36.83638550273831</c:v>
                </c:pt>
                <c:pt idx="1662">
                  <c:v>36.83638550273831</c:v>
                </c:pt>
                <c:pt idx="1663">
                  <c:v>36.83638550273831</c:v>
                </c:pt>
                <c:pt idx="1664">
                  <c:v>36.83638550273831</c:v>
                </c:pt>
                <c:pt idx="1665">
                  <c:v>36.778215389743309</c:v>
                </c:pt>
                <c:pt idx="1666">
                  <c:v>36.778215389743309</c:v>
                </c:pt>
                <c:pt idx="1667">
                  <c:v>36.778215389743309</c:v>
                </c:pt>
                <c:pt idx="1668">
                  <c:v>36.778215389743309</c:v>
                </c:pt>
                <c:pt idx="1669">
                  <c:v>36.754973073258448</c:v>
                </c:pt>
                <c:pt idx="1670">
                  <c:v>36.754973073258448</c:v>
                </c:pt>
                <c:pt idx="1671">
                  <c:v>36.696931522557421</c:v>
                </c:pt>
                <c:pt idx="1672">
                  <c:v>36.696931522557421</c:v>
                </c:pt>
                <c:pt idx="1673">
                  <c:v>36.696931522557421</c:v>
                </c:pt>
                <c:pt idx="1674">
                  <c:v>36.696931522557421</c:v>
                </c:pt>
                <c:pt idx="1675">
                  <c:v>36.689972698625958</c:v>
                </c:pt>
                <c:pt idx="1676">
                  <c:v>36.689972698625958</c:v>
                </c:pt>
                <c:pt idx="1677">
                  <c:v>36.625087275749635</c:v>
                </c:pt>
                <c:pt idx="1678">
                  <c:v>36.625087275749635</c:v>
                </c:pt>
                <c:pt idx="1679">
                  <c:v>36.625087275749635</c:v>
                </c:pt>
                <c:pt idx="1680">
                  <c:v>36.625087275749635</c:v>
                </c:pt>
                <c:pt idx="1681">
                  <c:v>36.625087275749635</c:v>
                </c:pt>
                <c:pt idx="1682">
                  <c:v>36.625087275749635</c:v>
                </c:pt>
                <c:pt idx="1683">
                  <c:v>36.560316601339771</c:v>
                </c:pt>
                <c:pt idx="1684">
                  <c:v>36.560316601339771</c:v>
                </c:pt>
                <c:pt idx="1685">
                  <c:v>36.560316601339771</c:v>
                </c:pt>
                <c:pt idx="1686">
                  <c:v>36.560316601339771</c:v>
                </c:pt>
                <c:pt idx="1687">
                  <c:v>36.558005482681295</c:v>
                </c:pt>
                <c:pt idx="1688">
                  <c:v>36.558005482681295</c:v>
                </c:pt>
                <c:pt idx="1689">
                  <c:v>36.488739815480635</c:v>
                </c:pt>
                <c:pt idx="1690">
                  <c:v>36.488739815480635</c:v>
                </c:pt>
                <c:pt idx="1691">
                  <c:v>36.488739815480635</c:v>
                </c:pt>
                <c:pt idx="1692">
                  <c:v>36.488739815480635</c:v>
                </c:pt>
                <c:pt idx="1693">
                  <c:v>36.486433221466925</c:v>
                </c:pt>
                <c:pt idx="1694">
                  <c:v>36.486433221466925</c:v>
                </c:pt>
                <c:pt idx="1695">
                  <c:v>36.41500108246403</c:v>
                </c:pt>
                <c:pt idx="1696">
                  <c:v>36.41500108246403</c:v>
                </c:pt>
                <c:pt idx="1697">
                  <c:v>36.41500108246403</c:v>
                </c:pt>
                <c:pt idx="1698">
                  <c:v>36.41500108246403</c:v>
                </c:pt>
                <c:pt idx="1699">
                  <c:v>36.41500108246403</c:v>
                </c:pt>
                <c:pt idx="1700">
                  <c:v>36.41500108246403</c:v>
                </c:pt>
                <c:pt idx="1701">
                  <c:v>36.348304079155717</c:v>
                </c:pt>
                <c:pt idx="1702">
                  <c:v>36.348304079155717</c:v>
                </c:pt>
                <c:pt idx="1703">
                  <c:v>36.348304079155717</c:v>
                </c:pt>
                <c:pt idx="1704">
                  <c:v>36.348304079155717</c:v>
                </c:pt>
                <c:pt idx="1705">
                  <c:v>36.348304079155717</c:v>
                </c:pt>
                <c:pt idx="1706">
                  <c:v>36.348304079155717</c:v>
                </c:pt>
                <c:pt idx="1707">
                  <c:v>36.277142365602046</c:v>
                </c:pt>
                <c:pt idx="1708">
                  <c:v>36.277142365602046</c:v>
                </c:pt>
                <c:pt idx="1709">
                  <c:v>36.277142365602046</c:v>
                </c:pt>
                <c:pt idx="1710">
                  <c:v>36.277142365602046</c:v>
                </c:pt>
                <c:pt idx="1711">
                  <c:v>36.277142365602046</c:v>
                </c:pt>
                <c:pt idx="1712">
                  <c:v>36.277142365602046</c:v>
                </c:pt>
                <c:pt idx="1713">
                  <c:v>36.206119970500872</c:v>
                </c:pt>
                <c:pt idx="1714">
                  <c:v>36.206119970500872</c:v>
                </c:pt>
                <c:pt idx="1715">
                  <c:v>36.206119970500872</c:v>
                </c:pt>
                <c:pt idx="1716">
                  <c:v>36.206119970500872</c:v>
                </c:pt>
                <c:pt idx="1717">
                  <c:v>36.206119970500872</c:v>
                </c:pt>
                <c:pt idx="1718">
                  <c:v>36.206119970500872</c:v>
                </c:pt>
                <c:pt idx="1719">
                  <c:v>36.137521013216642</c:v>
                </c:pt>
                <c:pt idx="1720">
                  <c:v>36.137521013216642</c:v>
                </c:pt>
                <c:pt idx="1721">
                  <c:v>36.137521013216642</c:v>
                </c:pt>
                <c:pt idx="1722">
                  <c:v>36.137521013216642</c:v>
                </c:pt>
                <c:pt idx="1723">
                  <c:v>36.137521013216642</c:v>
                </c:pt>
                <c:pt idx="1724">
                  <c:v>36.137521013216642</c:v>
                </c:pt>
                <c:pt idx="1725">
                  <c:v>36.059932637937209</c:v>
                </c:pt>
                <c:pt idx="1726">
                  <c:v>36.059932637937209</c:v>
                </c:pt>
                <c:pt idx="1727">
                  <c:v>36.057653150479467</c:v>
                </c:pt>
                <c:pt idx="1728">
                  <c:v>36.057653150479467</c:v>
                </c:pt>
                <c:pt idx="1729">
                  <c:v>36.057653150479467</c:v>
                </c:pt>
                <c:pt idx="1730">
                  <c:v>36.057653150479467</c:v>
                </c:pt>
                <c:pt idx="1731">
                  <c:v>35.998437027359302</c:v>
                </c:pt>
                <c:pt idx="1732">
                  <c:v>35.998437027359302</c:v>
                </c:pt>
                <c:pt idx="1733">
                  <c:v>35.996161427276363</c:v>
                </c:pt>
                <c:pt idx="1734">
                  <c:v>35.996161427276363</c:v>
                </c:pt>
                <c:pt idx="1735">
                  <c:v>35.996161427276363</c:v>
                </c:pt>
                <c:pt idx="1736">
                  <c:v>35.996161427276363</c:v>
                </c:pt>
                <c:pt idx="1737">
                  <c:v>35.94159015921668</c:v>
                </c:pt>
                <c:pt idx="1738">
                  <c:v>35.94159015921668</c:v>
                </c:pt>
                <c:pt idx="1739">
                  <c:v>35.94159015921668</c:v>
                </c:pt>
                <c:pt idx="1740">
                  <c:v>35.94159015921668</c:v>
                </c:pt>
                <c:pt idx="1741">
                  <c:v>35.918876555399933</c:v>
                </c:pt>
                <c:pt idx="1742">
                  <c:v>35.918876555399933</c:v>
                </c:pt>
                <c:pt idx="1743">
                  <c:v>35.85535479936911</c:v>
                </c:pt>
                <c:pt idx="1744">
                  <c:v>35.85535479936911</c:v>
                </c:pt>
                <c:pt idx="1745">
                  <c:v>35.85535479936911</c:v>
                </c:pt>
                <c:pt idx="1746">
                  <c:v>35.85535479936911</c:v>
                </c:pt>
                <c:pt idx="1747">
                  <c:v>35.85535479936911</c:v>
                </c:pt>
                <c:pt idx="1748">
                  <c:v>35.85535479936911</c:v>
                </c:pt>
                <c:pt idx="1749">
                  <c:v>35.791945380189439</c:v>
                </c:pt>
                <c:pt idx="1750">
                  <c:v>35.791945380189439</c:v>
                </c:pt>
                <c:pt idx="1751">
                  <c:v>35.791945380189439</c:v>
                </c:pt>
                <c:pt idx="1752">
                  <c:v>35.791945380189439</c:v>
                </c:pt>
                <c:pt idx="1753">
                  <c:v>35.791945380189439</c:v>
                </c:pt>
                <c:pt idx="1754">
                  <c:v>35.791945380189439</c:v>
                </c:pt>
                <c:pt idx="1755">
                  <c:v>35.721872890448857</c:v>
                </c:pt>
                <c:pt idx="1756">
                  <c:v>35.721872890448857</c:v>
                </c:pt>
                <c:pt idx="1757">
                  <c:v>35.721872890448857</c:v>
                </c:pt>
                <c:pt idx="1758">
                  <c:v>35.721872890448857</c:v>
                </c:pt>
                <c:pt idx="1759">
                  <c:v>35.721872890448857</c:v>
                </c:pt>
                <c:pt idx="1760">
                  <c:v>35.721872890448857</c:v>
                </c:pt>
                <c:pt idx="1761">
                  <c:v>35.66095379760305</c:v>
                </c:pt>
                <c:pt idx="1762">
                  <c:v>35.66095379760305</c:v>
                </c:pt>
                <c:pt idx="1763">
                  <c:v>35.66095379760305</c:v>
                </c:pt>
                <c:pt idx="1764">
                  <c:v>35.66095379760305</c:v>
                </c:pt>
                <c:pt idx="1765">
                  <c:v>35.642923655395208</c:v>
                </c:pt>
                <c:pt idx="1766">
                  <c:v>35.642923655395208</c:v>
                </c:pt>
                <c:pt idx="1767">
                  <c:v>35.584388626874855</c:v>
                </c:pt>
                <c:pt idx="1768">
                  <c:v>35.584388626874855</c:v>
                </c:pt>
                <c:pt idx="1769">
                  <c:v>35.584388626874855</c:v>
                </c:pt>
                <c:pt idx="1770">
                  <c:v>35.584388626874855</c:v>
                </c:pt>
                <c:pt idx="1771">
                  <c:v>35.584388626874855</c:v>
                </c:pt>
                <c:pt idx="1772">
                  <c:v>35.584388626874855</c:v>
                </c:pt>
                <c:pt idx="1773">
                  <c:v>35.516967650603718</c:v>
                </c:pt>
                <c:pt idx="1774">
                  <c:v>35.516967650603718</c:v>
                </c:pt>
                <c:pt idx="1775">
                  <c:v>35.516967650603718</c:v>
                </c:pt>
                <c:pt idx="1776">
                  <c:v>35.516967650603718</c:v>
                </c:pt>
                <c:pt idx="1777">
                  <c:v>35.516967650603718</c:v>
                </c:pt>
                <c:pt idx="1778">
                  <c:v>35.516967650603718</c:v>
                </c:pt>
                <c:pt idx="1779">
                  <c:v>35.451915467753885</c:v>
                </c:pt>
                <c:pt idx="1780">
                  <c:v>35.451915467753885</c:v>
                </c:pt>
                <c:pt idx="1781">
                  <c:v>35.451915467753885</c:v>
                </c:pt>
                <c:pt idx="1782">
                  <c:v>35.451915467753885</c:v>
                </c:pt>
                <c:pt idx="1783">
                  <c:v>35.44519273570144</c:v>
                </c:pt>
                <c:pt idx="1784">
                  <c:v>35.44519273570144</c:v>
                </c:pt>
                <c:pt idx="1785">
                  <c:v>35.378035490893403</c:v>
                </c:pt>
                <c:pt idx="1786">
                  <c:v>35.378035490893403</c:v>
                </c:pt>
                <c:pt idx="1787">
                  <c:v>35.378035490893403</c:v>
                </c:pt>
                <c:pt idx="1788">
                  <c:v>35.378035490893403</c:v>
                </c:pt>
                <c:pt idx="1789">
                  <c:v>35.378035490893403</c:v>
                </c:pt>
                <c:pt idx="1790">
                  <c:v>35.378035490893403</c:v>
                </c:pt>
                <c:pt idx="1791">
                  <c:v>35.311005487473601</c:v>
                </c:pt>
                <c:pt idx="1792">
                  <c:v>35.311005487473601</c:v>
                </c:pt>
                <c:pt idx="1793">
                  <c:v>35.311005487473601</c:v>
                </c:pt>
                <c:pt idx="1794">
                  <c:v>35.311005487473601</c:v>
                </c:pt>
                <c:pt idx="1795">
                  <c:v>35.311005487473601</c:v>
                </c:pt>
                <c:pt idx="1796">
                  <c:v>35.311005487473601</c:v>
                </c:pt>
                <c:pt idx="1797">
                  <c:v>35.241874568674199</c:v>
                </c:pt>
                <c:pt idx="1798">
                  <c:v>35.241874568674199</c:v>
                </c:pt>
                <c:pt idx="1799">
                  <c:v>35.241874568674199</c:v>
                </c:pt>
                <c:pt idx="1800">
                  <c:v>35.241874568674199</c:v>
                </c:pt>
                <c:pt idx="1801">
                  <c:v>35.241874568674199</c:v>
                </c:pt>
                <c:pt idx="1802">
                  <c:v>35.241874568674199</c:v>
                </c:pt>
                <c:pt idx="1803">
                  <c:v>35.175102546427048</c:v>
                </c:pt>
                <c:pt idx="1804">
                  <c:v>35.175102546427048</c:v>
                </c:pt>
                <c:pt idx="1805">
                  <c:v>35.175102546427048</c:v>
                </c:pt>
                <c:pt idx="1806">
                  <c:v>35.175102546427048</c:v>
                </c:pt>
                <c:pt idx="1807">
                  <c:v>35.175102546427048</c:v>
                </c:pt>
                <c:pt idx="1808">
                  <c:v>35.175102546427048</c:v>
                </c:pt>
                <c:pt idx="1809">
                  <c:v>35.09958051336158</c:v>
                </c:pt>
                <c:pt idx="1810">
                  <c:v>35.09958051336158</c:v>
                </c:pt>
                <c:pt idx="1811">
                  <c:v>35.097361733466592</c:v>
                </c:pt>
                <c:pt idx="1812">
                  <c:v>35.097361733466592</c:v>
                </c:pt>
                <c:pt idx="1813">
                  <c:v>35.097361733466592</c:v>
                </c:pt>
                <c:pt idx="1814">
                  <c:v>35.097361733466592</c:v>
                </c:pt>
                <c:pt idx="1815">
                  <c:v>35.03750766465442</c:v>
                </c:pt>
                <c:pt idx="1816">
                  <c:v>35.03750766465442</c:v>
                </c:pt>
                <c:pt idx="1817">
                  <c:v>35.03750766465442</c:v>
                </c:pt>
                <c:pt idx="1818">
                  <c:v>35.03750766465442</c:v>
                </c:pt>
                <c:pt idx="1819">
                  <c:v>35.03750766465442</c:v>
                </c:pt>
                <c:pt idx="1820">
                  <c:v>35.03750766465442</c:v>
                </c:pt>
                <c:pt idx="1821">
                  <c:v>34.975544590437188</c:v>
                </c:pt>
                <c:pt idx="1822">
                  <c:v>34.975544590437188</c:v>
                </c:pt>
                <c:pt idx="1823">
                  <c:v>34.975544590437188</c:v>
                </c:pt>
                <c:pt idx="1824">
                  <c:v>34.975544590437188</c:v>
                </c:pt>
                <c:pt idx="1825">
                  <c:v>34.975544590437188</c:v>
                </c:pt>
                <c:pt idx="1826">
                  <c:v>34.975544590437188</c:v>
                </c:pt>
                <c:pt idx="1827">
                  <c:v>34.907070427788248</c:v>
                </c:pt>
                <c:pt idx="1828">
                  <c:v>34.907070427788248</c:v>
                </c:pt>
                <c:pt idx="1829">
                  <c:v>34.907070427788248</c:v>
                </c:pt>
                <c:pt idx="1830">
                  <c:v>34.907070427788248</c:v>
                </c:pt>
                <c:pt idx="1831">
                  <c:v>34.907070427788248</c:v>
                </c:pt>
                <c:pt idx="1832">
                  <c:v>34.907070427788248</c:v>
                </c:pt>
                <c:pt idx="1833">
                  <c:v>34.847540876499409</c:v>
                </c:pt>
                <c:pt idx="1834">
                  <c:v>34.847540876499409</c:v>
                </c:pt>
                <c:pt idx="1835">
                  <c:v>34.847540876499409</c:v>
                </c:pt>
                <c:pt idx="1836">
                  <c:v>34.847540876499409</c:v>
                </c:pt>
                <c:pt idx="1837">
                  <c:v>34.838730321978332</c:v>
                </c:pt>
                <c:pt idx="1838">
                  <c:v>34.838730321978332</c:v>
                </c:pt>
                <c:pt idx="1839">
                  <c:v>34.772722128470114</c:v>
                </c:pt>
                <c:pt idx="1840">
                  <c:v>34.772722128470114</c:v>
                </c:pt>
                <c:pt idx="1841">
                  <c:v>34.772722128470114</c:v>
                </c:pt>
                <c:pt idx="1842">
                  <c:v>34.772722128470114</c:v>
                </c:pt>
                <c:pt idx="1843">
                  <c:v>34.772722128470114</c:v>
                </c:pt>
                <c:pt idx="1844">
                  <c:v>34.772722128470114</c:v>
                </c:pt>
                <c:pt idx="1845">
                  <c:v>34.70683899926734</c:v>
                </c:pt>
                <c:pt idx="1846">
                  <c:v>34.70683899926734</c:v>
                </c:pt>
                <c:pt idx="1847">
                  <c:v>34.700257555757133</c:v>
                </c:pt>
                <c:pt idx="1848">
                  <c:v>34.700257555757133</c:v>
                </c:pt>
                <c:pt idx="1849">
                  <c:v>34.700257555757133</c:v>
                </c:pt>
                <c:pt idx="1850">
                  <c:v>34.700257555757133</c:v>
                </c:pt>
                <c:pt idx="1851">
                  <c:v>34.63889090106057</c:v>
                </c:pt>
                <c:pt idx="1852">
                  <c:v>34.63889090106057</c:v>
                </c:pt>
                <c:pt idx="1853">
                  <c:v>34.63889090106057</c:v>
                </c:pt>
                <c:pt idx="1854">
                  <c:v>34.63889090106057</c:v>
                </c:pt>
                <c:pt idx="1855">
                  <c:v>34.63889090106057</c:v>
                </c:pt>
                <c:pt idx="1856">
                  <c:v>34.63889090106057</c:v>
                </c:pt>
                <c:pt idx="1857">
                  <c:v>34.571075829778266</c:v>
                </c:pt>
                <c:pt idx="1858">
                  <c:v>34.571075829778266</c:v>
                </c:pt>
                <c:pt idx="1859">
                  <c:v>34.571075829778266</c:v>
                </c:pt>
                <c:pt idx="1860">
                  <c:v>34.571075829778266</c:v>
                </c:pt>
                <c:pt idx="1861">
                  <c:v>34.571075829778266</c:v>
                </c:pt>
                <c:pt idx="1862">
                  <c:v>34.571075829778266</c:v>
                </c:pt>
                <c:pt idx="1863">
                  <c:v>34.501212432368547</c:v>
                </c:pt>
                <c:pt idx="1864">
                  <c:v>34.501212432368547</c:v>
                </c:pt>
                <c:pt idx="1865">
                  <c:v>34.501212432368547</c:v>
                </c:pt>
                <c:pt idx="1866">
                  <c:v>34.501212432368547</c:v>
                </c:pt>
                <c:pt idx="1867">
                  <c:v>34.501212432368547</c:v>
                </c:pt>
                <c:pt idx="1868">
                  <c:v>34.501212432368547</c:v>
                </c:pt>
                <c:pt idx="1869">
                  <c:v>34.438020686897197</c:v>
                </c:pt>
                <c:pt idx="1870">
                  <c:v>34.438020686897197</c:v>
                </c:pt>
                <c:pt idx="1871">
                  <c:v>34.438020686897197</c:v>
                </c:pt>
                <c:pt idx="1872">
                  <c:v>34.438020686897197</c:v>
                </c:pt>
                <c:pt idx="1873">
                  <c:v>34.438020686897197</c:v>
                </c:pt>
                <c:pt idx="1874">
                  <c:v>34.438020686897197</c:v>
                </c:pt>
                <c:pt idx="1875">
                  <c:v>34.372771709321611</c:v>
                </c:pt>
                <c:pt idx="1876">
                  <c:v>34.372771709321611</c:v>
                </c:pt>
                <c:pt idx="1877">
                  <c:v>34.372771709321611</c:v>
                </c:pt>
                <c:pt idx="1878">
                  <c:v>34.372771709321611</c:v>
                </c:pt>
                <c:pt idx="1879">
                  <c:v>34.372771709321611</c:v>
                </c:pt>
                <c:pt idx="1880">
                  <c:v>34.372771709321611</c:v>
                </c:pt>
                <c:pt idx="1881">
                  <c:v>34.298972305377951</c:v>
                </c:pt>
                <c:pt idx="1882">
                  <c:v>34.298972305377951</c:v>
                </c:pt>
                <c:pt idx="1883">
                  <c:v>34.296804135016451</c:v>
                </c:pt>
                <c:pt idx="1884">
                  <c:v>34.296804135016451</c:v>
                </c:pt>
                <c:pt idx="1885">
                  <c:v>34.296804135016451</c:v>
                </c:pt>
                <c:pt idx="1886">
                  <c:v>34.296804135016451</c:v>
                </c:pt>
                <c:pt idx="1887">
                  <c:v>34.238315314964289</c:v>
                </c:pt>
                <c:pt idx="1888">
                  <c:v>34.238315314964289</c:v>
                </c:pt>
                <c:pt idx="1889">
                  <c:v>34.238315314964289</c:v>
                </c:pt>
                <c:pt idx="1890">
                  <c:v>34.238315314964289</c:v>
                </c:pt>
                <c:pt idx="1891">
                  <c:v>34.238315314964289</c:v>
                </c:pt>
                <c:pt idx="1892">
                  <c:v>34.238315314964289</c:v>
                </c:pt>
                <c:pt idx="1893">
                  <c:v>34.177765595125777</c:v>
                </c:pt>
                <c:pt idx="1894">
                  <c:v>34.177765595125777</c:v>
                </c:pt>
                <c:pt idx="1895">
                  <c:v>34.175605086708032</c:v>
                </c:pt>
                <c:pt idx="1896">
                  <c:v>34.175605086708032</c:v>
                </c:pt>
                <c:pt idx="1897">
                  <c:v>34.175605086708032</c:v>
                </c:pt>
                <c:pt idx="1898">
                  <c:v>34.175605086708032</c:v>
                </c:pt>
                <c:pt idx="1899">
                  <c:v>34.106540881369263</c:v>
                </c:pt>
                <c:pt idx="1900">
                  <c:v>34.106540881369263</c:v>
                </c:pt>
                <c:pt idx="1901">
                  <c:v>34.106540881369263</c:v>
                </c:pt>
                <c:pt idx="1902">
                  <c:v>34.106540881369263</c:v>
                </c:pt>
                <c:pt idx="1903">
                  <c:v>34.106540881369263</c:v>
                </c:pt>
                <c:pt idx="1904">
                  <c:v>34.106540881369263</c:v>
                </c:pt>
                <c:pt idx="1905">
                  <c:v>34.052681597678394</c:v>
                </c:pt>
                <c:pt idx="1906">
                  <c:v>34.052681597678394</c:v>
                </c:pt>
                <c:pt idx="1907">
                  <c:v>34.052681597678394</c:v>
                </c:pt>
                <c:pt idx="1908">
                  <c:v>34.052681597678394</c:v>
                </c:pt>
                <c:pt idx="1909">
                  <c:v>34.044072008586639</c:v>
                </c:pt>
                <c:pt idx="1910">
                  <c:v>34.044072008586639</c:v>
                </c:pt>
                <c:pt idx="1911">
                  <c:v>33.979569437104203</c:v>
                </c:pt>
                <c:pt idx="1912">
                  <c:v>33.979569437104203</c:v>
                </c:pt>
                <c:pt idx="1913">
                  <c:v>33.979569437104203</c:v>
                </c:pt>
                <c:pt idx="1914">
                  <c:v>33.979569437104203</c:v>
                </c:pt>
                <c:pt idx="1915">
                  <c:v>33.979569437104203</c:v>
                </c:pt>
                <c:pt idx="1916">
                  <c:v>33.979569437104203</c:v>
                </c:pt>
                <c:pt idx="1917">
                  <c:v>33.910901392896257</c:v>
                </c:pt>
                <c:pt idx="1918">
                  <c:v>33.910901392896257</c:v>
                </c:pt>
                <c:pt idx="1919">
                  <c:v>33.910901392896257</c:v>
                </c:pt>
                <c:pt idx="1920">
                  <c:v>33.910901392896257</c:v>
                </c:pt>
                <c:pt idx="1921">
                  <c:v>33.910901392896257</c:v>
                </c:pt>
                <c:pt idx="1922">
                  <c:v>33.910901392896257</c:v>
                </c:pt>
                <c:pt idx="1923">
                  <c:v>33.848790849571891</c:v>
                </c:pt>
                <c:pt idx="1924">
                  <c:v>33.848790849571891</c:v>
                </c:pt>
                <c:pt idx="1925">
                  <c:v>33.848790849571891</c:v>
                </c:pt>
                <c:pt idx="1926">
                  <c:v>33.848790849571891</c:v>
                </c:pt>
                <c:pt idx="1927">
                  <c:v>33.848790849571891</c:v>
                </c:pt>
                <c:pt idx="1928">
                  <c:v>33.848790849571891</c:v>
                </c:pt>
                <c:pt idx="1929">
                  <c:v>33.782522614516672</c:v>
                </c:pt>
                <c:pt idx="1930">
                  <c:v>33.782522614516672</c:v>
                </c:pt>
                <c:pt idx="1931">
                  <c:v>33.782522614516672</c:v>
                </c:pt>
                <c:pt idx="1932">
                  <c:v>33.782522614516672</c:v>
                </c:pt>
                <c:pt idx="1933">
                  <c:v>33.782522614516672</c:v>
                </c:pt>
                <c:pt idx="1934">
                  <c:v>33.782522614516672</c:v>
                </c:pt>
                <c:pt idx="1935">
                  <c:v>33.716384117595879</c:v>
                </c:pt>
                <c:pt idx="1936">
                  <c:v>33.716384117595879</c:v>
                </c:pt>
                <c:pt idx="1937">
                  <c:v>33.716384117595879</c:v>
                </c:pt>
                <c:pt idx="1938">
                  <c:v>33.716384117595879</c:v>
                </c:pt>
                <c:pt idx="1939">
                  <c:v>33.716384117595879</c:v>
                </c:pt>
                <c:pt idx="1940">
                  <c:v>33.716384117595879</c:v>
                </c:pt>
                <c:pt idx="1941">
                  <c:v>33.652502409317094</c:v>
                </c:pt>
                <c:pt idx="1942">
                  <c:v>33.652502409317094</c:v>
                </c:pt>
                <c:pt idx="1943">
                  <c:v>33.652502409317094</c:v>
                </c:pt>
                <c:pt idx="1944">
                  <c:v>33.652502409317094</c:v>
                </c:pt>
                <c:pt idx="1945">
                  <c:v>33.652502409317094</c:v>
                </c:pt>
                <c:pt idx="1946">
                  <c:v>33.652502409317094</c:v>
                </c:pt>
                <c:pt idx="1947">
                  <c:v>33.588741736337909</c:v>
                </c:pt>
                <c:pt idx="1948">
                  <c:v>33.588741736337909</c:v>
                </c:pt>
                <c:pt idx="1949">
                  <c:v>33.588741736337909</c:v>
                </c:pt>
                <c:pt idx="1950">
                  <c:v>33.588741736337909</c:v>
                </c:pt>
                <c:pt idx="1951">
                  <c:v>33.588741736337909</c:v>
                </c:pt>
                <c:pt idx="1952">
                  <c:v>33.588741736337909</c:v>
                </c:pt>
                <c:pt idx="1953">
                  <c:v>33.516625668994784</c:v>
                </c:pt>
                <c:pt idx="1954">
                  <c:v>33.516625668994784</c:v>
                </c:pt>
                <c:pt idx="1955">
                  <c:v>33.516625668994784</c:v>
                </c:pt>
                <c:pt idx="1956">
                  <c:v>33.516625668994784</c:v>
                </c:pt>
                <c:pt idx="1957">
                  <c:v>33.516625668994784</c:v>
                </c:pt>
                <c:pt idx="1958">
                  <c:v>33.516625668994784</c:v>
                </c:pt>
                <c:pt idx="1959">
                  <c:v>33.457352241680347</c:v>
                </c:pt>
                <c:pt idx="1960">
                  <c:v>33.457352241680347</c:v>
                </c:pt>
                <c:pt idx="1961">
                  <c:v>33.457352241680347</c:v>
                </c:pt>
                <c:pt idx="1962">
                  <c:v>33.457352241680347</c:v>
                </c:pt>
                <c:pt idx="1963">
                  <c:v>33.457352241680347</c:v>
                </c:pt>
                <c:pt idx="1964">
                  <c:v>33.457352241680347</c:v>
                </c:pt>
                <c:pt idx="1965">
                  <c:v>33.398183638139663</c:v>
                </c:pt>
                <c:pt idx="1966">
                  <c:v>33.398183638139663</c:v>
                </c:pt>
                <c:pt idx="1967">
                  <c:v>33.398183638139663</c:v>
                </c:pt>
                <c:pt idx="1968">
                  <c:v>33.398183638139663</c:v>
                </c:pt>
                <c:pt idx="1969">
                  <c:v>33.398183638139663</c:v>
                </c:pt>
                <c:pt idx="1970">
                  <c:v>33.398183638139663</c:v>
                </c:pt>
                <c:pt idx="1971">
                  <c:v>33.330690494803221</c:v>
                </c:pt>
                <c:pt idx="1972">
                  <c:v>33.330690494803221</c:v>
                </c:pt>
                <c:pt idx="1973">
                  <c:v>33.330690494803221</c:v>
                </c:pt>
                <c:pt idx="1974">
                  <c:v>33.330690494803221</c:v>
                </c:pt>
                <c:pt idx="1975">
                  <c:v>33.330690494803221</c:v>
                </c:pt>
                <c:pt idx="1976">
                  <c:v>33.330690494803221</c:v>
                </c:pt>
                <c:pt idx="1977">
                  <c:v>33.269642654404542</c:v>
                </c:pt>
                <c:pt idx="1978">
                  <c:v>33.269642654404542</c:v>
                </c:pt>
                <c:pt idx="1979">
                  <c:v>33.269642654404542</c:v>
                </c:pt>
                <c:pt idx="1980">
                  <c:v>33.269642654404542</c:v>
                </c:pt>
                <c:pt idx="1981">
                  <c:v>33.267539551941333</c:v>
                </c:pt>
                <c:pt idx="1982">
                  <c:v>33.267539551941333</c:v>
                </c:pt>
                <c:pt idx="1983">
                  <c:v>33.204508259813522</c:v>
                </c:pt>
                <c:pt idx="1984">
                  <c:v>33.204508259813522</c:v>
                </c:pt>
                <c:pt idx="1985">
                  <c:v>33.204508259813522</c:v>
                </c:pt>
                <c:pt idx="1986">
                  <c:v>33.204508259813522</c:v>
                </c:pt>
                <c:pt idx="1987">
                  <c:v>33.204508259813522</c:v>
                </c:pt>
                <c:pt idx="1988">
                  <c:v>33.204508259813522</c:v>
                </c:pt>
                <c:pt idx="1989">
                  <c:v>33.139501383555128</c:v>
                </c:pt>
                <c:pt idx="1990">
                  <c:v>33.139501383555128</c:v>
                </c:pt>
                <c:pt idx="1991">
                  <c:v>33.137406507823734</c:v>
                </c:pt>
                <c:pt idx="1992">
                  <c:v>33.137406507823734</c:v>
                </c:pt>
                <c:pt idx="1993">
                  <c:v>33.137406507823734</c:v>
                </c:pt>
                <c:pt idx="1994">
                  <c:v>33.137406507823734</c:v>
                </c:pt>
                <c:pt idx="1995">
                  <c:v>33.076712682592877</c:v>
                </c:pt>
                <c:pt idx="1996">
                  <c:v>33.076712682592877</c:v>
                </c:pt>
                <c:pt idx="1997">
                  <c:v>33.076712682592877</c:v>
                </c:pt>
                <c:pt idx="1998">
                  <c:v>33.076712682592877</c:v>
                </c:pt>
                <c:pt idx="1999">
                  <c:v>33.076712682592877</c:v>
                </c:pt>
                <c:pt idx="2000">
                  <c:v>33.076712682592877</c:v>
                </c:pt>
                <c:pt idx="2001">
                  <c:v>33.00778250673725</c:v>
                </c:pt>
                <c:pt idx="2002">
                  <c:v>33.00778250673725</c:v>
                </c:pt>
                <c:pt idx="2003">
                  <c:v>33.00778250673725</c:v>
                </c:pt>
                <c:pt idx="2004">
                  <c:v>33.00778250673725</c:v>
                </c:pt>
                <c:pt idx="2005">
                  <c:v>33.00778250673725</c:v>
                </c:pt>
                <c:pt idx="2006">
                  <c:v>33.00778250673725</c:v>
                </c:pt>
                <c:pt idx="2007">
                  <c:v>32.949408957545714</c:v>
                </c:pt>
                <c:pt idx="2008">
                  <c:v>32.949408957545714</c:v>
                </c:pt>
                <c:pt idx="2009">
                  <c:v>32.947326098289921</c:v>
                </c:pt>
                <c:pt idx="2010">
                  <c:v>32.947326098289921</c:v>
                </c:pt>
                <c:pt idx="2011">
                  <c:v>32.947326098289921</c:v>
                </c:pt>
                <c:pt idx="2012">
                  <c:v>32.947326098289921</c:v>
                </c:pt>
                <c:pt idx="2013">
                  <c:v>32.884901507709976</c:v>
                </c:pt>
                <c:pt idx="2014">
                  <c:v>32.884901507709976</c:v>
                </c:pt>
                <c:pt idx="2015">
                  <c:v>32.884901507709976</c:v>
                </c:pt>
                <c:pt idx="2016">
                  <c:v>32.884901507709976</c:v>
                </c:pt>
                <c:pt idx="2017">
                  <c:v>32.884901507709976</c:v>
                </c:pt>
                <c:pt idx="2018">
                  <c:v>32.884901507709976</c:v>
                </c:pt>
                <c:pt idx="2019">
                  <c:v>32.818445637082036</c:v>
                </c:pt>
                <c:pt idx="2020">
                  <c:v>32.818445637082036</c:v>
                </c:pt>
                <c:pt idx="2021">
                  <c:v>32.818445637082036</c:v>
                </c:pt>
                <c:pt idx="2022">
                  <c:v>32.818445637082036</c:v>
                </c:pt>
                <c:pt idx="2023">
                  <c:v>32.818445637082036</c:v>
                </c:pt>
                <c:pt idx="2024">
                  <c:v>32.818445637082036</c:v>
                </c:pt>
                <c:pt idx="2025">
                  <c:v>32.752124064643773</c:v>
                </c:pt>
                <c:pt idx="2026">
                  <c:v>32.752124064643773</c:v>
                </c:pt>
                <c:pt idx="2027">
                  <c:v>32.752124064643773</c:v>
                </c:pt>
                <c:pt idx="2028">
                  <c:v>32.752124064643773</c:v>
                </c:pt>
                <c:pt idx="2029">
                  <c:v>32.752124064643773</c:v>
                </c:pt>
                <c:pt idx="2030">
                  <c:v>32.752124064643773</c:v>
                </c:pt>
                <c:pt idx="2031">
                  <c:v>32.696269499209578</c:v>
                </c:pt>
                <c:pt idx="2032">
                  <c:v>32.696269499209578</c:v>
                </c:pt>
                <c:pt idx="2033">
                  <c:v>32.696269499209578</c:v>
                </c:pt>
                <c:pt idx="2034">
                  <c:v>32.696269499209578</c:v>
                </c:pt>
                <c:pt idx="2035">
                  <c:v>32.694202641875535</c:v>
                </c:pt>
                <c:pt idx="2036">
                  <c:v>32.694202641875535</c:v>
                </c:pt>
                <c:pt idx="2037">
                  <c:v>32.630194827970357</c:v>
                </c:pt>
                <c:pt idx="2038">
                  <c:v>32.630194827970357</c:v>
                </c:pt>
                <c:pt idx="2039">
                  <c:v>32.630194827970357</c:v>
                </c:pt>
                <c:pt idx="2040">
                  <c:v>32.630194827970357</c:v>
                </c:pt>
                <c:pt idx="2041">
                  <c:v>32.630194827970357</c:v>
                </c:pt>
                <c:pt idx="2042">
                  <c:v>32.630194827970357</c:v>
                </c:pt>
                <c:pt idx="2043">
                  <c:v>32.570430001725732</c:v>
                </c:pt>
                <c:pt idx="2044">
                  <c:v>32.570430001725732</c:v>
                </c:pt>
                <c:pt idx="2045">
                  <c:v>32.568371099191801</c:v>
                </c:pt>
                <c:pt idx="2046">
                  <c:v>32.568371099191801</c:v>
                </c:pt>
                <c:pt idx="2047">
                  <c:v>32.568371099191801</c:v>
                </c:pt>
                <c:pt idx="2048">
                  <c:v>32.568371099191801</c:v>
                </c:pt>
                <c:pt idx="2049">
                  <c:v>32.50871950807884</c:v>
                </c:pt>
                <c:pt idx="2050">
                  <c:v>32.50871950807884</c:v>
                </c:pt>
                <c:pt idx="2051">
                  <c:v>32.50871950807884</c:v>
                </c:pt>
                <c:pt idx="2052">
                  <c:v>32.50871950807884</c:v>
                </c:pt>
                <c:pt idx="2053">
                  <c:v>32.506664506503292</c:v>
                </c:pt>
                <c:pt idx="2054">
                  <c:v>32.506664506503292</c:v>
                </c:pt>
                <c:pt idx="2055">
                  <c:v>32.443023849619827</c:v>
                </c:pt>
                <c:pt idx="2056">
                  <c:v>32.443023849619827</c:v>
                </c:pt>
                <c:pt idx="2057">
                  <c:v>32.443023849619827</c:v>
                </c:pt>
                <c:pt idx="2058">
                  <c:v>32.443023849619827</c:v>
                </c:pt>
                <c:pt idx="2059">
                  <c:v>32.443023849619827</c:v>
                </c:pt>
                <c:pt idx="2060">
                  <c:v>32.443023849619827</c:v>
                </c:pt>
                <c:pt idx="2061">
                  <c:v>32.383601842076033</c:v>
                </c:pt>
                <c:pt idx="2062">
                  <c:v>32.383601842076033</c:v>
                </c:pt>
                <c:pt idx="2063">
                  <c:v>32.383601842076033</c:v>
                </c:pt>
                <c:pt idx="2064">
                  <c:v>32.383601842076033</c:v>
                </c:pt>
                <c:pt idx="2065">
                  <c:v>32.383601842076033</c:v>
                </c:pt>
                <c:pt idx="2066">
                  <c:v>32.320202113904287</c:v>
                </c:pt>
                <c:pt idx="2067">
                  <c:v>32.320202113904287</c:v>
                </c:pt>
                <c:pt idx="2068">
                  <c:v>32.320202113904287</c:v>
                </c:pt>
                <c:pt idx="2069">
                  <c:v>32.320202113904287</c:v>
                </c:pt>
                <c:pt idx="2070">
                  <c:v>32.320202113904287</c:v>
                </c:pt>
                <c:pt idx="2071">
                  <c:v>32.320202113904287</c:v>
                </c:pt>
                <c:pt idx="2072">
                  <c:v>32.256926507982804</c:v>
                </c:pt>
                <c:pt idx="2073">
                  <c:v>32.256926507982804</c:v>
                </c:pt>
                <c:pt idx="2074">
                  <c:v>32.256926507982804</c:v>
                </c:pt>
                <c:pt idx="2075">
                  <c:v>32.256926507982804</c:v>
                </c:pt>
                <c:pt idx="2076">
                  <c:v>32.256926507982804</c:v>
                </c:pt>
                <c:pt idx="2077">
                  <c:v>32.256926507982804</c:v>
                </c:pt>
                <c:pt idx="2078">
                  <c:v>32.195810002666988</c:v>
                </c:pt>
                <c:pt idx="2079">
                  <c:v>32.195810002666988</c:v>
                </c:pt>
                <c:pt idx="2080">
                  <c:v>32.195810002666988</c:v>
                </c:pt>
                <c:pt idx="2081">
                  <c:v>32.195810002666988</c:v>
                </c:pt>
                <c:pt idx="2082">
                  <c:v>32.195810002666988</c:v>
                </c:pt>
                <c:pt idx="2083">
                  <c:v>32.195810002666988</c:v>
                </c:pt>
                <c:pt idx="2084">
                  <c:v>32.126684602836761</c:v>
                </c:pt>
                <c:pt idx="2085">
                  <c:v>32.126684602836761</c:v>
                </c:pt>
                <c:pt idx="2086">
                  <c:v>32.126684602836761</c:v>
                </c:pt>
                <c:pt idx="2087">
                  <c:v>32.126684602836761</c:v>
                </c:pt>
                <c:pt idx="2088">
                  <c:v>32.126684602836761</c:v>
                </c:pt>
                <c:pt idx="2089">
                  <c:v>32.126684602836761</c:v>
                </c:pt>
                <c:pt idx="2090">
                  <c:v>32.07189664454156</c:v>
                </c:pt>
                <c:pt idx="2091">
                  <c:v>32.07189664454156</c:v>
                </c:pt>
                <c:pt idx="2092">
                  <c:v>32.07189664454156</c:v>
                </c:pt>
                <c:pt idx="2093">
                  <c:v>32.07189664454156</c:v>
                </c:pt>
                <c:pt idx="2094">
                  <c:v>32.07189664454156</c:v>
                </c:pt>
                <c:pt idx="2095">
                  <c:v>32.07189664454156</c:v>
                </c:pt>
                <c:pt idx="2096">
                  <c:v>32.001014255071908</c:v>
                </c:pt>
                <c:pt idx="2097">
                  <c:v>32.001014255071908</c:v>
                </c:pt>
                <c:pt idx="2098">
                  <c:v>32.001014255071908</c:v>
                </c:pt>
                <c:pt idx="2099">
                  <c:v>32.001014255071908</c:v>
                </c:pt>
                <c:pt idx="2100">
                  <c:v>32.001014255071908</c:v>
                </c:pt>
                <c:pt idx="2101">
                  <c:v>32.001014255071908</c:v>
                </c:pt>
                <c:pt idx="2102">
                  <c:v>31.94442115375054</c:v>
                </c:pt>
                <c:pt idx="2103">
                  <c:v>31.94442115375054</c:v>
                </c:pt>
                <c:pt idx="2104">
                  <c:v>31.94442115375054</c:v>
                </c:pt>
                <c:pt idx="2105">
                  <c:v>31.94442115375054</c:v>
                </c:pt>
                <c:pt idx="2106">
                  <c:v>31.94442115375054</c:v>
                </c:pt>
                <c:pt idx="2107">
                  <c:v>31.94442115375054</c:v>
                </c:pt>
                <c:pt idx="2108">
                  <c:v>31.887928136104378</c:v>
                </c:pt>
                <c:pt idx="2109">
                  <c:v>31.887928136104378</c:v>
                </c:pt>
                <c:pt idx="2110">
                  <c:v>31.887928136104378</c:v>
                </c:pt>
                <c:pt idx="2111">
                  <c:v>31.887928136104378</c:v>
                </c:pt>
                <c:pt idx="2112">
                  <c:v>31.887928136104378</c:v>
                </c:pt>
                <c:pt idx="2113">
                  <c:v>31.887928136104378</c:v>
                </c:pt>
                <c:pt idx="2114">
                  <c:v>31.04457226742689</c:v>
                </c:pt>
                <c:pt idx="2115">
                  <c:v>31.04457226742689</c:v>
                </c:pt>
                <c:pt idx="2116">
                  <c:v>31.03279944499829</c:v>
                </c:pt>
                <c:pt idx="2117">
                  <c:v>31.03279944499829</c:v>
                </c:pt>
                <c:pt idx="2118">
                  <c:v>30.981835449503926</c:v>
                </c:pt>
                <c:pt idx="2119">
                  <c:v>30.981835449503926</c:v>
                </c:pt>
                <c:pt idx="2120">
                  <c:v>30.981835449503926</c:v>
                </c:pt>
                <c:pt idx="2121">
                  <c:v>30.981835449503926</c:v>
                </c:pt>
                <c:pt idx="2122">
                  <c:v>30.923134831809463</c:v>
                </c:pt>
                <c:pt idx="2123">
                  <c:v>30.923134831809463</c:v>
                </c:pt>
                <c:pt idx="2124">
                  <c:v>30.923134831809463</c:v>
                </c:pt>
                <c:pt idx="2125">
                  <c:v>30.923134831809463</c:v>
                </c:pt>
                <c:pt idx="2126">
                  <c:v>30.860643422269696</c:v>
                </c:pt>
                <c:pt idx="2127">
                  <c:v>30.860643422269696</c:v>
                </c:pt>
                <c:pt idx="2128">
                  <c:v>30.860643422269696</c:v>
                </c:pt>
                <c:pt idx="2129">
                  <c:v>30.860643422269696</c:v>
                </c:pt>
                <c:pt idx="2130">
                  <c:v>30.80217242450431</c:v>
                </c:pt>
                <c:pt idx="2131">
                  <c:v>30.80217242450431</c:v>
                </c:pt>
                <c:pt idx="2132">
                  <c:v>30.80217242450431</c:v>
                </c:pt>
                <c:pt idx="2133">
                  <c:v>30.80217242450431</c:v>
                </c:pt>
                <c:pt idx="2134">
                  <c:v>30.743812210481586</c:v>
                </c:pt>
                <c:pt idx="2135">
                  <c:v>30.743812210481586</c:v>
                </c:pt>
                <c:pt idx="2136">
                  <c:v>30.743812210481586</c:v>
                </c:pt>
                <c:pt idx="2137">
                  <c:v>30.743812210481586</c:v>
                </c:pt>
                <c:pt idx="2138">
                  <c:v>30.68362281751002</c:v>
                </c:pt>
                <c:pt idx="2139">
                  <c:v>30.68362281751002</c:v>
                </c:pt>
                <c:pt idx="2140">
                  <c:v>30.68362281751002</c:v>
                </c:pt>
                <c:pt idx="2141">
                  <c:v>30.68362281751002</c:v>
                </c:pt>
                <c:pt idx="2142">
                  <c:v>30.625487216879531</c:v>
                </c:pt>
                <c:pt idx="2143">
                  <c:v>30.625487216879531</c:v>
                </c:pt>
                <c:pt idx="2144">
                  <c:v>30.625487216879531</c:v>
                </c:pt>
                <c:pt idx="2145">
                  <c:v>30.625487216879531</c:v>
                </c:pt>
                <c:pt idx="2146">
                  <c:v>30.559733348637451</c:v>
                </c:pt>
                <c:pt idx="2147">
                  <c:v>30.559733348637451</c:v>
                </c:pt>
                <c:pt idx="2148">
                  <c:v>30.559733348637451</c:v>
                </c:pt>
                <c:pt idx="2149">
                  <c:v>30.559733348637451</c:v>
                </c:pt>
                <c:pt idx="2150">
                  <c:v>30.505689121414896</c:v>
                </c:pt>
                <c:pt idx="2151">
                  <c:v>30.505689121414896</c:v>
                </c:pt>
                <c:pt idx="2152">
                  <c:v>30.451740470238843</c:v>
                </c:pt>
                <c:pt idx="2153">
                  <c:v>30.451740470238843</c:v>
                </c:pt>
                <c:pt idx="2154">
                  <c:v>30.392122887315722</c:v>
                </c:pt>
                <c:pt idx="2155">
                  <c:v>30.392122887315722</c:v>
                </c:pt>
                <c:pt idx="2156">
                  <c:v>30.332622022062534</c:v>
                </c:pt>
                <c:pt idx="2157">
                  <c:v>30.332622022062534</c:v>
                </c:pt>
                <c:pt idx="2158">
                  <c:v>30.27515145509469</c:v>
                </c:pt>
                <c:pt idx="2159">
                  <c:v>30.27515145509469</c:v>
                </c:pt>
                <c:pt idx="2160">
                  <c:v>30.217789776374786</c:v>
                </c:pt>
                <c:pt idx="2161">
                  <c:v>30.217789776374786</c:v>
                </c:pt>
                <c:pt idx="2162">
                  <c:v>30.158630215708371</c:v>
                </c:pt>
                <c:pt idx="2163">
                  <c:v>30.158630215708371</c:v>
                </c:pt>
                <c:pt idx="2164">
                  <c:v>30.145287642673395</c:v>
                </c:pt>
                <c:pt idx="2165">
                  <c:v>30.141476563274804</c:v>
                </c:pt>
                <c:pt idx="2166">
                  <c:v>30.099586476008493</c:v>
                </c:pt>
                <c:pt idx="2167">
                  <c:v>30.099586476008493</c:v>
                </c:pt>
                <c:pt idx="2168">
                  <c:v>30.038759344617045</c:v>
                </c:pt>
                <c:pt idx="2169">
                  <c:v>30.038759344617045</c:v>
                </c:pt>
                <c:pt idx="2170">
                  <c:v>30.01218614290088</c:v>
                </c:pt>
                <c:pt idx="2171">
                  <c:v>29.983740940886992</c:v>
                </c:pt>
                <c:pt idx="2172">
                  <c:v>29.983740940886992</c:v>
                </c:pt>
                <c:pt idx="2173">
                  <c:v>29.957216410127025</c:v>
                </c:pt>
                <c:pt idx="2174">
                  <c:v>29.953429107393248</c:v>
                </c:pt>
                <c:pt idx="2175">
                  <c:v>29.926931391404711</c:v>
                </c:pt>
                <c:pt idx="2176">
                  <c:v>29.926931391404711</c:v>
                </c:pt>
                <c:pt idx="2177">
                  <c:v>29.900457116103045</c:v>
                </c:pt>
                <c:pt idx="2178">
                  <c:v>29.862677344124911</c:v>
                </c:pt>
                <c:pt idx="2179">
                  <c:v>29.862677344124911</c:v>
                </c:pt>
                <c:pt idx="2180">
                  <c:v>29.836259909911121</c:v>
                </c:pt>
                <c:pt idx="2181">
                  <c:v>29.809865845364502</c:v>
                </c:pt>
                <c:pt idx="2182">
                  <c:v>29.809865845364502</c:v>
                </c:pt>
                <c:pt idx="2183">
                  <c:v>29.783495129811538</c:v>
                </c:pt>
                <c:pt idx="2184">
                  <c:v>29.770318521452204</c:v>
                </c:pt>
                <c:pt idx="2185">
                  <c:v>29.755266678488031</c:v>
                </c:pt>
                <c:pt idx="2186">
                  <c:v>29.755266678488031</c:v>
                </c:pt>
                <c:pt idx="2187">
                  <c:v>29.728944263021575</c:v>
                </c:pt>
                <c:pt idx="2188">
                  <c:v>29.715791788680239</c:v>
                </c:pt>
                <c:pt idx="2189">
                  <c:v>29.69513537012994</c:v>
                </c:pt>
                <c:pt idx="2190">
                  <c:v>29.69513537012994</c:v>
                </c:pt>
                <c:pt idx="2191">
                  <c:v>29.638872635419201</c:v>
                </c:pt>
                <c:pt idx="2192">
                  <c:v>29.638872635419201</c:v>
                </c:pt>
                <c:pt idx="2193">
                  <c:v>29.582716500502599</c:v>
                </c:pt>
                <c:pt idx="2194">
                  <c:v>29.582716500502599</c:v>
                </c:pt>
                <c:pt idx="2195">
                  <c:v>29.530400106436765</c:v>
                </c:pt>
                <c:pt idx="2196">
                  <c:v>29.524800268890676</c:v>
                </c:pt>
                <c:pt idx="2197">
                  <c:v>29.470723222545093</c:v>
                </c:pt>
                <c:pt idx="2198">
                  <c:v>29.468860264435037</c:v>
                </c:pt>
                <c:pt idx="2199">
                  <c:v>29.41488567670681</c:v>
                </c:pt>
                <c:pt idx="2200">
                  <c:v>29.407448668313467</c:v>
                </c:pt>
                <c:pt idx="2201">
                  <c:v>29.361009947777138</c:v>
                </c:pt>
                <c:pt idx="2202">
                  <c:v>29.355442231616703</c:v>
                </c:pt>
                <c:pt idx="2203">
                  <c:v>29.299823106194051</c:v>
                </c:pt>
                <c:pt idx="2204">
                  <c:v>29.297970951339668</c:v>
                </c:pt>
                <c:pt idx="2205">
                  <c:v>29.244309361132853</c:v>
                </c:pt>
                <c:pt idx="2206">
                  <c:v>29.238763774856345</c:v>
                </c:pt>
                <c:pt idx="2207">
                  <c:v>29.192591432771071</c:v>
                </c:pt>
                <c:pt idx="2208">
                  <c:v>29.17967624794715</c:v>
                </c:pt>
                <c:pt idx="2209">
                  <c:v>29.129914036094178</c:v>
                </c:pt>
                <c:pt idx="2210">
                  <c:v>29.128072621847608</c:v>
                </c:pt>
                <c:pt idx="2211">
                  <c:v>29.078398413389618</c:v>
                </c:pt>
                <c:pt idx="2212">
                  <c:v>29.076560255644296</c:v>
                </c:pt>
                <c:pt idx="2213">
                  <c:v>29.025138987946082</c:v>
                </c:pt>
                <c:pt idx="2214">
                  <c:v>29.019634962856699</c:v>
                </c:pt>
                <c:pt idx="2215">
                  <c:v>28.966483167399105</c:v>
                </c:pt>
                <c:pt idx="2216">
                  <c:v>28.966483167399105</c:v>
                </c:pt>
                <c:pt idx="2217">
                  <c:v>28.966483167399105</c:v>
                </c:pt>
                <c:pt idx="2218">
                  <c:v>28.962821116847209</c:v>
                </c:pt>
                <c:pt idx="2219">
                  <c:v>28.909773380518068</c:v>
                </c:pt>
                <c:pt idx="2220">
                  <c:v>28.909773380518068</c:v>
                </c:pt>
                <c:pt idx="2221">
                  <c:v>28.909773380518068</c:v>
                </c:pt>
                <c:pt idx="2222">
                  <c:v>28.904291232161061</c:v>
                </c:pt>
                <c:pt idx="2223">
                  <c:v>28.853174618503573</c:v>
                </c:pt>
                <c:pt idx="2224">
                  <c:v>28.853174618503573</c:v>
                </c:pt>
                <c:pt idx="2225">
                  <c:v>28.853174618503573</c:v>
                </c:pt>
                <c:pt idx="2226">
                  <c:v>28.853174618503573</c:v>
                </c:pt>
                <c:pt idx="2227">
                  <c:v>28.798507128731622</c:v>
                </c:pt>
                <c:pt idx="2228">
                  <c:v>28.798507128731622</c:v>
                </c:pt>
                <c:pt idx="2229">
                  <c:v>28.796686663994198</c:v>
                </c:pt>
                <c:pt idx="2230">
                  <c:v>28.796686663994198</c:v>
                </c:pt>
                <c:pt idx="2231">
                  <c:v>28.738492514225879</c:v>
                </c:pt>
                <c:pt idx="2232">
                  <c:v>28.738492514225879</c:v>
                </c:pt>
                <c:pt idx="2233">
                  <c:v>28.738492514225879</c:v>
                </c:pt>
                <c:pt idx="2234">
                  <c:v>28.738492514225879</c:v>
                </c:pt>
                <c:pt idx="2235">
                  <c:v>28.68585565377499</c:v>
                </c:pt>
                <c:pt idx="2236">
                  <c:v>28.68585565377499</c:v>
                </c:pt>
                <c:pt idx="2237">
                  <c:v>28.68585565377499</c:v>
                </c:pt>
                <c:pt idx="2238">
                  <c:v>28.68585565377499</c:v>
                </c:pt>
                <c:pt idx="2239">
                  <c:v>28.631505179649103</c:v>
                </c:pt>
                <c:pt idx="2240">
                  <c:v>28.631505179649103</c:v>
                </c:pt>
                <c:pt idx="2241">
                  <c:v>28.629695271749167</c:v>
                </c:pt>
                <c:pt idx="2242">
                  <c:v>28.629695271749167</c:v>
                </c:pt>
                <c:pt idx="2243">
                  <c:v>28.579064275106379</c:v>
                </c:pt>
                <c:pt idx="2244">
                  <c:v>28.579064275106379</c:v>
                </c:pt>
                <c:pt idx="2245">
                  <c:v>28.573644838980123</c:v>
                </c:pt>
                <c:pt idx="2246">
                  <c:v>28.573644838980123</c:v>
                </c:pt>
                <c:pt idx="2247">
                  <c:v>28.530326330280225</c:v>
                </c:pt>
                <c:pt idx="2248">
                  <c:v>28.530326330280225</c:v>
                </c:pt>
                <c:pt idx="2249">
                  <c:v>28.530326330280225</c:v>
                </c:pt>
                <c:pt idx="2250">
                  <c:v>28.510493967533652</c:v>
                </c:pt>
                <c:pt idx="2251">
                  <c:v>28.460073775818273</c:v>
                </c:pt>
                <c:pt idx="2252">
                  <c:v>28.460073775818273</c:v>
                </c:pt>
                <c:pt idx="2253">
                  <c:v>28.460073775818273</c:v>
                </c:pt>
                <c:pt idx="2254">
                  <c:v>28.460073775818273</c:v>
                </c:pt>
                <c:pt idx="2255">
                  <c:v>28.415131100667306</c:v>
                </c:pt>
                <c:pt idx="2256">
                  <c:v>28.415131100667306</c:v>
                </c:pt>
                <c:pt idx="2257">
                  <c:v>28.409742751121048</c:v>
                </c:pt>
                <c:pt idx="2258">
                  <c:v>28.409742751121048</c:v>
                </c:pt>
                <c:pt idx="2259">
                  <c:v>28.35950073575199</c:v>
                </c:pt>
                <c:pt idx="2260">
                  <c:v>28.35950073575199</c:v>
                </c:pt>
                <c:pt idx="2261">
                  <c:v>28.35950073575199</c:v>
                </c:pt>
                <c:pt idx="2262">
                  <c:v>28.357708022302319</c:v>
                </c:pt>
                <c:pt idx="2263">
                  <c:v>28.357708022302319</c:v>
                </c:pt>
                <c:pt idx="2264">
                  <c:v>28.357708022302319</c:v>
                </c:pt>
                <c:pt idx="2265">
                  <c:v>28.305768599274533</c:v>
                </c:pt>
                <c:pt idx="2266">
                  <c:v>28.305768599274533</c:v>
                </c:pt>
                <c:pt idx="2267">
                  <c:v>28.305768599274533</c:v>
                </c:pt>
                <c:pt idx="2268">
                  <c:v>28.303979282440491</c:v>
                </c:pt>
                <c:pt idx="2269">
                  <c:v>28.303979282440491</c:v>
                </c:pt>
                <c:pt idx="2270">
                  <c:v>28.303979282440491</c:v>
                </c:pt>
                <c:pt idx="2271">
                  <c:v>28.252138267921119</c:v>
                </c:pt>
                <c:pt idx="2272">
                  <c:v>28.252138267921119</c:v>
                </c:pt>
                <c:pt idx="2273">
                  <c:v>28.252138267921119</c:v>
                </c:pt>
                <c:pt idx="2274">
                  <c:v>28.246780826638247</c:v>
                </c:pt>
                <c:pt idx="2275">
                  <c:v>28.246780826638247</c:v>
                </c:pt>
                <c:pt idx="2276">
                  <c:v>28.246780826638247</c:v>
                </c:pt>
                <c:pt idx="2277">
                  <c:v>28.196827005906734</c:v>
                </c:pt>
                <c:pt idx="2278">
                  <c:v>28.196827005906734</c:v>
                </c:pt>
                <c:pt idx="2279">
                  <c:v>28.196827005906734</c:v>
                </c:pt>
                <c:pt idx="2280">
                  <c:v>28.195044575691092</c:v>
                </c:pt>
                <c:pt idx="2281">
                  <c:v>28.195044575691092</c:v>
                </c:pt>
                <c:pt idx="2282">
                  <c:v>28.195044575691092</c:v>
                </c:pt>
                <c:pt idx="2283">
                  <c:v>28.141624030765239</c:v>
                </c:pt>
                <c:pt idx="2284">
                  <c:v>28.141624030765239</c:v>
                </c:pt>
                <c:pt idx="2285">
                  <c:v>28.141624030765239</c:v>
                </c:pt>
                <c:pt idx="2286">
                  <c:v>28.139845090142629</c:v>
                </c:pt>
                <c:pt idx="2287">
                  <c:v>28.139845090142629</c:v>
                </c:pt>
                <c:pt idx="2288">
                  <c:v>28.139845090142629</c:v>
                </c:pt>
                <c:pt idx="2289">
                  <c:v>28.090080382947392</c:v>
                </c:pt>
                <c:pt idx="2290">
                  <c:v>28.090080382947392</c:v>
                </c:pt>
                <c:pt idx="2291">
                  <c:v>28.090080382947392</c:v>
                </c:pt>
                <c:pt idx="2292">
                  <c:v>28.08475367263415</c:v>
                </c:pt>
                <c:pt idx="2293">
                  <c:v>28.08475367263415</c:v>
                </c:pt>
                <c:pt idx="2294">
                  <c:v>28.08475367263415</c:v>
                </c:pt>
                <c:pt idx="2295">
                  <c:v>28.033314187451253</c:v>
                </c:pt>
                <c:pt idx="2296">
                  <c:v>28.033314187451253</c:v>
                </c:pt>
                <c:pt idx="2297">
                  <c:v>28.031542093511693</c:v>
                </c:pt>
                <c:pt idx="2298">
                  <c:v>27.971357505675215</c:v>
                </c:pt>
                <c:pt idx="2299">
                  <c:v>27.971357505675215</c:v>
                </c:pt>
                <c:pt idx="2300">
                  <c:v>27.971357505675215</c:v>
                </c:pt>
                <c:pt idx="2301">
                  <c:v>27.923655927145514</c:v>
                </c:pt>
                <c:pt idx="2302">
                  <c:v>27.923655927145514</c:v>
                </c:pt>
                <c:pt idx="2303">
                  <c:v>27.923655927145514</c:v>
                </c:pt>
                <c:pt idx="2304">
                  <c:v>27.881322821270178</c:v>
                </c:pt>
                <c:pt idx="2305">
                  <c:v>27.881322821270178</c:v>
                </c:pt>
                <c:pt idx="2306">
                  <c:v>27.861941602084507</c:v>
                </c:pt>
                <c:pt idx="2307">
                  <c:v>27.812668361195058</c:v>
                </c:pt>
                <c:pt idx="2308">
                  <c:v>27.812668361195058</c:v>
                </c:pt>
                <c:pt idx="2309">
                  <c:v>27.812668361195058</c:v>
                </c:pt>
                <c:pt idx="2310">
                  <c:v>27.763482258966022</c:v>
                </c:pt>
                <c:pt idx="2311">
                  <c:v>27.763482258966022</c:v>
                </c:pt>
                <c:pt idx="2312">
                  <c:v>27.763482258966022</c:v>
                </c:pt>
                <c:pt idx="2313">
                  <c:v>27.714383141294558</c:v>
                </c:pt>
                <c:pt idx="2314">
                  <c:v>27.710879385885544</c:v>
                </c:pt>
                <c:pt idx="2315">
                  <c:v>27.710879385885544</c:v>
                </c:pt>
                <c:pt idx="2316">
                  <c:v>27.658376178338035</c:v>
                </c:pt>
                <c:pt idx="2317">
                  <c:v>27.658376178338035</c:v>
                </c:pt>
                <c:pt idx="2318">
                  <c:v>27.658376178338035</c:v>
                </c:pt>
                <c:pt idx="2319">
                  <c:v>27.604227367469807</c:v>
                </c:pt>
                <c:pt idx="2320">
                  <c:v>27.604227367469807</c:v>
                </c:pt>
                <c:pt idx="2321">
                  <c:v>27.604227367469807</c:v>
                </c:pt>
                <c:pt idx="2322">
                  <c:v>27.551926231209183</c:v>
                </c:pt>
                <c:pt idx="2323">
                  <c:v>27.550184567659485</c:v>
                </c:pt>
                <c:pt idx="2324">
                  <c:v>27.550184567659485</c:v>
                </c:pt>
                <c:pt idx="2325">
                  <c:v>27.4945094274747</c:v>
                </c:pt>
                <c:pt idx="2326">
                  <c:v>27.4945094274747</c:v>
                </c:pt>
                <c:pt idx="2327">
                  <c:v>27.4945094274747</c:v>
                </c:pt>
                <c:pt idx="2328">
                  <c:v>27.444151022099632</c:v>
                </c:pt>
                <c:pt idx="2329">
                  <c:v>27.444151022099632</c:v>
                </c:pt>
                <c:pt idx="2330">
                  <c:v>27.444151022099632</c:v>
                </c:pt>
                <c:pt idx="2331">
                  <c:v>27.392153179049856</c:v>
                </c:pt>
                <c:pt idx="2332">
                  <c:v>27.392153179049856</c:v>
                </c:pt>
                <c:pt idx="2333">
                  <c:v>27.392153179049856</c:v>
                </c:pt>
                <c:pt idx="2334">
                  <c:v>27.33679739860268</c:v>
                </c:pt>
                <c:pt idx="2335">
                  <c:v>27.333341378987804</c:v>
                </c:pt>
                <c:pt idx="2336">
                  <c:v>27.333341378987804</c:v>
                </c:pt>
                <c:pt idx="2337">
                  <c:v>27.286727855493126</c:v>
                </c:pt>
                <c:pt idx="2338">
                  <c:v>27.286727855493126</c:v>
                </c:pt>
                <c:pt idx="2339">
                  <c:v>27.286727855493126</c:v>
                </c:pt>
                <c:pt idx="2340">
                  <c:v>27.228142406861345</c:v>
                </c:pt>
                <c:pt idx="2341">
                  <c:v>27.228142406861345</c:v>
                </c:pt>
                <c:pt idx="2342">
                  <c:v>27.228142406861345</c:v>
                </c:pt>
                <c:pt idx="2343">
                  <c:v>27.179990026135474</c:v>
                </c:pt>
                <c:pt idx="2344">
                  <c:v>27.179990026135474</c:v>
                </c:pt>
                <c:pt idx="2345">
                  <c:v>27.179990026135474</c:v>
                </c:pt>
                <c:pt idx="2346">
                  <c:v>27.130207688340469</c:v>
                </c:pt>
                <c:pt idx="2347">
                  <c:v>27.130207688340469</c:v>
                </c:pt>
                <c:pt idx="2348">
                  <c:v>27.130207688340469</c:v>
                </c:pt>
                <c:pt idx="2349">
                  <c:v>27.077092911266814</c:v>
                </c:pt>
                <c:pt idx="2350">
                  <c:v>27.077092911266814</c:v>
                </c:pt>
                <c:pt idx="2351">
                  <c:v>27.077092911266814</c:v>
                </c:pt>
                <c:pt idx="2352">
                  <c:v>27.030916386813164</c:v>
                </c:pt>
                <c:pt idx="2353">
                  <c:v>27.030916386813164</c:v>
                </c:pt>
                <c:pt idx="2354">
                  <c:v>27.024082120848043</c:v>
                </c:pt>
                <c:pt idx="2355">
                  <c:v>26.972880173316398</c:v>
                </c:pt>
                <c:pt idx="2356">
                  <c:v>26.972880173316398</c:v>
                </c:pt>
                <c:pt idx="2357">
                  <c:v>26.972880173316398</c:v>
                </c:pt>
                <c:pt idx="2358">
                  <c:v>26.921775237014188</c:v>
                </c:pt>
                <c:pt idx="2359">
                  <c:v>26.921775237014188</c:v>
                </c:pt>
                <c:pt idx="2360">
                  <c:v>26.921775237014188</c:v>
                </c:pt>
                <c:pt idx="2361">
                  <c:v>26.869068523281392</c:v>
                </c:pt>
                <c:pt idx="2362">
                  <c:v>26.869068523281392</c:v>
                </c:pt>
                <c:pt idx="2363">
                  <c:v>26.869068523281392</c:v>
                </c:pt>
                <c:pt idx="2364">
                  <c:v>26.816464997308231</c:v>
                </c:pt>
                <c:pt idx="2365">
                  <c:v>26.816464997308231</c:v>
                </c:pt>
                <c:pt idx="2366">
                  <c:v>26.816464997308231</c:v>
                </c:pt>
                <c:pt idx="2367">
                  <c:v>26.762272603630478</c:v>
                </c:pt>
                <c:pt idx="2368">
                  <c:v>26.762272603630478</c:v>
                </c:pt>
                <c:pt idx="2369">
                  <c:v>26.762272603630478</c:v>
                </c:pt>
                <c:pt idx="2370">
                  <c:v>26.713255348891423</c:v>
                </c:pt>
                <c:pt idx="2371">
                  <c:v>26.713255348891423</c:v>
                </c:pt>
                <c:pt idx="2372">
                  <c:v>26.713255348891423</c:v>
                </c:pt>
                <c:pt idx="2373">
                  <c:v>26.662642318163606</c:v>
                </c:pt>
                <c:pt idx="2374">
                  <c:v>26.660956869680817</c:v>
                </c:pt>
                <c:pt idx="2375">
                  <c:v>26.660956869680817</c:v>
                </c:pt>
                <c:pt idx="2376">
                  <c:v>26.605396800482257</c:v>
                </c:pt>
                <c:pt idx="2377">
                  <c:v>26.605396800482257</c:v>
                </c:pt>
                <c:pt idx="2378">
                  <c:v>26.605396800482257</c:v>
                </c:pt>
                <c:pt idx="2379">
                  <c:v>26.558345731887243</c:v>
                </c:pt>
                <c:pt idx="2380">
                  <c:v>26.558345731887243</c:v>
                </c:pt>
                <c:pt idx="2381">
                  <c:v>26.558345731887243</c:v>
                </c:pt>
                <c:pt idx="2382">
                  <c:v>26.511377872089032</c:v>
                </c:pt>
                <c:pt idx="2383">
                  <c:v>26.511377872089032</c:v>
                </c:pt>
                <c:pt idx="2384">
                  <c:v>26.509701985615447</c:v>
                </c:pt>
                <c:pt idx="2385">
                  <c:v>26.45612951786369</c:v>
                </c:pt>
                <c:pt idx="2386">
                  <c:v>26.454457123851711</c:v>
                </c:pt>
                <c:pt idx="2387">
                  <c:v>26.454457123851711</c:v>
                </c:pt>
                <c:pt idx="2388">
                  <c:v>26.414351367742249</c:v>
                </c:pt>
                <c:pt idx="2389">
                  <c:v>26.414351367742249</c:v>
                </c:pt>
                <c:pt idx="2390">
                  <c:v>26.409342425228377</c:v>
                </c:pt>
                <c:pt idx="2391">
                  <c:v>26.357638938410599</c:v>
                </c:pt>
                <c:pt idx="2392">
                  <c:v>26.357638938410599</c:v>
                </c:pt>
                <c:pt idx="2393">
                  <c:v>26.357638938410599</c:v>
                </c:pt>
                <c:pt idx="2394">
                  <c:v>26.304373769197959</c:v>
                </c:pt>
                <c:pt idx="2395">
                  <c:v>26.304373769197959</c:v>
                </c:pt>
                <c:pt idx="2396">
                  <c:v>26.304373769197959</c:v>
                </c:pt>
                <c:pt idx="2397">
                  <c:v>26.256195193002558</c:v>
                </c:pt>
                <c:pt idx="2398">
                  <c:v>26.256195193002558</c:v>
                </c:pt>
                <c:pt idx="2399">
                  <c:v>26.256195193002558</c:v>
                </c:pt>
                <c:pt idx="2400">
                  <c:v>26.20479153363884</c:v>
                </c:pt>
                <c:pt idx="2401">
                  <c:v>26.20479153363884</c:v>
                </c:pt>
                <c:pt idx="2402">
                  <c:v>26.20479153363884</c:v>
                </c:pt>
                <c:pt idx="2403">
                  <c:v>26.153488510950631</c:v>
                </c:pt>
                <c:pt idx="2404">
                  <c:v>26.153488510950631</c:v>
                </c:pt>
                <c:pt idx="2405">
                  <c:v>26.153488510950631</c:v>
                </c:pt>
                <c:pt idx="2406">
                  <c:v>26.103936058418892</c:v>
                </c:pt>
                <c:pt idx="2407">
                  <c:v>26.103936058418892</c:v>
                </c:pt>
                <c:pt idx="2408">
                  <c:v>26.103936058418892</c:v>
                </c:pt>
                <c:pt idx="2409">
                  <c:v>26.054477491853874</c:v>
                </c:pt>
                <c:pt idx="2410">
                  <c:v>26.054477491853874</c:v>
                </c:pt>
                <c:pt idx="2411">
                  <c:v>26.054477491853874</c:v>
                </c:pt>
                <c:pt idx="2412">
                  <c:v>25.998537722863961</c:v>
                </c:pt>
                <c:pt idx="2413">
                  <c:v>25.998537722863961</c:v>
                </c:pt>
                <c:pt idx="2414">
                  <c:v>25.998537722863961</c:v>
                </c:pt>
                <c:pt idx="2415">
                  <c:v>25.806955274047493</c:v>
                </c:pt>
                <c:pt idx="2416">
                  <c:v>25.806955274047493</c:v>
                </c:pt>
                <c:pt idx="2417">
                  <c:v>25.806955274047493</c:v>
                </c:pt>
                <c:pt idx="2418">
                  <c:v>25.75643112428509</c:v>
                </c:pt>
                <c:pt idx="2419">
                  <c:v>25.75643112428509</c:v>
                </c:pt>
                <c:pt idx="2420">
                  <c:v>25.75643112428509</c:v>
                </c:pt>
                <c:pt idx="2421">
                  <c:v>25.706005889318423</c:v>
                </c:pt>
                <c:pt idx="2422">
                  <c:v>25.706005889318423</c:v>
                </c:pt>
                <c:pt idx="2423">
                  <c:v>25.706005889318423</c:v>
                </c:pt>
                <c:pt idx="2424">
                  <c:v>25.65730127249158</c:v>
                </c:pt>
                <c:pt idx="2425">
                  <c:v>25.65730127249158</c:v>
                </c:pt>
                <c:pt idx="2426">
                  <c:v>25.65730127249158</c:v>
                </c:pt>
                <c:pt idx="2427">
                  <c:v>25.610307861617354</c:v>
                </c:pt>
                <c:pt idx="2428">
                  <c:v>25.610307861617354</c:v>
                </c:pt>
                <c:pt idx="2429">
                  <c:v>25.603832770175018</c:v>
                </c:pt>
                <c:pt idx="2430">
                  <c:v>25.558552945897304</c:v>
                </c:pt>
                <c:pt idx="2431">
                  <c:v>25.558552945897304</c:v>
                </c:pt>
                <c:pt idx="2432">
                  <c:v>25.558552945897304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73888"/>
        <c:axId val="139575680"/>
      </c:lineChart>
      <c:dateAx>
        <c:axId val="139573888"/>
        <c:scaling>
          <c:orientation val="minMax"/>
        </c:scaling>
        <c:delete val="0"/>
        <c:axPos val="b"/>
        <c:majorGridlines>
          <c:spPr>
            <a:ln w="254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575680"/>
        <c:crossesAt val="0.01"/>
        <c:auto val="0"/>
        <c:lblOffset val="100"/>
        <c:baseTimeUnit val="days"/>
        <c:majorUnit val="24"/>
        <c:majorTimeUnit val="months"/>
        <c:minorUnit val="6"/>
        <c:minorTimeUnit val="months"/>
      </c:dateAx>
      <c:valAx>
        <c:axId val="139575680"/>
        <c:scaling>
          <c:logBase val="10"/>
          <c:orientation val="minMax"/>
        </c:scaling>
        <c:delete val="0"/>
        <c:axPos val="l"/>
        <c:majorGridlines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 w="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/>
                  <a:t>MBq/km2.</a:t>
                </a:r>
                <a:r>
                  <a:rPr lang="ja-JP" altLang="en-US"/>
                  <a:t>月</a:t>
                </a:r>
              </a:p>
            </c:rich>
          </c:tx>
          <c:layout>
            <c:manualLayout>
              <c:xMode val="edge"/>
              <c:yMode val="edge"/>
              <c:x val="3.9184967972794001E-3"/>
              <c:y val="0.465662403263719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25400">
            <a:pattFill prst="pct50">
              <a:fgClr>
                <a:srgbClr val="000000"/>
              </a:fgClr>
              <a:bgClr>
                <a:srgbClr val="FFFFFF"/>
              </a:bgClr>
            </a:patt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95738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514735961453979"/>
          <c:y val="7.2374579303713132E-2"/>
          <c:w val="0.19135253605537134"/>
          <c:h val="0.179225624137474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154</xdr:row>
      <xdr:rowOff>9525</xdr:rowOff>
    </xdr:from>
    <xdr:to>
      <xdr:col>0</xdr:col>
      <xdr:colOff>0</xdr:colOff>
      <xdr:row>175</xdr:row>
      <xdr:rowOff>19050</xdr:rowOff>
    </xdr:to>
    <xdr:graphicFrame macro="">
      <xdr:nvGraphicFramePr>
        <xdr:cNvPr id="205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175</xdr:row>
      <xdr:rowOff>57150</xdr:rowOff>
    </xdr:from>
    <xdr:to>
      <xdr:col>0</xdr:col>
      <xdr:colOff>0</xdr:colOff>
      <xdr:row>190</xdr:row>
      <xdr:rowOff>85725</xdr:rowOff>
    </xdr:to>
    <xdr:graphicFrame macro="">
      <xdr:nvGraphicFramePr>
        <xdr:cNvPr id="20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68</xdr:col>
      <xdr:colOff>114300</xdr:colOff>
      <xdr:row>794</xdr:row>
      <xdr:rowOff>123825</xdr:rowOff>
    </xdr:from>
    <xdr:to>
      <xdr:col>68</xdr:col>
      <xdr:colOff>304800</xdr:colOff>
      <xdr:row>796</xdr:row>
      <xdr:rowOff>9525</xdr:rowOff>
    </xdr:to>
    <xdr:sp macro="" textlink="">
      <xdr:nvSpPr>
        <xdr:cNvPr id="2058" name="Rectangle 10"/>
        <xdr:cNvSpPr>
          <a:spLocks noChangeArrowheads="1"/>
        </xdr:cNvSpPr>
      </xdr:nvSpPr>
      <xdr:spPr bwMode="auto">
        <a:xfrm>
          <a:off x="30118050" y="106975275"/>
          <a:ext cx="190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756</xdr:row>
      <xdr:rowOff>0</xdr:rowOff>
    </xdr:from>
    <xdr:to>
      <xdr:col>68</xdr:col>
      <xdr:colOff>304800</xdr:colOff>
      <xdr:row>757</xdr:row>
      <xdr:rowOff>0</xdr:rowOff>
    </xdr:to>
    <xdr:sp macro="" textlink="">
      <xdr:nvSpPr>
        <xdr:cNvPr id="2059" name="Rectangle 11"/>
        <xdr:cNvSpPr>
          <a:spLocks noChangeArrowheads="1"/>
        </xdr:cNvSpPr>
      </xdr:nvSpPr>
      <xdr:spPr bwMode="auto">
        <a:xfrm>
          <a:off x="30118050" y="10178415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787</xdr:row>
      <xdr:rowOff>0</xdr:rowOff>
    </xdr:from>
    <xdr:to>
      <xdr:col>68</xdr:col>
      <xdr:colOff>304800</xdr:colOff>
      <xdr:row>788</xdr:row>
      <xdr:rowOff>0</xdr:rowOff>
    </xdr:to>
    <xdr:sp macro="" textlink="">
      <xdr:nvSpPr>
        <xdr:cNvPr id="2060" name="Rectangle 12"/>
        <xdr:cNvSpPr>
          <a:spLocks noChangeArrowheads="1"/>
        </xdr:cNvSpPr>
      </xdr:nvSpPr>
      <xdr:spPr bwMode="auto">
        <a:xfrm>
          <a:off x="30118050" y="1059180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913</xdr:row>
      <xdr:rowOff>0</xdr:rowOff>
    </xdr:from>
    <xdr:to>
      <xdr:col>68</xdr:col>
      <xdr:colOff>304800</xdr:colOff>
      <xdr:row>914</xdr:row>
      <xdr:rowOff>0</xdr:rowOff>
    </xdr:to>
    <xdr:sp macro="" textlink="">
      <xdr:nvSpPr>
        <xdr:cNvPr id="2061" name="Rectangle 13"/>
        <xdr:cNvSpPr>
          <a:spLocks noChangeArrowheads="1"/>
        </xdr:cNvSpPr>
      </xdr:nvSpPr>
      <xdr:spPr bwMode="auto">
        <a:xfrm>
          <a:off x="30118050" y="1227201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794</xdr:row>
      <xdr:rowOff>123825</xdr:rowOff>
    </xdr:from>
    <xdr:to>
      <xdr:col>68</xdr:col>
      <xdr:colOff>304800</xdr:colOff>
      <xdr:row>796</xdr:row>
      <xdr:rowOff>9525</xdr:rowOff>
    </xdr:to>
    <xdr:sp macro="" textlink="">
      <xdr:nvSpPr>
        <xdr:cNvPr id="2062" name="Rectangle 14"/>
        <xdr:cNvSpPr>
          <a:spLocks noChangeArrowheads="1"/>
        </xdr:cNvSpPr>
      </xdr:nvSpPr>
      <xdr:spPr bwMode="auto">
        <a:xfrm>
          <a:off x="30118050" y="106975275"/>
          <a:ext cx="190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756</xdr:row>
      <xdr:rowOff>0</xdr:rowOff>
    </xdr:from>
    <xdr:to>
      <xdr:col>68</xdr:col>
      <xdr:colOff>304800</xdr:colOff>
      <xdr:row>757</xdr:row>
      <xdr:rowOff>0</xdr:rowOff>
    </xdr:to>
    <xdr:sp macro="" textlink="">
      <xdr:nvSpPr>
        <xdr:cNvPr id="2063" name="Rectangle 15"/>
        <xdr:cNvSpPr>
          <a:spLocks noChangeArrowheads="1"/>
        </xdr:cNvSpPr>
      </xdr:nvSpPr>
      <xdr:spPr bwMode="auto">
        <a:xfrm>
          <a:off x="30118050" y="10178415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787</xdr:row>
      <xdr:rowOff>0</xdr:rowOff>
    </xdr:from>
    <xdr:to>
      <xdr:col>68</xdr:col>
      <xdr:colOff>304800</xdr:colOff>
      <xdr:row>788</xdr:row>
      <xdr:rowOff>0</xdr:rowOff>
    </xdr:to>
    <xdr:sp macro="" textlink="">
      <xdr:nvSpPr>
        <xdr:cNvPr id="2064" name="Rectangle 16"/>
        <xdr:cNvSpPr>
          <a:spLocks noChangeArrowheads="1"/>
        </xdr:cNvSpPr>
      </xdr:nvSpPr>
      <xdr:spPr bwMode="auto">
        <a:xfrm>
          <a:off x="30118050" y="1059180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913</xdr:row>
      <xdr:rowOff>0</xdr:rowOff>
    </xdr:from>
    <xdr:to>
      <xdr:col>68</xdr:col>
      <xdr:colOff>304800</xdr:colOff>
      <xdr:row>914</xdr:row>
      <xdr:rowOff>0</xdr:rowOff>
    </xdr:to>
    <xdr:sp macro="" textlink="">
      <xdr:nvSpPr>
        <xdr:cNvPr id="2065" name="Rectangle 17"/>
        <xdr:cNvSpPr>
          <a:spLocks noChangeArrowheads="1"/>
        </xdr:cNvSpPr>
      </xdr:nvSpPr>
      <xdr:spPr bwMode="auto">
        <a:xfrm>
          <a:off x="30118050" y="1227201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794</xdr:row>
      <xdr:rowOff>123825</xdr:rowOff>
    </xdr:from>
    <xdr:to>
      <xdr:col>68</xdr:col>
      <xdr:colOff>304800</xdr:colOff>
      <xdr:row>796</xdr:row>
      <xdr:rowOff>9525</xdr:rowOff>
    </xdr:to>
    <xdr:sp macro="" textlink="">
      <xdr:nvSpPr>
        <xdr:cNvPr id="2066" name="Rectangle 18"/>
        <xdr:cNvSpPr>
          <a:spLocks noChangeArrowheads="1"/>
        </xdr:cNvSpPr>
      </xdr:nvSpPr>
      <xdr:spPr bwMode="auto">
        <a:xfrm>
          <a:off x="30118050" y="106975275"/>
          <a:ext cx="190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756</xdr:row>
      <xdr:rowOff>0</xdr:rowOff>
    </xdr:from>
    <xdr:to>
      <xdr:col>68</xdr:col>
      <xdr:colOff>304800</xdr:colOff>
      <xdr:row>757</xdr:row>
      <xdr:rowOff>0</xdr:rowOff>
    </xdr:to>
    <xdr:sp macro="" textlink="">
      <xdr:nvSpPr>
        <xdr:cNvPr id="2067" name="Rectangle 19"/>
        <xdr:cNvSpPr>
          <a:spLocks noChangeArrowheads="1"/>
        </xdr:cNvSpPr>
      </xdr:nvSpPr>
      <xdr:spPr bwMode="auto">
        <a:xfrm>
          <a:off x="30118050" y="10178415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787</xdr:row>
      <xdr:rowOff>0</xdr:rowOff>
    </xdr:from>
    <xdr:to>
      <xdr:col>68</xdr:col>
      <xdr:colOff>304800</xdr:colOff>
      <xdr:row>788</xdr:row>
      <xdr:rowOff>0</xdr:rowOff>
    </xdr:to>
    <xdr:sp macro="" textlink="">
      <xdr:nvSpPr>
        <xdr:cNvPr id="2068" name="Rectangle 20"/>
        <xdr:cNvSpPr>
          <a:spLocks noChangeArrowheads="1"/>
        </xdr:cNvSpPr>
      </xdr:nvSpPr>
      <xdr:spPr bwMode="auto">
        <a:xfrm>
          <a:off x="30118050" y="1059180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68</xdr:col>
      <xdr:colOff>114300</xdr:colOff>
      <xdr:row>913</xdr:row>
      <xdr:rowOff>0</xdr:rowOff>
    </xdr:from>
    <xdr:to>
      <xdr:col>68</xdr:col>
      <xdr:colOff>304800</xdr:colOff>
      <xdr:row>914</xdr:row>
      <xdr:rowOff>0</xdr:rowOff>
    </xdr:to>
    <xdr:sp macro="" textlink="">
      <xdr:nvSpPr>
        <xdr:cNvPr id="2069" name="Rectangle 21"/>
        <xdr:cNvSpPr>
          <a:spLocks noChangeArrowheads="1"/>
        </xdr:cNvSpPr>
      </xdr:nvSpPr>
      <xdr:spPr bwMode="auto">
        <a:xfrm>
          <a:off x="30118050" y="122720100"/>
          <a:ext cx="1905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69</xdr:col>
      <xdr:colOff>114300</xdr:colOff>
      <xdr:row>814</xdr:row>
      <xdr:rowOff>123825</xdr:rowOff>
    </xdr:from>
    <xdr:to>
      <xdr:col>69</xdr:col>
      <xdr:colOff>304800</xdr:colOff>
      <xdr:row>816</xdr:row>
      <xdr:rowOff>9525</xdr:rowOff>
    </xdr:to>
    <xdr:sp macro="" textlink="">
      <xdr:nvSpPr>
        <xdr:cNvPr id="2070" name="Rectangle 22"/>
        <xdr:cNvSpPr>
          <a:spLocks noChangeArrowheads="1"/>
        </xdr:cNvSpPr>
      </xdr:nvSpPr>
      <xdr:spPr bwMode="auto">
        <a:xfrm>
          <a:off x="30441900" y="109642275"/>
          <a:ext cx="190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69</xdr:col>
      <xdr:colOff>114300</xdr:colOff>
      <xdr:row>840</xdr:row>
      <xdr:rowOff>123825</xdr:rowOff>
    </xdr:from>
    <xdr:to>
      <xdr:col>69</xdr:col>
      <xdr:colOff>304800</xdr:colOff>
      <xdr:row>842</xdr:row>
      <xdr:rowOff>9525</xdr:rowOff>
    </xdr:to>
    <xdr:sp macro="" textlink="">
      <xdr:nvSpPr>
        <xdr:cNvPr id="2071" name="Rectangle 23"/>
        <xdr:cNvSpPr>
          <a:spLocks noChangeArrowheads="1"/>
        </xdr:cNvSpPr>
      </xdr:nvSpPr>
      <xdr:spPr bwMode="auto">
        <a:xfrm>
          <a:off x="30441900" y="113109375"/>
          <a:ext cx="190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890</xdr:row>
      <xdr:rowOff>123825</xdr:rowOff>
    </xdr:from>
    <xdr:to>
      <xdr:col>70</xdr:col>
      <xdr:colOff>314325</xdr:colOff>
      <xdr:row>891</xdr:row>
      <xdr:rowOff>123825</xdr:rowOff>
    </xdr:to>
    <xdr:sp macro="" textlink="">
      <xdr:nvSpPr>
        <xdr:cNvPr id="2072" name="Rectangle 24"/>
        <xdr:cNvSpPr>
          <a:spLocks noChangeArrowheads="1"/>
        </xdr:cNvSpPr>
      </xdr:nvSpPr>
      <xdr:spPr bwMode="auto">
        <a:xfrm>
          <a:off x="30727650" y="1197768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894</xdr:row>
      <xdr:rowOff>123825</xdr:rowOff>
    </xdr:from>
    <xdr:to>
      <xdr:col>70</xdr:col>
      <xdr:colOff>314325</xdr:colOff>
      <xdr:row>895</xdr:row>
      <xdr:rowOff>123825</xdr:rowOff>
    </xdr:to>
    <xdr:sp macro="" textlink="">
      <xdr:nvSpPr>
        <xdr:cNvPr id="2073" name="Rectangle 25"/>
        <xdr:cNvSpPr>
          <a:spLocks noChangeArrowheads="1"/>
        </xdr:cNvSpPr>
      </xdr:nvSpPr>
      <xdr:spPr bwMode="auto">
        <a:xfrm>
          <a:off x="30727650" y="1203102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896</xdr:row>
      <xdr:rowOff>123825</xdr:rowOff>
    </xdr:from>
    <xdr:to>
      <xdr:col>70</xdr:col>
      <xdr:colOff>314325</xdr:colOff>
      <xdr:row>897</xdr:row>
      <xdr:rowOff>123825</xdr:rowOff>
    </xdr:to>
    <xdr:sp macro="" textlink="">
      <xdr:nvSpPr>
        <xdr:cNvPr id="2074" name="Rectangle 26"/>
        <xdr:cNvSpPr>
          <a:spLocks noChangeArrowheads="1"/>
        </xdr:cNvSpPr>
      </xdr:nvSpPr>
      <xdr:spPr bwMode="auto">
        <a:xfrm>
          <a:off x="30727650" y="1205769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897</xdr:row>
      <xdr:rowOff>123825</xdr:rowOff>
    </xdr:from>
    <xdr:to>
      <xdr:col>70</xdr:col>
      <xdr:colOff>314325</xdr:colOff>
      <xdr:row>898</xdr:row>
      <xdr:rowOff>123825</xdr:rowOff>
    </xdr:to>
    <xdr:sp macro="" textlink="">
      <xdr:nvSpPr>
        <xdr:cNvPr id="2075" name="Rectangle 27"/>
        <xdr:cNvSpPr>
          <a:spLocks noChangeArrowheads="1"/>
        </xdr:cNvSpPr>
      </xdr:nvSpPr>
      <xdr:spPr bwMode="auto">
        <a:xfrm>
          <a:off x="30727650" y="1207103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898</xdr:row>
      <xdr:rowOff>123825</xdr:rowOff>
    </xdr:from>
    <xdr:to>
      <xdr:col>70</xdr:col>
      <xdr:colOff>314325</xdr:colOff>
      <xdr:row>899</xdr:row>
      <xdr:rowOff>123825</xdr:rowOff>
    </xdr:to>
    <xdr:sp macro="" textlink="">
      <xdr:nvSpPr>
        <xdr:cNvPr id="2076" name="Rectangle 28"/>
        <xdr:cNvSpPr>
          <a:spLocks noChangeArrowheads="1"/>
        </xdr:cNvSpPr>
      </xdr:nvSpPr>
      <xdr:spPr bwMode="auto">
        <a:xfrm>
          <a:off x="30727650" y="1208436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901</xdr:row>
      <xdr:rowOff>123825</xdr:rowOff>
    </xdr:from>
    <xdr:to>
      <xdr:col>70</xdr:col>
      <xdr:colOff>314325</xdr:colOff>
      <xdr:row>902</xdr:row>
      <xdr:rowOff>123825</xdr:rowOff>
    </xdr:to>
    <xdr:sp macro="" textlink="">
      <xdr:nvSpPr>
        <xdr:cNvPr id="2077" name="Rectangle 29"/>
        <xdr:cNvSpPr>
          <a:spLocks noChangeArrowheads="1"/>
        </xdr:cNvSpPr>
      </xdr:nvSpPr>
      <xdr:spPr bwMode="auto">
        <a:xfrm>
          <a:off x="30727650" y="1212437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902</xdr:row>
      <xdr:rowOff>123825</xdr:rowOff>
    </xdr:from>
    <xdr:to>
      <xdr:col>70</xdr:col>
      <xdr:colOff>314325</xdr:colOff>
      <xdr:row>903</xdr:row>
      <xdr:rowOff>123825</xdr:rowOff>
    </xdr:to>
    <xdr:sp macro="" textlink="">
      <xdr:nvSpPr>
        <xdr:cNvPr id="2078" name="Rectangle 30"/>
        <xdr:cNvSpPr>
          <a:spLocks noChangeArrowheads="1"/>
        </xdr:cNvSpPr>
      </xdr:nvSpPr>
      <xdr:spPr bwMode="auto">
        <a:xfrm>
          <a:off x="30727650" y="1213770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904</xdr:row>
      <xdr:rowOff>123825</xdr:rowOff>
    </xdr:from>
    <xdr:to>
      <xdr:col>70</xdr:col>
      <xdr:colOff>314325</xdr:colOff>
      <xdr:row>905</xdr:row>
      <xdr:rowOff>123825</xdr:rowOff>
    </xdr:to>
    <xdr:sp macro="" textlink="">
      <xdr:nvSpPr>
        <xdr:cNvPr id="2079" name="Rectangle 31"/>
        <xdr:cNvSpPr>
          <a:spLocks noChangeArrowheads="1"/>
        </xdr:cNvSpPr>
      </xdr:nvSpPr>
      <xdr:spPr bwMode="auto">
        <a:xfrm>
          <a:off x="30727650" y="1216437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914</xdr:row>
      <xdr:rowOff>123825</xdr:rowOff>
    </xdr:from>
    <xdr:to>
      <xdr:col>70</xdr:col>
      <xdr:colOff>314325</xdr:colOff>
      <xdr:row>915</xdr:row>
      <xdr:rowOff>123825</xdr:rowOff>
    </xdr:to>
    <xdr:sp macro="" textlink="">
      <xdr:nvSpPr>
        <xdr:cNvPr id="2080" name="Rectangle 32"/>
        <xdr:cNvSpPr>
          <a:spLocks noChangeArrowheads="1"/>
        </xdr:cNvSpPr>
      </xdr:nvSpPr>
      <xdr:spPr bwMode="auto">
        <a:xfrm>
          <a:off x="30727650" y="1229772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919</xdr:row>
      <xdr:rowOff>123825</xdr:rowOff>
    </xdr:from>
    <xdr:to>
      <xdr:col>70</xdr:col>
      <xdr:colOff>314325</xdr:colOff>
      <xdr:row>920</xdr:row>
      <xdr:rowOff>123825</xdr:rowOff>
    </xdr:to>
    <xdr:sp macro="" textlink="">
      <xdr:nvSpPr>
        <xdr:cNvPr id="2081" name="Rectangle 33"/>
        <xdr:cNvSpPr>
          <a:spLocks noChangeArrowheads="1"/>
        </xdr:cNvSpPr>
      </xdr:nvSpPr>
      <xdr:spPr bwMode="auto">
        <a:xfrm>
          <a:off x="30727650" y="1236440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921</xdr:row>
      <xdr:rowOff>123825</xdr:rowOff>
    </xdr:from>
    <xdr:to>
      <xdr:col>70</xdr:col>
      <xdr:colOff>314325</xdr:colOff>
      <xdr:row>922</xdr:row>
      <xdr:rowOff>123825</xdr:rowOff>
    </xdr:to>
    <xdr:sp macro="" textlink="">
      <xdr:nvSpPr>
        <xdr:cNvPr id="2082" name="Rectangle 34"/>
        <xdr:cNvSpPr>
          <a:spLocks noChangeArrowheads="1"/>
        </xdr:cNvSpPr>
      </xdr:nvSpPr>
      <xdr:spPr bwMode="auto">
        <a:xfrm>
          <a:off x="30727650" y="1239107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922</xdr:row>
      <xdr:rowOff>123825</xdr:rowOff>
    </xdr:from>
    <xdr:to>
      <xdr:col>70</xdr:col>
      <xdr:colOff>314325</xdr:colOff>
      <xdr:row>923</xdr:row>
      <xdr:rowOff>123825</xdr:rowOff>
    </xdr:to>
    <xdr:sp macro="" textlink="">
      <xdr:nvSpPr>
        <xdr:cNvPr id="2083" name="Rectangle 35"/>
        <xdr:cNvSpPr>
          <a:spLocks noChangeArrowheads="1"/>
        </xdr:cNvSpPr>
      </xdr:nvSpPr>
      <xdr:spPr bwMode="auto">
        <a:xfrm>
          <a:off x="30727650" y="1240440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70</xdr:col>
      <xdr:colOff>76200</xdr:colOff>
      <xdr:row>956</xdr:row>
      <xdr:rowOff>123825</xdr:rowOff>
    </xdr:from>
    <xdr:to>
      <xdr:col>70</xdr:col>
      <xdr:colOff>314325</xdr:colOff>
      <xdr:row>957</xdr:row>
      <xdr:rowOff>123825</xdr:rowOff>
    </xdr:to>
    <xdr:sp macro="" textlink="">
      <xdr:nvSpPr>
        <xdr:cNvPr id="2084" name="Rectangle 36"/>
        <xdr:cNvSpPr>
          <a:spLocks noChangeArrowheads="1"/>
        </xdr:cNvSpPr>
      </xdr:nvSpPr>
      <xdr:spPr bwMode="auto">
        <a:xfrm>
          <a:off x="30727650" y="1285779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921</xdr:row>
      <xdr:rowOff>123825</xdr:rowOff>
    </xdr:from>
    <xdr:to>
      <xdr:col>71</xdr:col>
      <xdr:colOff>314325</xdr:colOff>
      <xdr:row>922</xdr:row>
      <xdr:rowOff>123825</xdr:rowOff>
    </xdr:to>
    <xdr:sp macro="" textlink="">
      <xdr:nvSpPr>
        <xdr:cNvPr id="2085" name="Rectangle 37"/>
        <xdr:cNvSpPr>
          <a:spLocks noChangeArrowheads="1"/>
        </xdr:cNvSpPr>
      </xdr:nvSpPr>
      <xdr:spPr bwMode="auto">
        <a:xfrm>
          <a:off x="31051500" y="1239107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922</xdr:row>
      <xdr:rowOff>123825</xdr:rowOff>
    </xdr:from>
    <xdr:to>
      <xdr:col>71</xdr:col>
      <xdr:colOff>314325</xdr:colOff>
      <xdr:row>923</xdr:row>
      <xdr:rowOff>123825</xdr:rowOff>
    </xdr:to>
    <xdr:sp macro="" textlink="">
      <xdr:nvSpPr>
        <xdr:cNvPr id="2086" name="Rectangle 38"/>
        <xdr:cNvSpPr>
          <a:spLocks noChangeArrowheads="1"/>
        </xdr:cNvSpPr>
      </xdr:nvSpPr>
      <xdr:spPr bwMode="auto">
        <a:xfrm>
          <a:off x="31051500" y="1240440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922</xdr:row>
      <xdr:rowOff>123825</xdr:rowOff>
    </xdr:from>
    <xdr:to>
      <xdr:col>71</xdr:col>
      <xdr:colOff>314325</xdr:colOff>
      <xdr:row>923</xdr:row>
      <xdr:rowOff>123825</xdr:rowOff>
    </xdr:to>
    <xdr:sp macro="" textlink="">
      <xdr:nvSpPr>
        <xdr:cNvPr id="2087" name="Rectangle 39"/>
        <xdr:cNvSpPr>
          <a:spLocks noChangeArrowheads="1"/>
        </xdr:cNvSpPr>
      </xdr:nvSpPr>
      <xdr:spPr bwMode="auto">
        <a:xfrm>
          <a:off x="31051500" y="1240440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923</xdr:row>
      <xdr:rowOff>123825</xdr:rowOff>
    </xdr:from>
    <xdr:to>
      <xdr:col>71</xdr:col>
      <xdr:colOff>314325</xdr:colOff>
      <xdr:row>924</xdr:row>
      <xdr:rowOff>123825</xdr:rowOff>
    </xdr:to>
    <xdr:sp macro="" textlink="">
      <xdr:nvSpPr>
        <xdr:cNvPr id="2088" name="Rectangle 40"/>
        <xdr:cNvSpPr>
          <a:spLocks noChangeArrowheads="1"/>
        </xdr:cNvSpPr>
      </xdr:nvSpPr>
      <xdr:spPr bwMode="auto">
        <a:xfrm>
          <a:off x="31051500" y="1241774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923</xdr:row>
      <xdr:rowOff>123825</xdr:rowOff>
    </xdr:from>
    <xdr:to>
      <xdr:col>71</xdr:col>
      <xdr:colOff>314325</xdr:colOff>
      <xdr:row>924</xdr:row>
      <xdr:rowOff>123825</xdr:rowOff>
    </xdr:to>
    <xdr:sp macro="" textlink="">
      <xdr:nvSpPr>
        <xdr:cNvPr id="2089" name="Rectangle 41"/>
        <xdr:cNvSpPr>
          <a:spLocks noChangeArrowheads="1"/>
        </xdr:cNvSpPr>
      </xdr:nvSpPr>
      <xdr:spPr bwMode="auto">
        <a:xfrm>
          <a:off x="31051500" y="1241774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900</xdr:row>
      <xdr:rowOff>123825</xdr:rowOff>
    </xdr:from>
    <xdr:to>
      <xdr:col>71</xdr:col>
      <xdr:colOff>314325</xdr:colOff>
      <xdr:row>901</xdr:row>
      <xdr:rowOff>123825</xdr:rowOff>
    </xdr:to>
    <xdr:sp macro="" textlink="">
      <xdr:nvSpPr>
        <xdr:cNvPr id="2090" name="Rectangle 42"/>
        <xdr:cNvSpPr>
          <a:spLocks noChangeArrowheads="1"/>
        </xdr:cNvSpPr>
      </xdr:nvSpPr>
      <xdr:spPr bwMode="auto">
        <a:xfrm>
          <a:off x="31051500" y="12111037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901</xdr:row>
      <xdr:rowOff>123825</xdr:rowOff>
    </xdr:from>
    <xdr:to>
      <xdr:col>71</xdr:col>
      <xdr:colOff>314325</xdr:colOff>
      <xdr:row>902</xdr:row>
      <xdr:rowOff>123825</xdr:rowOff>
    </xdr:to>
    <xdr:sp macro="" textlink="">
      <xdr:nvSpPr>
        <xdr:cNvPr id="2091" name="Rectangle 43"/>
        <xdr:cNvSpPr>
          <a:spLocks noChangeArrowheads="1"/>
        </xdr:cNvSpPr>
      </xdr:nvSpPr>
      <xdr:spPr bwMode="auto">
        <a:xfrm>
          <a:off x="31051500" y="1212437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71</xdr:col>
      <xdr:colOff>76200</xdr:colOff>
      <xdr:row>901</xdr:row>
      <xdr:rowOff>123825</xdr:rowOff>
    </xdr:from>
    <xdr:to>
      <xdr:col>71</xdr:col>
      <xdr:colOff>314325</xdr:colOff>
      <xdr:row>902</xdr:row>
      <xdr:rowOff>123825</xdr:rowOff>
    </xdr:to>
    <xdr:sp macro="" textlink="">
      <xdr:nvSpPr>
        <xdr:cNvPr id="2092" name="Rectangle 44"/>
        <xdr:cNvSpPr>
          <a:spLocks noChangeArrowheads="1"/>
        </xdr:cNvSpPr>
      </xdr:nvSpPr>
      <xdr:spPr bwMode="auto">
        <a:xfrm>
          <a:off x="31051500" y="121243725"/>
          <a:ext cx="2381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−</a:t>
          </a:r>
        </a:p>
      </xdr:txBody>
    </xdr:sp>
    <xdr:clientData/>
  </xdr:twoCellAnchor>
  <xdr:twoCellAnchor>
    <xdr:from>
      <xdr:col>12</xdr:col>
      <xdr:colOff>307731</xdr:colOff>
      <xdr:row>57</xdr:row>
      <xdr:rowOff>52755</xdr:rowOff>
    </xdr:from>
    <xdr:to>
      <xdr:col>31</xdr:col>
      <xdr:colOff>249115</xdr:colOff>
      <xdr:row>93</xdr:row>
      <xdr:rowOff>128955</xdr:rowOff>
    </xdr:to>
    <xdr:graphicFrame macro="">
      <xdr:nvGraphicFramePr>
        <xdr:cNvPr id="2093" name="グラフ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322385</xdr:colOff>
      <xdr:row>94</xdr:row>
      <xdr:rowOff>84992</xdr:rowOff>
    </xdr:from>
    <xdr:to>
      <xdr:col>31</xdr:col>
      <xdr:colOff>278423</xdr:colOff>
      <xdr:row>131</xdr:row>
      <xdr:rowOff>59592</xdr:rowOff>
    </xdr:to>
    <xdr:graphicFrame macro="">
      <xdr:nvGraphicFramePr>
        <xdr:cNvPr id="2094" name="グラフ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337039</xdr:colOff>
      <xdr:row>132</xdr:row>
      <xdr:rowOff>25400</xdr:rowOff>
    </xdr:from>
    <xdr:to>
      <xdr:col>31</xdr:col>
      <xdr:colOff>307731</xdr:colOff>
      <xdr:row>172</xdr:row>
      <xdr:rowOff>50800</xdr:rowOff>
    </xdr:to>
    <xdr:graphicFrame macro="">
      <xdr:nvGraphicFramePr>
        <xdr:cNvPr id="2095" name="グラフ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30285</xdr:colOff>
      <xdr:row>3</xdr:row>
      <xdr:rowOff>108925</xdr:rowOff>
    </xdr:from>
    <xdr:to>
      <xdr:col>31</xdr:col>
      <xdr:colOff>263768</xdr:colOff>
      <xdr:row>53</xdr:row>
      <xdr:rowOff>0</xdr:rowOff>
    </xdr:to>
    <xdr:graphicFrame macro="">
      <xdr:nvGraphicFramePr>
        <xdr:cNvPr id="2124" name="グラフ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pref.miyagi.jp/soshiki/gentai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miyagi-ermc.jp/" TargetMode="External"/><Relationship Id="rId1" Type="http://schemas.openxmlformats.org/officeDocument/2006/relationships/hyperlink" Target="http://www.kmdmyg.info/" TargetMode="External"/><Relationship Id="rId6" Type="http://schemas.openxmlformats.org/officeDocument/2006/relationships/hyperlink" Target="http://www.kmdmyg.info/" TargetMode="External"/><Relationship Id="rId5" Type="http://schemas.openxmlformats.org/officeDocument/2006/relationships/hyperlink" Target="http://miyagi-ermc.jp/" TargetMode="External"/><Relationship Id="rId4" Type="http://schemas.openxmlformats.org/officeDocument/2006/relationships/hyperlink" Target="http://www.r-info-miyagi.jp/r-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CI2437"/>
  <sheetViews>
    <sheetView tabSelected="1" zoomScale="65" zoomScaleNormal="65" workbookViewId="0">
      <selection activeCell="AH2" sqref="AH2"/>
    </sheetView>
  </sheetViews>
  <sheetFormatPr defaultColWidth="6.5" defaultRowHeight="9.9499999999999993" customHeight="1"/>
  <cols>
    <col min="1" max="1" width="2" style="2" customWidth="1"/>
    <col min="2" max="23" width="5.125" style="2" customWidth="1"/>
    <col min="24" max="30" width="6.5" style="2" customWidth="1"/>
    <col min="31" max="32" width="5" style="2" customWidth="1"/>
    <col min="33" max="33" width="8" style="2" customWidth="1"/>
    <col min="34" max="34" width="9.875" style="2" customWidth="1"/>
    <col min="35" max="42" width="6.5" style="2" customWidth="1"/>
    <col min="43" max="49" width="5.5" style="2" customWidth="1"/>
    <col min="50" max="55" width="6.5" style="62" customWidth="1"/>
    <col min="56" max="56" width="4.25" style="2" customWidth="1"/>
    <col min="57" max="59" width="6.5" style="2" customWidth="1"/>
    <col min="60" max="60" width="2.5" style="2" customWidth="1"/>
    <col min="61" max="61" width="8.75" style="2" customWidth="1"/>
    <col min="62" max="73" width="4.25" style="2" customWidth="1"/>
    <col min="74" max="74" width="2.625" style="2" customWidth="1"/>
    <col min="75" max="75" width="6" style="2" customWidth="1"/>
    <col min="76" max="83" width="4.875" style="2" customWidth="1"/>
    <col min="84" max="16384" width="6.5" style="2"/>
  </cols>
  <sheetData>
    <row r="2" spans="2:87" ht="24" customHeight="1">
      <c r="B2" s="88" t="s">
        <v>65</v>
      </c>
      <c r="J2" s="94" t="s">
        <v>79</v>
      </c>
      <c r="K2" s="95"/>
      <c r="L2" s="95"/>
      <c r="M2" s="96" t="s">
        <v>80</v>
      </c>
      <c r="N2" s="95"/>
      <c r="O2" s="95"/>
      <c r="P2" s="96" t="s">
        <v>81</v>
      </c>
      <c r="Q2" s="95"/>
      <c r="R2" s="95"/>
      <c r="S2" s="97" t="s">
        <v>82</v>
      </c>
      <c r="T2" s="96"/>
      <c r="U2" s="96"/>
      <c r="V2" s="85" t="s">
        <v>63</v>
      </c>
      <c r="AG2" s="4"/>
      <c r="AH2" s="4"/>
      <c r="AI2" s="4"/>
      <c r="AJ2" s="4"/>
      <c r="AK2" s="4"/>
      <c r="AL2" s="4"/>
      <c r="AM2" s="4"/>
      <c r="AN2" s="4"/>
      <c r="BM2" s="4"/>
      <c r="BN2" s="4"/>
      <c r="BO2" s="4"/>
      <c r="BP2" s="4"/>
      <c r="BQ2" s="4"/>
      <c r="BR2" s="4"/>
      <c r="BS2" s="4"/>
      <c r="BT2" s="4"/>
      <c r="BU2" s="38"/>
      <c r="BV2" s="39"/>
    </row>
    <row r="3" spans="2:87" s="8" customFormat="1" ht="13.5" customHeight="1">
      <c r="J3" s="98"/>
      <c r="K3" s="98"/>
      <c r="L3" s="99"/>
      <c r="M3" s="99"/>
      <c r="N3" s="99"/>
      <c r="O3" s="99"/>
      <c r="P3" s="100"/>
      <c r="Q3" s="100"/>
      <c r="R3" s="100"/>
      <c r="S3" s="100"/>
      <c r="T3" s="101"/>
      <c r="U3" s="101"/>
      <c r="V3" s="87" t="s">
        <v>64</v>
      </c>
      <c r="W3" s="86"/>
      <c r="AI3" s="2" t="s">
        <v>41</v>
      </c>
      <c r="AX3" s="63"/>
      <c r="AY3" s="63"/>
      <c r="AZ3" s="62" t="s">
        <v>41</v>
      </c>
      <c r="BA3" s="63"/>
      <c r="BB3" s="63"/>
      <c r="BC3" s="63"/>
      <c r="BI3" s="19"/>
      <c r="BJ3" s="5" t="s">
        <v>11</v>
      </c>
      <c r="BK3" s="5" t="s">
        <v>12</v>
      </c>
      <c r="BL3" s="5" t="s">
        <v>11</v>
      </c>
      <c r="BM3" s="5" t="s">
        <v>12</v>
      </c>
      <c r="BN3" s="6" t="s">
        <v>14</v>
      </c>
      <c r="BO3" s="6" t="s">
        <v>14</v>
      </c>
      <c r="BP3" s="6" t="s">
        <v>14</v>
      </c>
      <c r="BQ3" s="5" t="s">
        <v>13</v>
      </c>
      <c r="BR3" s="5" t="s">
        <v>13</v>
      </c>
      <c r="BS3" s="5" t="s">
        <v>10</v>
      </c>
      <c r="BT3" s="5" t="s">
        <v>10</v>
      </c>
      <c r="BU3" s="5" t="s">
        <v>10</v>
      </c>
      <c r="BV3" s="39"/>
      <c r="BW3" s="9" t="s">
        <v>15</v>
      </c>
      <c r="BX3" s="9"/>
      <c r="BY3" s="9"/>
      <c r="BZ3" s="9"/>
      <c r="CA3" s="9" t="s">
        <v>16</v>
      </c>
      <c r="CB3" s="9"/>
      <c r="CC3" s="9" t="s">
        <v>17</v>
      </c>
      <c r="CD3" s="9"/>
    </row>
    <row r="4" spans="2:87" s="8" customFormat="1" ht="31.5" customHeight="1">
      <c r="W4" s="86"/>
      <c r="AG4" s="23" t="s">
        <v>49</v>
      </c>
      <c r="AH4" s="24"/>
      <c r="AI4" s="22" t="s">
        <v>50</v>
      </c>
      <c r="AJ4" s="22" t="s">
        <v>51</v>
      </c>
      <c r="AK4" s="22" t="s">
        <v>52</v>
      </c>
      <c r="AL4" s="22" t="s">
        <v>53</v>
      </c>
      <c r="AM4" s="22" t="s">
        <v>54</v>
      </c>
      <c r="AN4" s="22" t="s">
        <v>37</v>
      </c>
      <c r="AO4" s="24" t="s">
        <v>55</v>
      </c>
      <c r="AP4" s="25"/>
      <c r="AQ4" s="25" t="s">
        <v>44</v>
      </c>
      <c r="AR4" s="25" t="s">
        <v>45</v>
      </c>
      <c r="AS4" s="25" t="s">
        <v>46</v>
      </c>
      <c r="AT4" s="25" t="s">
        <v>47</v>
      </c>
      <c r="AU4" s="25" t="s">
        <v>48</v>
      </c>
      <c r="AV4" s="25" t="s">
        <v>38</v>
      </c>
      <c r="AW4" s="59"/>
      <c r="AX4" s="64" t="s">
        <v>31</v>
      </c>
      <c r="AY4" s="65"/>
      <c r="AZ4" s="66" t="s">
        <v>42</v>
      </c>
      <c r="BA4" s="66" t="s">
        <v>43</v>
      </c>
      <c r="BB4" s="66" t="s">
        <v>37</v>
      </c>
      <c r="BC4" s="65" t="s">
        <v>32</v>
      </c>
      <c r="BD4" s="25"/>
      <c r="BE4" s="25" t="s">
        <v>47</v>
      </c>
      <c r="BF4" s="25" t="s">
        <v>48</v>
      </c>
      <c r="BG4" s="25" t="s">
        <v>38</v>
      </c>
      <c r="BI4" s="19"/>
      <c r="BJ4" s="5" t="s">
        <v>58</v>
      </c>
      <c r="BK4" s="5" t="s">
        <v>30</v>
      </c>
      <c r="BL4" s="5" t="s">
        <v>0</v>
      </c>
      <c r="BM4" s="5" t="s">
        <v>1</v>
      </c>
      <c r="BN4" s="6" t="s">
        <v>2</v>
      </c>
      <c r="BO4" s="40" t="s">
        <v>3</v>
      </c>
      <c r="BP4" s="6" t="s">
        <v>4</v>
      </c>
      <c r="BQ4" s="5" t="s">
        <v>5</v>
      </c>
      <c r="BR4" s="5" t="s">
        <v>6</v>
      </c>
      <c r="BS4" s="5" t="s">
        <v>7</v>
      </c>
      <c r="BT4" s="5" t="s">
        <v>8</v>
      </c>
      <c r="BU4" s="5" t="s">
        <v>9</v>
      </c>
      <c r="BV4" s="39"/>
      <c r="BW4" s="7" t="s">
        <v>29</v>
      </c>
      <c r="BX4" s="7" t="s">
        <v>27</v>
      </c>
      <c r="BY4" s="7" t="s">
        <v>25</v>
      </c>
      <c r="BZ4" s="7" t="s">
        <v>26</v>
      </c>
      <c r="CA4" s="7" t="s">
        <v>18</v>
      </c>
      <c r="CB4" s="7" t="s">
        <v>19</v>
      </c>
      <c r="CC4" s="7" t="s">
        <v>20</v>
      </c>
      <c r="CD4" s="7" t="s">
        <v>21</v>
      </c>
    </row>
    <row r="5" spans="2:87" s="8" customFormat="1" ht="10.5" customHeight="1">
      <c r="AG5" s="18">
        <v>21794</v>
      </c>
      <c r="AH5" s="19" t="s">
        <v>39</v>
      </c>
      <c r="AI5" s="19"/>
      <c r="AJ5" s="19"/>
      <c r="AK5" s="19"/>
      <c r="AL5" s="20">
        <v>48.84</v>
      </c>
      <c r="AM5" s="26"/>
      <c r="AN5" s="20"/>
      <c r="AO5" s="19" t="s">
        <v>34</v>
      </c>
      <c r="AP5" s="20"/>
      <c r="AQ5" s="3">
        <f t="shared" ref="AQ5:AQ68" si="0">100*2.71828^(-(0.69315/30.02)*(AG5-21794)/365.25)</f>
        <v>100</v>
      </c>
      <c r="AR5" s="27">
        <v>284.52999999999997</v>
      </c>
      <c r="AS5" s="28">
        <v>0</v>
      </c>
      <c r="AT5" s="28"/>
      <c r="AU5" s="28"/>
      <c r="AV5" s="28"/>
      <c r="AW5" s="60"/>
      <c r="AX5" s="67">
        <v>21794</v>
      </c>
      <c r="AY5" s="68" t="s">
        <v>39</v>
      </c>
      <c r="AZ5" s="69">
        <v>48.84</v>
      </c>
      <c r="BA5" s="69"/>
      <c r="BB5" s="69"/>
      <c r="BC5" s="68" t="s">
        <v>34</v>
      </c>
      <c r="BD5" s="20"/>
      <c r="BE5" s="27">
        <v>499.5</v>
      </c>
      <c r="BF5" s="27">
        <v>284.52999999999997</v>
      </c>
      <c r="BG5" s="28">
        <v>0</v>
      </c>
      <c r="BH5" s="17"/>
      <c r="BI5" s="41">
        <v>29866</v>
      </c>
      <c r="BJ5" s="42"/>
      <c r="BK5" s="42"/>
      <c r="BL5" s="42"/>
      <c r="BM5" s="42"/>
      <c r="BN5" s="20"/>
      <c r="BO5" s="20"/>
      <c r="BP5" s="20"/>
      <c r="BQ5" s="43">
        <v>0.17037037037037037</v>
      </c>
      <c r="BR5" s="20"/>
      <c r="BS5" s="20"/>
      <c r="BT5" s="20"/>
      <c r="BU5" s="20"/>
      <c r="BW5" s="16">
        <f>1*2.71828^(-(0.69315/30.02)*(BI5-29866)/365.25)</f>
        <v>1</v>
      </c>
      <c r="BX5" s="10"/>
      <c r="BY5" s="10"/>
      <c r="BZ5" s="10"/>
      <c r="CA5" s="10">
        <f>6*2.71828^(-(0.69315/29)*(BI5-29866)/365.25)</f>
        <v>6</v>
      </c>
      <c r="CB5" s="10">
        <f>3*2.71828^(-(0.69315/29)*(BI5-29866)/365.25)</f>
        <v>3</v>
      </c>
      <c r="CC5" s="11">
        <f>800*2.71828^(-(0.69315/12)*(BI5-29866)/365.25)</f>
        <v>800</v>
      </c>
      <c r="CD5" s="11">
        <f>500*2.71828^(-(0.69315/12)*(BI5-29866)/365.25)</f>
        <v>500</v>
      </c>
      <c r="CF5" s="17"/>
      <c r="CG5" s="17"/>
      <c r="CH5" s="17"/>
      <c r="CI5" s="17"/>
    </row>
    <row r="6" spans="2:87" ht="10.5" customHeight="1">
      <c r="AG6" s="18">
        <v>21885</v>
      </c>
      <c r="AH6" s="19" t="s">
        <v>39</v>
      </c>
      <c r="AI6" s="19"/>
      <c r="AJ6" s="19"/>
      <c r="AK6" s="19"/>
      <c r="AL6" s="20">
        <v>58.46</v>
      </c>
      <c r="AM6" s="26"/>
      <c r="AN6" s="20"/>
      <c r="AO6" s="19" t="s">
        <v>34</v>
      </c>
      <c r="AP6" s="18"/>
      <c r="AQ6" s="3">
        <f t="shared" si="0"/>
        <v>99.426387187274472</v>
      </c>
      <c r="AR6" s="27">
        <v>282.90060551379344</v>
      </c>
      <c r="AS6" s="28">
        <v>0</v>
      </c>
      <c r="AT6" s="28"/>
      <c r="AU6" s="28"/>
      <c r="AV6" s="28"/>
      <c r="AW6" s="60"/>
      <c r="AX6" s="67">
        <v>21885</v>
      </c>
      <c r="AY6" s="68" t="s">
        <v>39</v>
      </c>
      <c r="AZ6" s="69">
        <v>58.46</v>
      </c>
      <c r="BA6" s="69"/>
      <c r="BB6" s="69"/>
      <c r="BC6" s="68" t="s">
        <v>34</v>
      </c>
      <c r="BD6" s="18"/>
      <c r="BE6" s="27">
        <v>496.63955454307046</v>
      </c>
      <c r="BF6" s="27">
        <v>282.90060551379344</v>
      </c>
      <c r="BG6" s="28">
        <v>0</v>
      </c>
      <c r="BH6" s="17"/>
      <c r="BI6" s="18">
        <v>29890</v>
      </c>
      <c r="BJ6" s="42">
        <v>0.34074074074074073</v>
      </c>
      <c r="BK6" s="42"/>
      <c r="BL6" s="42"/>
      <c r="BM6" s="42"/>
      <c r="BN6" s="20"/>
      <c r="BO6" s="20"/>
      <c r="BP6" s="20"/>
      <c r="BQ6" s="20"/>
      <c r="BR6" s="20"/>
      <c r="BS6" s="20"/>
      <c r="BT6" s="20"/>
      <c r="BU6" s="20"/>
      <c r="BW6" s="16">
        <f t="shared" ref="BW6:BW69" si="1">1*2.71828^(-(0.69315/30.02)*(BI6-29866)/365.25)</f>
        <v>0.99848396979300313</v>
      </c>
      <c r="BX6" s="10"/>
      <c r="BY6" s="10"/>
      <c r="BZ6" s="10"/>
      <c r="CA6" s="10">
        <f t="shared" ref="CA6:CA69" si="2">6*2.71828^(-(0.69315/29)*(BI6-29866)/365.25)</f>
        <v>5.9905841352750775</v>
      </c>
      <c r="CB6" s="10">
        <f t="shared" ref="CB6:CB69" si="3">3*2.71828^(-(0.69315/29)*(BI6-29866)/365.25)</f>
        <v>2.9952920676375387</v>
      </c>
      <c r="CC6" s="11">
        <f t="shared" ref="CC6:CC69" si="4">800*2.71828^(-(0.69315/12)*(BI6-29866)/365.25)</f>
        <v>796.96937098954572</v>
      </c>
      <c r="CD6" s="11">
        <f t="shared" ref="CD6:CD69" si="5">500*2.71828^(-(0.69315/12)*(BI6-29866)/365.25)</f>
        <v>498.10585686846611</v>
      </c>
      <c r="CF6" s="17"/>
      <c r="CG6" s="17"/>
      <c r="CH6" s="17"/>
      <c r="CI6" s="17"/>
    </row>
    <row r="7" spans="2:87" ht="10.5" customHeight="1">
      <c r="AF7" s="8"/>
      <c r="AG7" s="18">
        <v>21947</v>
      </c>
      <c r="AH7" s="19" t="s">
        <v>39</v>
      </c>
      <c r="AI7" s="19"/>
      <c r="AJ7" s="19"/>
      <c r="AK7" s="19"/>
      <c r="AL7" s="20">
        <v>23.31</v>
      </c>
      <c r="AM7" s="26"/>
      <c r="AN7" s="21"/>
      <c r="AO7" s="19" t="s">
        <v>34</v>
      </c>
      <c r="AP7" s="20"/>
      <c r="AQ7" s="3">
        <f t="shared" si="0"/>
        <v>99.037459764190032</v>
      </c>
      <c r="AR7" s="27">
        <v>281.7958162167252</v>
      </c>
      <c r="AS7" s="28">
        <v>0</v>
      </c>
      <c r="AT7" s="28"/>
      <c r="AU7" s="28"/>
      <c r="AV7" s="28"/>
      <c r="AW7" s="60"/>
      <c r="AX7" s="67">
        <v>21947</v>
      </c>
      <c r="AY7" s="68" t="s">
        <v>39</v>
      </c>
      <c r="AZ7" s="69">
        <v>23.31</v>
      </c>
      <c r="BA7" s="69"/>
      <c r="BB7" s="70"/>
      <c r="BC7" s="68" t="s">
        <v>34</v>
      </c>
      <c r="BD7" s="20"/>
      <c r="BE7" s="27">
        <v>494.70006748059694</v>
      </c>
      <c r="BF7" s="27">
        <v>281.7958162167252</v>
      </c>
      <c r="BG7" s="28">
        <v>0</v>
      </c>
      <c r="BH7" s="17"/>
      <c r="BI7" s="18">
        <v>29890</v>
      </c>
      <c r="BJ7" s="42"/>
      <c r="BK7" s="42"/>
      <c r="BL7" s="42">
        <v>0.27407407407407408</v>
      </c>
      <c r="BM7" s="42">
        <v>0.36296296296296299</v>
      </c>
      <c r="BN7" s="20"/>
      <c r="BO7" s="20"/>
      <c r="BP7" s="20"/>
      <c r="BQ7" s="20"/>
      <c r="BR7" s="20"/>
      <c r="BS7" s="20"/>
      <c r="BT7" s="20"/>
      <c r="BU7" s="20"/>
      <c r="BW7" s="16">
        <f t="shared" si="1"/>
        <v>0.99848396979300313</v>
      </c>
      <c r="BX7" s="10"/>
      <c r="BY7" s="10"/>
      <c r="BZ7" s="10"/>
      <c r="CA7" s="10">
        <f t="shared" si="2"/>
        <v>5.9905841352750775</v>
      </c>
      <c r="CB7" s="10">
        <f t="shared" si="3"/>
        <v>2.9952920676375387</v>
      </c>
      <c r="CC7" s="11">
        <f t="shared" si="4"/>
        <v>796.96937098954572</v>
      </c>
      <c r="CD7" s="11">
        <f t="shared" si="5"/>
        <v>498.10585686846611</v>
      </c>
      <c r="CF7" s="17"/>
      <c r="CG7" s="17"/>
      <c r="CH7" s="17"/>
      <c r="CI7" s="17"/>
    </row>
    <row r="8" spans="2:87" ht="10.5" customHeight="1">
      <c r="AG8" s="18">
        <v>21976</v>
      </c>
      <c r="AH8" s="19" t="s">
        <v>39</v>
      </c>
      <c r="AI8" s="19"/>
      <c r="AJ8" s="19"/>
      <c r="AK8" s="19"/>
      <c r="AL8" s="20">
        <v>34.04</v>
      </c>
      <c r="AM8" s="26"/>
      <c r="AN8" s="20"/>
      <c r="AO8" s="19" t="s">
        <v>34</v>
      </c>
      <c r="AP8" s="18"/>
      <c r="AQ8" s="3">
        <f t="shared" si="0"/>
        <v>98.856064691138172</v>
      </c>
      <c r="AR8" s="27">
        <v>281.28054194661718</v>
      </c>
      <c r="AS8" s="28">
        <v>0</v>
      </c>
      <c r="AT8" s="28"/>
      <c r="AU8" s="28"/>
      <c r="AV8" s="28"/>
      <c r="AW8" s="60"/>
      <c r="AX8" s="67">
        <v>21976</v>
      </c>
      <c r="AY8" s="68" t="s">
        <v>39</v>
      </c>
      <c r="AZ8" s="69">
        <v>34.04</v>
      </c>
      <c r="BA8" s="69"/>
      <c r="BB8" s="69"/>
      <c r="BC8" s="68" t="s">
        <v>34</v>
      </c>
      <c r="BD8" s="18"/>
      <c r="BE8" s="27">
        <v>493.79548976324219</v>
      </c>
      <c r="BF8" s="27">
        <v>281.28054194661718</v>
      </c>
      <c r="BG8" s="28">
        <v>0</v>
      </c>
      <c r="BH8" s="17"/>
      <c r="BI8" s="41">
        <v>29892</v>
      </c>
      <c r="BJ8" s="42"/>
      <c r="BK8" s="42"/>
      <c r="BL8" s="42"/>
      <c r="BM8" s="42"/>
      <c r="BN8" s="20"/>
      <c r="BO8" s="20"/>
      <c r="BP8" s="20"/>
      <c r="BQ8" s="20"/>
      <c r="BR8" s="20"/>
      <c r="BS8" s="43">
        <v>0.92592592592592593</v>
      </c>
      <c r="BT8" s="43">
        <v>0.96296296296296291</v>
      </c>
      <c r="BU8" s="43">
        <v>0.88148148148148153</v>
      </c>
      <c r="BW8" s="16">
        <f t="shared" si="1"/>
        <v>0.99835773773536918</v>
      </c>
      <c r="BX8" s="10"/>
      <c r="BY8" s="10"/>
      <c r="BZ8" s="10"/>
      <c r="CA8" s="10">
        <f t="shared" si="2"/>
        <v>5.9898001471924989</v>
      </c>
      <c r="CB8" s="10">
        <f t="shared" si="3"/>
        <v>2.9949000735962494</v>
      </c>
      <c r="CC8" s="11">
        <f t="shared" si="4"/>
        <v>796.71733740760158</v>
      </c>
      <c r="CD8" s="11">
        <f t="shared" si="5"/>
        <v>497.94833587975103</v>
      </c>
      <c r="CF8" s="17"/>
      <c r="CG8" s="17"/>
      <c r="CH8" s="17"/>
      <c r="CI8" s="17"/>
    </row>
    <row r="9" spans="2:87" ht="10.5" customHeight="1">
      <c r="AF9" s="8"/>
      <c r="AG9" s="18">
        <v>22068</v>
      </c>
      <c r="AH9" s="19" t="s">
        <v>39</v>
      </c>
      <c r="AI9" s="19"/>
      <c r="AJ9" s="19"/>
      <c r="AK9" s="19"/>
      <c r="AL9" s="20">
        <v>101.01</v>
      </c>
      <c r="AM9" s="26"/>
      <c r="AN9" s="20"/>
      <c r="AO9" s="19" t="s">
        <v>34</v>
      </c>
      <c r="AP9" s="18"/>
      <c r="AQ9" s="3">
        <f t="shared" si="0"/>
        <v>98.282800410172129</v>
      </c>
      <c r="AR9" s="27">
        <v>279.65210625514783</v>
      </c>
      <c r="AS9" s="28">
        <v>0</v>
      </c>
      <c r="AT9" s="28"/>
      <c r="AU9" s="28"/>
      <c r="AV9" s="28"/>
      <c r="AW9" s="60"/>
      <c r="AX9" s="67">
        <v>22068</v>
      </c>
      <c r="AY9" s="68" t="s">
        <v>39</v>
      </c>
      <c r="AZ9" s="69">
        <v>101.01</v>
      </c>
      <c r="BA9" s="69"/>
      <c r="BB9" s="69"/>
      <c r="BC9" s="68" t="s">
        <v>34</v>
      </c>
      <c r="BD9" s="18"/>
      <c r="BE9" s="27">
        <v>490.93672749603331</v>
      </c>
      <c r="BF9" s="27">
        <v>279.65210625514783</v>
      </c>
      <c r="BG9" s="28">
        <v>0</v>
      </c>
      <c r="BH9" s="17"/>
      <c r="BI9" s="44">
        <v>29895</v>
      </c>
      <c r="BJ9" s="42"/>
      <c r="BK9" s="42"/>
      <c r="BL9" s="42"/>
      <c r="BM9" s="42"/>
      <c r="BN9" s="45">
        <v>0.55889074074074074</v>
      </c>
      <c r="BO9" s="45"/>
      <c r="BP9" s="46">
        <v>1.3263055555555556</v>
      </c>
      <c r="BQ9" s="20"/>
      <c r="BR9" s="20"/>
      <c r="BS9" s="20"/>
      <c r="BT9" s="20"/>
      <c r="BU9" s="20"/>
      <c r="BW9" s="16">
        <f t="shared" si="1"/>
        <v>0.99816841957089975</v>
      </c>
      <c r="BX9" s="10"/>
      <c r="BY9" s="10"/>
      <c r="BZ9" s="10"/>
      <c r="CA9" s="10">
        <f t="shared" si="2"/>
        <v>5.9886243574404929</v>
      </c>
      <c r="CB9" s="10">
        <f t="shared" si="3"/>
        <v>2.9943121787202465</v>
      </c>
      <c r="CC9" s="11">
        <f t="shared" si="4"/>
        <v>796.33943647011381</v>
      </c>
      <c r="CD9" s="11">
        <f t="shared" si="5"/>
        <v>497.71214779382109</v>
      </c>
      <c r="CF9" s="17"/>
      <c r="CG9" s="17"/>
      <c r="CH9" s="17"/>
      <c r="CI9" s="17"/>
    </row>
    <row r="10" spans="2:87" ht="10.5" customHeight="1">
      <c r="AG10" s="18">
        <v>22160</v>
      </c>
      <c r="AH10" s="19" t="s">
        <v>39</v>
      </c>
      <c r="AI10" s="19"/>
      <c r="AJ10" s="19"/>
      <c r="AK10" s="19"/>
      <c r="AL10" s="20">
        <v>7.77</v>
      </c>
      <c r="AM10" s="26"/>
      <c r="AN10" s="21"/>
      <c r="AO10" s="19" t="s">
        <v>34</v>
      </c>
      <c r="AP10" s="18"/>
      <c r="AQ10" s="3">
        <f t="shared" si="0"/>
        <v>97.712860476952073</v>
      </c>
      <c r="AR10" s="27">
        <v>278.03309817208287</v>
      </c>
      <c r="AS10" s="28">
        <v>0</v>
      </c>
      <c r="AT10" s="28"/>
      <c r="AU10" s="28"/>
      <c r="AV10" s="28"/>
      <c r="AW10" s="60"/>
      <c r="AX10" s="67">
        <v>22160</v>
      </c>
      <c r="AY10" s="68" t="s">
        <v>39</v>
      </c>
      <c r="AZ10" s="69">
        <v>7.77</v>
      </c>
      <c r="BA10" s="69"/>
      <c r="BB10" s="70"/>
      <c r="BC10" s="68" t="s">
        <v>34</v>
      </c>
      <c r="BD10" s="18"/>
      <c r="BE10" s="27">
        <v>488.09451564669951</v>
      </c>
      <c r="BF10" s="27">
        <v>278.03309817208287</v>
      </c>
      <c r="BG10" s="28">
        <v>0</v>
      </c>
      <c r="BH10" s="17"/>
      <c r="BI10" s="41">
        <v>29895</v>
      </c>
      <c r="BJ10" s="20"/>
      <c r="BK10" s="20"/>
      <c r="BL10" s="20"/>
      <c r="BM10" s="20"/>
      <c r="BN10" s="20"/>
      <c r="BO10" s="20"/>
      <c r="BP10" s="20"/>
      <c r="BQ10" s="43">
        <v>0.15925925925925924</v>
      </c>
      <c r="BR10" s="20"/>
      <c r="BS10" s="20"/>
      <c r="BT10" s="20"/>
      <c r="BU10" s="20"/>
      <c r="BW10" s="16">
        <f t="shared" si="1"/>
        <v>0.99816841957089975</v>
      </c>
      <c r="BX10" s="10"/>
      <c r="BY10" s="10"/>
      <c r="BZ10" s="10"/>
      <c r="CA10" s="10">
        <f t="shared" si="2"/>
        <v>5.9886243574404929</v>
      </c>
      <c r="CB10" s="10">
        <f t="shared" si="3"/>
        <v>2.9943121787202465</v>
      </c>
      <c r="CC10" s="11">
        <f t="shared" si="4"/>
        <v>796.33943647011381</v>
      </c>
      <c r="CD10" s="11">
        <f t="shared" si="5"/>
        <v>497.71214779382109</v>
      </c>
      <c r="CF10" s="17"/>
      <c r="CG10" s="17"/>
      <c r="CH10" s="17"/>
      <c r="CI10" s="17"/>
    </row>
    <row r="11" spans="2:87" ht="10.5" customHeight="1">
      <c r="AF11" s="8"/>
      <c r="AG11" s="18">
        <v>22251</v>
      </c>
      <c r="AH11" s="19" t="s">
        <v>39</v>
      </c>
      <c r="AI11" s="19"/>
      <c r="AJ11" s="19"/>
      <c r="AK11" s="19"/>
      <c r="AL11" s="20">
        <v>24.42</v>
      </c>
      <c r="AM11" s="26"/>
      <c r="AN11" s="20"/>
      <c r="AO11" s="19" t="s">
        <v>34</v>
      </c>
      <c r="AP11" s="18"/>
      <c r="AQ11" s="3">
        <f t="shared" si="0"/>
        <v>97.152366989575654</v>
      </c>
      <c r="AR11" s="27">
        <v>276.44090895778379</v>
      </c>
      <c r="AS11" s="28">
        <v>0</v>
      </c>
      <c r="AT11" s="28"/>
      <c r="AU11" s="28"/>
      <c r="AV11" s="28"/>
      <c r="AW11" s="60"/>
      <c r="AX11" s="67">
        <v>22251</v>
      </c>
      <c r="AY11" s="68" t="s">
        <v>39</v>
      </c>
      <c r="AZ11" s="69">
        <v>24.42</v>
      </c>
      <c r="BA11" s="69"/>
      <c r="BB11" s="69"/>
      <c r="BC11" s="68" t="s">
        <v>34</v>
      </c>
      <c r="BD11" s="18"/>
      <c r="BE11" s="27">
        <v>485.2993850364216</v>
      </c>
      <c r="BF11" s="27">
        <v>276.44090895778379</v>
      </c>
      <c r="BG11" s="28">
        <v>0</v>
      </c>
      <c r="BH11" s="17"/>
      <c r="BI11" s="18">
        <v>29921</v>
      </c>
      <c r="BJ11" s="42">
        <v>0.43333333333333329</v>
      </c>
      <c r="BK11" s="42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W11" s="16">
        <f t="shared" si="1"/>
        <v>0.99652916524169255</v>
      </c>
      <c r="BX11" s="10"/>
      <c r="BY11" s="10"/>
      <c r="BZ11" s="10"/>
      <c r="CA11" s="10">
        <f t="shared" si="2"/>
        <v>5.978443842946275</v>
      </c>
      <c r="CB11" s="10">
        <f t="shared" si="3"/>
        <v>2.9892219214731375</v>
      </c>
      <c r="CC11" s="11">
        <f t="shared" si="4"/>
        <v>793.07179437142372</v>
      </c>
      <c r="CD11" s="11">
        <f t="shared" si="5"/>
        <v>495.6698714821398</v>
      </c>
      <c r="CF11" s="17"/>
      <c r="CG11" s="17"/>
      <c r="CH11" s="17"/>
      <c r="CI11" s="17"/>
    </row>
    <row r="12" spans="2:87" ht="10.5" customHeight="1">
      <c r="AG12" s="18">
        <v>22341</v>
      </c>
      <c r="AH12" s="19" t="s">
        <v>39</v>
      </c>
      <c r="AI12" s="19"/>
      <c r="AJ12" s="19"/>
      <c r="AK12" s="19"/>
      <c r="AL12" s="20">
        <v>29.23</v>
      </c>
      <c r="AM12" s="26"/>
      <c r="AN12" s="21"/>
      <c r="AO12" s="19" t="s">
        <v>34</v>
      </c>
      <c r="AP12" s="20"/>
      <c r="AQ12" s="3">
        <f t="shared" si="0"/>
        <v>96.601195098877454</v>
      </c>
      <c r="AR12" s="27">
        <v>274.87518463147404</v>
      </c>
      <c r="AS12" s="28">
        <v>0</v>
      </c>
      <c r="AT12" s="28"/>
      <c r="AU12" s="28"/>
      <c r="AV12" s="28"/>
      <c r="AW12" s="60"/>
      <c r="AX12" s="67">
        <v>22341</v>
      </c>
      <c r="AY12" s="68" t="s">
        <v>39</v>
      </c>
      <c r="AZ12" s="69">
        <v>29.23</v>
      </c>
      <c r="BA12" s="69"/>
      <c r="BB12" s="70"/>
      <c r="BC12" s="68" t="s">
        <v>34</v>
      </c>
      <c r="BD12" s="20"/>
      <c r="BE12" s="27">
        <v>482.55071424250974</v>
      </c>
      <c r="BF12" s="27">
        <v>274.87518463147404</v>
      </c>
      <c r="BG12" s="28">
        <v>0</v>
      </c>
      <c r="BH12" s="17"/>
      <c r="BI12" s="18">
        <v>29921</v>
      </c>
      <c r="BJ12" s="20"/>
      <c r="BK12" s="20"/>
      <c r="BL12" s="42">
        <v>0.25185185185185183</v>
      </c>
      <c r="BM12" s="42">
        <v>0.70370370370370372</v>
      </c>
      <c r="BN12" s="20"/>
      <c r="BO12" s="20"/>
      <c r="BP12" s="20"/>
      <c r="BQ12" s="20"/>
      <c r="BR12" s="20"/>
      <c r="BS12" s="20"/>
      <c r="BT12" s="20"/>
      <c r="BU12" s="20"/>
      <c r="BW12" s="16">
        <f t="shared" si="1"/>
        <v>0.99652916524169255</v>
      </c>
      <c r="BX12" s="10"/>
      <c r="BY12" s="10"/>
      <c r="BZ12" s="10"/>
      <c r="CA12" s="10">
        <f t="shared" si="2"/>
        <v>5.978443842946275</v>
      </c>
      <c r="CB12" s="10">
        <f t="shared" si="3"/>
        <v>2.9892219214731375</v>
      </c>
      <c r="CC12" s="11">
        <f t="shared" si="4"/>
        <v>793.07179437142372</v>
      </c>
      <c r="CD12" s="11">
        <f t="shared" si="5"/>
        <v>495.6698714821398</v>
      </c>
      <c r="CF12" s="17"/>
      <c r="CG12" s="17"/>
      <c r="CH12" s="17"/>
      <c r="CI12" s="17"/>
    </row>
    <row r="13" spans="2:87" ht="10.5" customHeight="1">
      <c r="AF13" s="8"/>
      <c r="AG13" s="18">
        <v>22433</v>
      </c>
      <c r="AH13" s="19" t="s">
        <v>39</v>
      </c>
      <c r="AI13" s="19"/>
      <c r="AJ13" s="19"/>
      <c r="AK13" s="19"/>
      <c r="AL13" s="20">
        <v>28.12</v>
      </c>
      <c r="AM13" s="26"/>
      <c r="AN13" s="20"/>
      <c r="AO13" s="19" t="s">
        <v>34</v>
      </c>
      <c r="AP13" s="20"/>
      <c r="AQ13" s="3">
        <f t="shared" si="0"/>
        <v>96.041006760186875</v>
      </c>
      <c r="AR13" s="27">
        <v>273.28383189070013</v>
      </c>
      <c r="AS13" s="28">
        <v>0</v>
      </c>
      <c r="AT13" s="28"/>
      <c r="AU13" s="28"/>
      <c r="AV13" s="28"/>
      <c r="AW13" s="60"/>
      <c r="AX13" s="67">
        <v>22433</v>
      </c>
      <c r="AY13" s="68" t="s">
        <v>39</v>
      </c>
      <c r="AZ13" s="69">
        <v>28.12</v>
      </c>
      <c r="BA13" s="69"/>
      <c r="BB13" s="69"/>
      <c r="BC13" s="68" t="s">
        <v>34</v>
      </c>
      <c r="BD13" s="20"/>
      <c r="BE13" s="27">
        <v>479.75705208380396</v>
      </c>
      <c r="BF13" s="27">
        <v>273.28383189070013</v>
      </c>
      <c r="BG13" s="28">
        <v>0</v>
      </c>
      <c r="BH13" s="17"/>
      <c r="BI13" s="18">
        <v>29946</v>
      </c>
      <c r="BJ13" s="20"/>
      <c r="BK13" s="20"/>
      <c r="BL13" s="42">
        <v>0.16296296296296298</v>
      </c>
      <c r="BM13" s="42">
        <v>0.21851851851851853</v>
      </c>
      <c r="BN13" s="20"/>
      <c r="BO13" s="20"/>
      <c r="BP13" s="20"/>
      <c r="BQ13" s="20"/>
      <c r="BR13" s="20"/>
      <c r="BS13" s="20"/>
      <c r="BT13" s="20"/>
      <c r="BU13" s="20"/>
      <c r="BW13" s="16">
        <f t="shared" si="1"/>
        <v>0.99495549797347982</v>
      </c>
      <c r="BX13" s="10"/>
      <c r="BY13" s="10"/>
      <c r="BZ13" s="10"/>
      <c r="CA13" s="10">
        <f t="shared" si="2"/>
        <v>5.9686712080242197</v>
      </c>
      <c r="CB13" s="10">
        <f t="shared" si="3"/>
        <v>2.9843356040121098</v>
      </c>
      <c r="CC13" s="11">
        <f t="shared" si="4"/>
        <v>789.94247605584064</v>
      </c>
      <c r="CD13" s="11">
        <f t="shared" si="5"/>
        <v>493.71404753490037</v>
      </c>
      <c r="CF13" s="17"/>
      <c r="CG13" s="17"/>
      <c r="CH13" s="17"/>
      <c r="CI13" s="17"/>
    </row>
    <row r="14" spans="2:87" ht="10.5" customHeight="1">
      <c r="AG14" s="18">
        <v>22494</v>
      </c>
      <c r="AH14" s="19" t="s">
        <v>39</v>
      </c>
      <c r="AI14" s="19"/>
      <c r="AJ14" s="19"/>
      <c r="AK14" s="19"/>
      <c r="AL14" s="20">
        <v>21.46</v>
      </c>
      <c r="AM14" s="26"/>
      <c r="AN14" s="21"/>
      <c r="AO14" s="19" t="s">
        <v>34</v>
      </c>
      <c r="AP14" s="18"/>
      <c r="AQ14" s="3">
        <f t="shared" si="0"/>
        <v>95.671369727777503</v>
      </c>
      <c r="AR14" s="27">
        <v>272.23377855041394</v>
      </c>
      <c r="AS14" s="28">
        <v>0</v>
      </c>
      <c r="AT14" s="28"/>
      <c r="AU14" s="28"/>
      <c r="AV14" s="28"/>
      <c r="AW14" s="60"/>
      <c r="AX14" s="67">
        <v>22494</v>
      </c>
      <c r="AY14" s="68" t="s">
        <v>39</v>
      </c>
      <c r="AZ14" s="69">
        <v>21.46</v>
      </c>
      <c r="BA14" s="69"/>
      <c r="BB14" s="70"/>
      <c r="BC14" s="68" t="s">
        <v>34</v>
      </c>
      <c r="BD14" s="18"/>
      <c r="BE14" s="27">
        <v>477.91365545261232</v>
      </c>
      <c r="BF14" s="27">
        <v>272.23377855041394</v>
      </c>
      <c r="BG14" s="28">
        <v>0</v>
      </c>
      <c r="BH14" s="17"/>
      <c r="BI14" s="18">
        <v>29948</v>
      </c>
      <c r="BJ14" s="42">
        <v>0.25555555555555559</v>
      </c>
      <c r="BK14" s="42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W14" s="16">
        <f t="shared" si="1"/>
        <v>0.99482971199837866</v>
      </c>
      <c r="BX14" s="10"/>
      <c r="BY14" s="10"/>
      <c r="BZ14" s="10"/>
      <c r="CA14" s="10">
        <f t="shared" si="2"/>
        <v>5.9678900876876622</v>
      </c>
      <c r="CB14" s="10">
        <f t="shared" si="3"/>
        <v>2.9839450438438311</v>
      </c>
      <c r="CC14" s="11">
        <f t="shared" si="4"/>
        <v>789.69266465904514</v>
      </c>
      <c r="CD14" s="11">
        <f t="shared" si="5"/>
        <v>493.5579154119032</v>
      </c>
      <c r="CF14" s="17"/>
      <c r="CG14" s="17"/>
      <c r="CH14" s="17"/>
      <c r="CI14" s="17"/>
    </row>
    <row r="15" spans="2:87" ht="10.5" customHeight="1">
      <c r="AF15" s="8"/>
      <c r="AG15" s="18">
        <v>22525</v>
      </c>
      <c r="AH15" s="19" t="s">
        <v>39</v>
      </c>
      <c r="AI15" s="19"/>
      <c r="AJ15" s="19"/>
      <c r="AK15" s="19"/>
      <c r="AL15" s="20">
        <v>10.73</v>
      </c>
      <c r="AM15" s="26"/>
      <c r="AN15" s="20"/>
      <c r="AO15" s="19" t="s">
        <v>34</v>
      </c>
      <c r="AP15" s="18"/>
      <c r="AQ15" s="3">
        <f t="shared" si="0"/>
        <v>95.48406694212261</v>
      </c>
      <c r="AR15" s="27">
        <v>271.70169207159813</v>
      </c>
      <c r="AS15" s="28">
        <v>0</v>
      </c>
      <c r="AT15" s="28"/>
      <c r="AU15" s="28"/>
      <c r="AV15" s="28"/>
      <c r="AW15" s="60"/>
      <c r="AX15" s="67">
        <v>22525</v>
      </c>
      <c r="AY15" s="68" t="s">
        <v>39</v>
      </c>
      <c r="AZ15" s="69">
        <v>10.73</v>
      </c>
      <c r="BA15" s="69"/>
      <c r="BB15" s="69"/>
      <c r="BC15" s="68" t="s">
        <v>34</v>
      </c>
      <c r="BD15" s="18"/>
      <c r="BE15" s="27">
        <v>476.97956345469117</v>
      </c>
      <c r="BF15" s="27">
        <v>271.70169207159813</v>
      </c>
      <c r="BG15" s="28">
        <v>0</v>
      </c>
      <c r="BH15" s="17"/>
      <c r="BI15" s="18">
        <v>29983</v>
      </c>
      <c r="BJ15" s="42">
        <v>0.33333333333333331</v>
      </c>
      <c r="BK15" s="42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W15" s="16">
        <f t="shared" si="1"/>
        <v>0.99263102983488249</v>
      </c>
      <c r="BX15" s="10"/>
      <c r="BY15" s="10"/>
      <c r="BZ15" s="10"/>
      <c r="CA15" s="10">
        <f t="shared" si="2"/>
        <v>5.9542370176074897</v>
      </c>
      <c r="CB15" s="10">
        <f t="shared" si="3"/>
        <v>2.9771185088037448</v>
      </c>
      <c r="CC15" s="11">
        <f t="shared" si="4"/>
        <v>785.33373118165684</v>
      </c>
      <c r="CD15" s="11">
        <f t="shared" si="5"/>
        <v>490.83358198853551</v>
      </c>
      <c r="CF15" s="17"/>
      <c r="CG15" s="17"/>
      <c r="CH15" s="17"/>
      <c r="CI15" s="17"/>
    </row>
    <row r="16" spans="2:87" ht="10.5" customHeight="1">
      <c r="AG16" s="18">
        <v>22555</v>
      </c>
      <c r="AH16" s="19" t="s">
        <v>39</v>
      </c>
      <c r="AI16" s="19"/>
      <c r="AJ16" s="19"/>
      <c r="AK16" s="19"/>
      <c r="AL16" s="20">
        <v>41.44</v>
      </c>
      <c r="AM16" s="26"/>
      <c r="AN16" s="21"/>
      <c r="AO16" s="19" t="s">
        <v>34</v>
      </c>
      <c r="AP16" s="18"/>
      <c r="AQ16" s="3">
        <f t="shared" si="0"/>
        <v>95.303155332846998</v>
      </c>
      <c r="AR16" s="27">
        <v>271.18775988722456</v>
      </c>
      <c r="AS16" s="28">
        <v>0</v>
      </c>
      <c r="AT16" s="28"/>
      <c r="AU16" s="28"/>
      <c r="AV16" s="28"/>
      <c r="AW16" s="60"/>
      <c r="AX16" s="67">
        <v>22555</v>
      </c>
      <c r="AY16" s="68" t="s">
        <v>39</v>
      </c>
      <c r="AZ16" s="69">
        <v>41.44</v>
      </c>
      <c r="BA16" s="69"/>
      <c r="BB16" s="70"/>
      <c r="BC16" s="68" t="s">
        <v>34</v>
      </c>
      <c r="BD16" s="18"/>
      <c r="BE16" s="27">
        <v>476.07734180462046</v>
      </c>
      <c r="BF16" s="27">
        <v>271.18775988722456</v>
      </c>
      <c r="BG16" s="28">
        <v>0</v>
      </c>
      <c r="BH16" s="17"/>
      <c r="BI16" s="18">
        <v>29983</v>
      </c>
      <c r="BJ16" s="20"/>
      <c r="BK16" s="20"/>
      <c r="BL16" s="42">
        <v>0.22222222222222221</v>
      </c>
      <c r="BM16" s="42">
        <v>0.44444444444444442</v>
      </c>
      <c r="BN16" s="20"/>
      <c r="BO16" s="20"/>
      <c r="BP16" s="20"/>
      <c r="BQ16" s="20"/>
      <c r="BR16" s="20"/>
      <c r="BS16" s="20"/>
      <c r="BT16" s="20"/>
      <c r="BU16" s="20"/>
      <c r="BW16" s="16">
        <f t="shared" si="1"/>
        <v>0.99263102983488249</v>
      </c>
      <c r="BX16" s="10"/>
      <c r="BY16" s="10"/>
      <c r="BZ16" s="10"/>
      <c r="CA16" s="10">
        <f t="shared" si="2"/>
        <v>5.9542370176074897</v>
      </c>
      <c r="CB16" s="10">
        <f t="shared" si="3"/>
        <v>2.9771185088037448</v>
      </c>
      <c r="CC16" s="11">
        <f t="shared" si="4"/>
        <v>785.33373118165684</v>
      </c>
      <c r="CD16" s="11">
        <f t="shared" si="5"/>
        <v>490.83358198853551</v>
      </c>
      <c r="CF16" s="17"/>
      <c r="CG16" s="17"/>
      <c r="CH16" s="17"/>
      <c r="CI16" s="17"/>
    </row>
    <row r="17" spans="32:87" ht="10.5" customHeight="1">
      <c r="AF17" s="8"/>
      <c r="AG17" s="18">
        <v>22586</v>
      </c>
      <c r="AH17" s="19" t="s">
        <v>39</v>
      </c>
      <c r="AI17" s="19"/>
      <c r="AJ17" s="19"/>
      <c r="AK17" s="19"/>
      <c r="AL17" s="20">
        <v>22.57</v>
      </c>
      <c r="AM17" s="26"/>
      <c r="AN17" s="20"/>
      <c r="AO17" s="19" t="s">
        <v>34</v>
      </c>
      <c r="AP17" s="18"/>
      <c r="AQ17" s="3">
        <f t="shared" si="0"/>
        <v>95.116573427243111</v>
      </c>
      <c r="AR17" s="27">
        <v>270.65771787324417</v>
      </c>
      <c r="AS17" s="28">
        <v>0</v>
      </c>
      <c r="AT17" s="28"/>
      <c r="AU17" s="28"/>
      <c r="AV17" s="28"/>
      <c r="AW17" s="60"/>
      <c r="AX17" s="67">
        <v>22586</v>
      </c>
      <c r="AY17" s="68" t="s">
        <v>39</v>
      </c>
      <c r="AZ17" s="69">
        <v>22.57</v>
      </c>
      <c r="BA17" s="69"/>
      <c r="BB17" s="69"/>
      <c r="BC17" s="68" t="s">
        <v>34</v>
      </c>
      <c r="BD17" s="18"/>
      <c r="BE17" s="27">
        <v>475.14683891921936</v>
      </c>
      <c r="BF17" s="27">
        <v>270.65771787324417</v>
      </c>
      <c r="BG17" s="28">
        <v>0</v>
      </c>
      <c r="BH17" s="17"/>
      <c r="BI17" s="41">
        <v>29983</v>
      </c>
      <c r="BJ17" s="20"/>
      <c r="BK17" s="20"/>
      <c r="BL17" s="20"/>
      <c r="BM17" s="20"/>
      <c r="BN17" s="20"/>
      <c r="BO17" s="20"/>
      <c r="BP17" s="20"/>
      <c r="BQ17" s="20"/>
      <c r="BR17" s="20"/>
      <c r="BS17" s="43">
        <v>1.7037037037037037</v>
      </c>
      <c r="BT17" s="43">
        <v>0.9111111111111112</v>
      </c>
      <c r="BU17" s="43">
        <v>0.77407407407407403</v>
      </c>
      <c r="BW17" s="16">
        <f t="shared" si="1"/>
        <v>0.99263102983488249</v>
      </c>
      <c r="BX17" s="10"/>
      <c r="BY17" s="10">
        <f>1.704*2.71828^(-(0.69315/30.02)*(BI17-29983)/365.25)</f>
        <v>1.704</v>
      </c>
      <c r="BZ17" s="10"/>
      <c r="CA17" s="10">
        <f t="shared" si="2"/>
        <v>5.9542370176074897</v>
      </c>
      <c r="CB17" s="10">
        <f t="shared" si="3"/>
        <v>2.9771185088037448</v>
      </c>
      <c r="CC17" s="11">
        <f t="shared" si="4"/>
        <v>785.33373118165684</v>
      </c>
      <c r="CD17" s="11">
        <f t="shared" si="5"/>
        <v>490.83358198853551</v>
      </c>
      <c r="CF17" s="17"/>
      <c r="CG17" s="17"/>
      <c r="CH17" s="17"/>
      <c r="CI17" s="17"/>
    </row>
    <row r="18" spans="32:87" ht="10.5" customHeight="1">
      <c r="AG18" s="18">
        <v>22616</v>
      </c>
      <c r="AH18" s="19" t="s">
        <v>39</v>
      </c>
      <c r="AI18" s="19"/>
      <c r="AJ18" s="19"/>
      <c r="AK18" s="19"/>
      <c r="AL18" s="20">
        <v>17.760000000000002</v>
      </c>
      <c r="AM18" s="26"/>
      <c r="AN18" s="21"/>
      <c r="AO18" s="19" t="s">
        <v>34</v>
      </c>
      <c r="AP18" s="20"/>
      <c r="AQ18" s="3">
        <f t="shared" si="0"/>
        <v>94.936358100031157</v>
      </c>
      <c r="AR18" s="27">
        <v>270.14576039847248</v>
      </c>
      <c r="AS18" s="28">
        <v>0</v>
      </c>
      <c r="AT18" s="28"/>
      <c r="AU18" s="28"/>
      <c r="AV18" s="28"/>
      <c r="AW18" s="60"/>
      <c r="AX18" s="67">
        <v>22616</v>
      </c>
      <c r="AY18" s="68" t="s">
        <v>39</v>
      </c>
      <c r="AZ18" s="69">
        <v>17.760000000000002</v>
      </c>
      <c r="BA18" s="69"/>
      <c r="BB18" s="70"/>
      <c r="BC18" s="68" t="s">
        <v>34</v>
      </c>
      <c r="BD18" s="20"/>
      <c r="BE18" s="27">
        <v>474.2480839244966</v>
      </c>
      <c r="BF18" s="27">
        <v>270.14576039847248</v>
      </c>
      <c r="BG18" s="28">
        <v>0</v>
      </c>
      <c r="BH18" s="17"/>
      <c r="BI18" s="18">
        <v>30011</v>
      </c>
      <c r="BJ18" s="42">
        <v>0.25925925925925924</v>
      </c>
      <c r="BK18" s="42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W18" s="16">
        <f t="shared" si="1"/>
        <v>0.99087558333564285</v>
      </c>
      <c r="BX18" s="10"/>
      <c r="BY18" s="10">
        <f t="shared" ref="BY18:BY81" si="6">1.704*2.71828^(-(0.69315/30.02)*(BI18-29983)/365.25)</f>
        <v>1.7009865128685309</v>
      </c>
      <c r="BZ18" s="10"/>
      <c r="CA18" s="10">
        <f t="shared" si="2"/>
        <v>5.9433370540882997</v>
      </c>
      <c r="CB18" s="10">
        <f t="shared" si="3"/>
        <v>2.9716685270441499</v>
      </c>
      <c r="CC18" s="11">
        <f t="shared" si="4"/>
        <v>781.8639142545818</v>
      </c>
      <c r="CD18" s="11">
        <f t="shared" si="5"/>
        <v>488.66494640911361</v>
      </c>
      <c r="CF18" s="17"/>
      <c r="CG18" s="17"/>
      <c r="CH18" s="17"/>
      <c r="CI18" s="17"/>
    </row>
    <row r="19" spans="32:87" ht="10.5" customHeight="1">
      <c r="AF19" s="8"/>
      <c r="AG19" s="18">
        <v>22647</v>
      </c>
      <c r="AH19" s="19" t="s">
        <v>39</v>
      </c>
      <c r="AI19" s="19"/>
      <c r="AJ19" s="19"/>
      <c r="AK19" s="19"/>
      <c r="AL19" s="20">
        <v>11.1</v>
      </c>
      <c r="AM19" s="26"/>
      <c r="AN19" s="20"/>
      <c r="AO19" s="19" t="s">
        <v>34</v>
      </c>
      <c r="AP19" s="20"/>
      <c r="AQ19" s="3">
        <f t="shared" si="0"/>
        <v>94.750494299997129</v>
      </c>
      <c r="AR19" s="27">
        <v>269.61775499376915</v>
      </c>
      <c r="AS19" s="28">
        <v>0</v>
      </c>
      <c r="AT19" s="28"/>
      <c r="AU19" s="28"/>
      <c r="AV19" s="28"/>
      <c r="AW19" s="60"/>
      <c r="AX19" s="67">
        <v>22647</v>
      </c>
      <c r="AY19" s="68" t="s">
        <v>39</v>
      </c>
      <c r="AZ19" s="69">
        <v>11.1</v>
      </c>
      <c r="BA19" s="69"/>
      <c r="BB19" s="69"/>
      <c r="BC19" s="68" t="s">
        <v>34</v>
      </c>
      <c r="BD19" s="20"/>
      <c r="BE19" s="27">
        <v>473.32115636097313</v>
      </c>
      <c r="BF19" s="27">
        <v>269.61775499376915</v>
      </c>
      <c r="BG19" s="28">
        <v>0</v>
      </c>
      <c r="BH19" s="17"/>
      <c r="BI19" s="18">
        <v>30011</v>
      </c>
      <c r="BJ19" s="20"/>
      <c r="BK19" s="20"/>
      <c r="BL19" s="42">
        <v>0.21111111111111111</v>
      </c>
      <c r="BM19" s="42">
        <v>0.27407407407407408</v>
      </c>
      <c r="BN19" s="20"/>
      <c r="BO19" s="20"/>
      <c r="BP19" s="20"/>
      <c r="BQ19" s="20"/>
      <c r="BR19" s="20"/>
      <c r="BS19" s="20"/>
      <c r="BT19" s="20"/>
      <c r="BU19" s="20"/>
      <c r="BW19" s="16">
        <f t="shared" si="1"/>
        <v>0.99087558333564285</v>
      </c>
      <c r="BX19" s="10"/>
      <c r="BY19" s="10">
        <f t="shared" si="6"/>
        <v>1.7009865128685309</v>
      </c>
      <c r="BZ19" s="10"/>
      <c r="CA19" s="10">
        <f t="shared" si="2"/>
        <v>5.9433370540882997</v>
      </c>
      <c r="CB19" s="10">
        <f t="shared" si="3"/>
        <v>2.9716685270441499</v>
      </c>
      <c r="CC19" s="11">
        <f t="shared" si="4"/>
        <v>781.8639142545818</v>
      </c>
      <c r="CD19" s="11">
        <f t="shared" si="5"/>
        <v>488.66494640911361</v>
      </c>
      <c r="CF19" s="17"/>
      <c r="CG19" s="17"/>
      <c r="CH19" s="17"/>
      <c r="CI19" s="17"/>
    </row>
    <row r="20" spans="32:87" ht="10.5" customHeight="1">
      <c r="AG20" s="18">
        <v>22678</v>
      </c>
      <c r="AH20" s="19" t="s">
        <v>39</v>
      </c>
      <c r="AI20" s="19"/>
      <c r="AJ20" s="19"/>
      <c r="AK20" s="19"/>
      <c r="AL20" s="20">
        <v>23.68</v>
      </c>
      <c r="AM20" s="26"/>
      <c r="AN20" s="21"/>
      <c r="AO20" s="19" t="s">
        <v>34</v>
      </c>
      <c r="AP20" s="20"/>
      <c r="AQ20" s="3">
        <f t="shared" si="0"/>
        <v>94.564994379016952</v>
      </c>
      <c r="AR20" s="27">
        <v>269.0907815864104</v>
      </c>
      <c r="AS20" s="28">
        <v>0</v>
      </c>
      <c r="AT20" s="28"/>
      <c r="AU20" s="28"/>
      <c r="AV20" s="28"/>
      <c r="AW20" s="60"/>
      <c r="AX20" s="67">
        <v>22678</v>
      </c>
      <c r="AY20" s="68" t="s">
        <v>39</v>
      </c>
      <c r="AZ20" s="69">
        <v>23.68</v>
      </c>
      <c r="BA20" s="69"/>
      <c r="BB20" s="70"/>
      <c r="BC20" s="68" t="s">
        <v>34</v>
      </c>
      <c r="BD20" s="20"/>
      <c r="BE20" s="27">
        <v>472.39604049629918</v>
      </c>
      <c r="BF20" s="27">
        <v>269.0907815864104</v>
      </c>
      <c r="BG20" s="28">
        <v>0</v>
      </c>
      <c r="BH20" s="17"/>
      <c r="BI20" s="18">
        <v>30041</v>
      </c>
      <c r="BJ20" s="42">
        <v>0.57037037037037042</v>
      </c>
      <c r="BK20" s="42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W20" s="16">
        <f t="shared" si="1"/>
        <v>0.98899819266603717</v>
      </c>
      <c r="BX20" s="10"/>
      <c r="BY20" s="10">
        <f t="shared" si="6"/>
        <v>1.6977636902840503</v>
      </c>
      <c r="BZ20" s="10"/>
      <c r="CA20" s="10">
        <f t="shared" si="2"/>
        <v>5.9316806633066381</v>
      </c>
      <c r="CB20" s="10">
        <f t="shared" si="3"/>
        <v>2.9658403316533191</v>
      </c>
      <c r="CC20" s="11">
        <f t="shared" si="4"/>
        <v>778.16326373176014</v>
      </c>
      <c r="CD20" s="11">
        <f t="shared" si="5"/>
        <v>486.3520398323501</v>
      </c>
      <c r="CF20" s="17"/>
      <c r="CG20" s="17"/>
      <c r="CH20" s="17"/>
      <c r="CI20" s="17"/>
    </row>
    <row r="21" spans="32:87" ht="10.5" customHeight="1">
      <c r="AF21" s="8"/>
      <c r="AG21" s="18">
        <v>22706</v>
      </c>
      <c r="AH21" s="19" t="s">
        <v>39</v>
      </c>
      <c r="AI21" s="19"/>
      <c r="AJ21" s="19"/>
      <c r="AK21" s="19"/>
      <c r="AL21" s="20">
        <v>11.1</v>
      </c>
      <c r="AM21" s="26"/>
      <c r="AN21" s="20"/>
      <c r="AO21" s="19" t="s">
        <v>34</v>
      </c>
      <c r="AP21" s="20"/>
      <c r="AQ21" s="3">
        <f t="shared" si="0"/>
        <v>94.39775823250956</v>
      </c>
      <c r="AR21" s="27">
        <v>268.61569095144313</v>
      </c>
      <c r="AS21" s="28">
        <v>0</v>
      </c>
      <c r="AT21" s="28"/>
      <c r="AU21" s="28"/>
      <c r="AV21" s="28"/>
      <c r="AW21" s="60"/>
      <c r="AX21" s="67">
        <v>22706</v>
      </c>
      <c r="AY21" s="68" t="s">
        <v>39</v>
      </c>
      <c r="AZ21" s="69">
        <v>11.1</v>
      </c>
      <c r="BA21" s="69"/>
      <c r="BB21" s="69"/>
      <c r="BC21" s="68" t="s">
        <v>34</v>
      </c>
      <c r="BD21" s="20"/>
      <c r="BE21" s="27">
        <v>471.5620062216492</v>
      </c>
      <c r="BF21" s="27">
        <v>268.61569095144313</v>
      </c>
      <c r="BG21" s="28">
        <v>0</v>
      </c>
      <c r="BH21" s="17"/>
      <c r="BI21" s="18">
        <v>30041</v>
      </c>
      <c r="BJ21" s="20"/>
      <c r="BK21" s="20"/>
      <c r="BL21" s="42">
        <v>0.55555555555555558</v>
      </c>
      <c r="BM21" s="42">
        <v>0.66666666666666663</v>
      </c>
      <c r="BN21" s="20"/>
      <c r="BO21" s="20"/>
      <c r="BP21" s="20"/>
      <c r="BQ21" s="20"/>
      <c r="BR21" s="20"/>
      <c r="BS21" s="20"/>
      <c r="BT21" s="20"/>
      <c r="BU21" s="20"/>
      <c r="BW21" s="16">
        <f t="shared" si="1"/>
        <v>0.98899819266603717</v>
      </c>
      <c r="BX21" s="10"/>
      <c r="BY21" s="10">
        <f t="shared" si="6"/>
        <v>1.6977636902840503</v>
      </c>
      <c r="BZ21" s="10"/>
      <c r="CA21" s="10">
        <f t="shared" si="2"/>
        <v>5.9316806633066381</v>
      </c>
      <c r="CB21" s="10">
        <f t="shared" si="3"/>
        <v>2.9658403316533191</v>
      </c>
      <c r="CC21" s="11">
        <f t="shared" si="4"/>
        <v>778.16326373176014</v>
      </c>
      <c r="CD21" s="11">
        <f t="shared" si="5"/>
        <v>486.3520398323501</v>
      </c>
      <c r="CF21" s="17"/>
      <c r="CG21" s="17"/>
      <c r="CH21" s="17"/>
      <c r="CI21" s="17"/>
    </row>
    <row r="22" spans="32:87" ht="10.5" customHeight="1">
      <c r="AG22" s="18">
        <v>22737</v>
      </c>
      <c r="AH22" s="19" t="s">
        <v>39</v>
      </c>
      <c r="AI22" s="19"/>
      <c r="AJ22" s="19"/>
      <c r="AK22" s="19"/>
      <c r="AL22" s="20">
        <v>90.28</v>
      </c>
      <c r="AM22" s="26"/>
      <c r="AN22" s="21"/>
      <c r="AO22" s="19" t="s">
        <v>34</v>
      </c>
      <c r="AP22" s="20"/>
      <c r="AQ22" s="3">
        <f t="shared" si="0"/>
        <v>94.212948888535124</v>
      </c>
      <c r="AR22" s="27">
        <v>268.09067609871585</v>
      </c>
      <c r="AS22" s="28">
        <v>0</v>
      </c>
      <c r="AT22" s="28"/>
      <c r="AU22" s="28"/>
      <c r="AV22" s="28"/>
      <c r="AW22" s="60"/>
      <c r="AX22" s="67">
        <v>22737</v>
      </c>
      <c r="AY22" s="68" t="s">
        <v>39</v>
      </c>
      <c r="AZ22" s="69">
        <v>90.28</v>
      </c>
      <c r="BA22" s="69"/>
      <c r="BB22" s="70"/>
      <c r="BC22" s="68" t="s">
        <v>34</v>
      </c>
      <c r="BD22" s="20"/>
      <c r="BE22" s="27">
        <v>470.64032865184191</v>
      </c>
      <c r="BF22" s="27">
        <v>268.09067609871585</v>
      </c>
      <c r="BG22" s="28">
        <v>0</v>
      </c>
      <c r="BH22" s="17"/>
      <c r="BI22" s="41">
        <v>30069</v>
      </c>
      <c r="BJ22" s="20"/>
      <c r="BK22" s="20"/>
      <c r="BL22" s="20"/>
      <c r="BM22" s="20"/>
      <c r="BN22" s="20"/>
      <c r="BO22" s="20"/>
      <c r="BP22" s="20"/>
      <c r="BQ22" s="43">
        <v>5.185185185185185E-2</v>
      </c>
      <c r="BR22" s="20"/>
      <c r="BS22" s="20"/>
      <c r="BT22" s="20"/>
      <c r="BU22" s="20"/>
      <c r="BW22" s="16">
        <f t="shared" si="1"/>
        <v>0.98724917076072882</v>
      </c>
      <c r="BX22" s="10"/>
      <c r="BY22" s="10">
        <f t="shared" si="6"/>
        <v>1.6947612319313821</v>
      </c>
      <c r="BZ22" s="10"/>
      <c r="CA22" s="10">
        <f t="shared" si="2"/>
        <v>5.9208219919695155</v>
      </c>
      <c r="CB22" s="10">
        <f t="shared" si="3"/>
        <v>2.9604109959847578</v>
      </c>
      <c r="CC22" s="11">
        <f t="shared" si="4"/>
        <v>774.72512787012886</v>
      </c>
      <c r="CD22" s="11">
        <f t="shared" si="5"/>
        <v>484.20320491883052</v>
      </c>
      <c r="CF22" s="17"/>
      <c r="CG22" s="17"/>
      <c r="CH22" s="17"/>
      <c r="CI22" s="17"/>
    </row>
    <row r="23" spans="32:87" ht="10.5" customHeight="1">
      <c r="AF23" s="8"/>
      <c r="AG23" s="18">
        <v>22767</v>
      </c>
      <c r="AH23" s="19" t="s">
        <v>39</v>
      </c>
      <c r="AI23" s="19"/>
      <c r="AJ23" s="19"/>
      <c r="AK23" s="19"/>
      <c r="AL23" s="20">
        <v>148.37</v>
      </c>
      <c r="AM23" s="26"/>
      <c r="AN23" s="20"/>
      <c r="AO23" s="19" t="s">
        <v>34</v>
      </c>
      <c r="AP23" s="18"/>
      <c r="AQ23" s="3">
        <f t="shared" si="0"/>
        <v>94.03444563931393</v>
      </c>
      <c r="AR23" s="27">
        <v>267.58357426314353</v>
      </c>
      <c r="AS23" s="28">
        <v>0</v>
      </c>
      <c r="AT23" s="28"/>
      <c r="AU23" s="28"/>
      <c r="AV23" s="28"/>
      <c r="AW23" s="60"/>
      <c r="AX23" s="67">
        <v>22767</v>
      </c>
      <c r="AY23" s="68" t="s">
        <v>39</v>
      </c>
      <c r="AZ23" s="69">
        <v>148.37</v>
      </c>
      <c r="BA23" s="69"/>
      <c r="BB23" s="69"/>
      <c r="BC23" s="68" t="s">
        <v>34</v>
      </c>
      <c r="BD23" s="18"/>
      <c r="BE23" s="27">
        <v>469.75009786117528</v>
      </c>
      <c r="BF23" s="27">
        <v>267.58357426314353</v>
      </c>
      <c r="BG23" s="28">
        <v>0</v>
      </c>
      <c r="BH23" s="17"/>
      <c r="BI23" s="18">
        <v>30071</v>
      </c>
      <c r="BJ23" s="42">
        <v>1.5185185185185186</v>
      </c>
      <c r="BK23" s="42">
        <v>2.2222222222222223</v>
      </c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W23" s="16">
        <f t="shared" si="1"/>
        <v>0.98712435904817997</v>
      </c>
      <c r="BX23" s="10"/>
      <c r="BY23" s="10">
        <f t="shared" si="6"/>
        <v>1.6945469739122483</v>
      </c>
      <c r="BZ23" s="10"/>
      <c r="CA23" s="10">
        <f t="shared" si="2"/>
        <v>5.9200471336625533</v>
      </c>
      <c r="CB23" s="10">
        <f t="shared" si="3"/>
        <v>2.9600235668312767</v>
      </c>
      <c r="CC23" s="11">
        <f t="shared" si="4"/>
        <v>774.4801288072955</v>
      </c>
      <c r="CD23" s="11">
        <f t="shared" si="5"/>
        <v>484.05008050455973</v>
      </c>
      <c r="CF23" s="17"/>
      <c r="CG23" s="17"/>
      <c r="CH23" s="17"/>
      <c r="CI23" s="17"/>
    </row>
    <row r="24" spans="32:87" ht="10.5" customHeight="1">
      <c r="AG24" s="18">
        <v>22798</v>
      </c>
      <c r="AH24" s="19" t="s">
        <v>39</v>
      </c>
      <c r="AI24" s="19"/>
      <c r="AJ24" s="19"/>
      <c r="AK24" s="19"/>
      <c r="AL24" s="20">
        <v>118.03</v>
      </c>
      <c r="AM24" s="26"/>
      <c r="AN24" s="21"/>
      <c r="AO24" s="19" t="s">
        <v>34</v>
      </c>
      <c r="AP24" s="18"/>
      <c r="AQ24" s="3">
        <f t="shared" si="0"/>
        <v>93.850347578777402</v>
      </c>
      <c r="AR24" s="27">
        <v>267.06057670355796</v>
      </c>
      <c r="AS24" s="28">
        <v>0</v>
      </c>
      <c r="AT24" s="28"/>
      <c r="AU24" s="28"/>
      <c r="AV24" s="28"/>
      <c r="AW24" s="60"/>
      <c r="AX24" s="67">
        <v>22798</v>
      </c>
      <c r="AY24" s="68" t="s">
        <v>39</v>
      </c>
      <c r="AZ24" s="69">
        <v>118.03</v>
      </c>
      <c r="BA24" s="69"/>
      <c r="BB24" s="70"/>
      <c r="BC24" s="68" t="s">
        <v>34</v>
      </c>
      <c r="BD24" s="18"/>
      <c r="BE24" s="27">
        <v>468.83196170325527</v>
      </c>
      <c r="BF24" s="27">
        <v>267.06057670355796</v>
      </c>
      <c r="BG24" s="28">
        <v>0</v>
      </c>
      <c r="BH24" s="17"/>
      <c r="BI24" s="18">
        <v>30071</v>
      </c>
      <c r="BJ24" s="20"/>
      <c r="BK24" s="20"/>
      <c r="BL24" s="42">
        <v>2.0370370370370372</v>
      </c>
      <c r="BM24" s="42">
        <v>3.2962962962962963</v>
      </c>
      <c r="BN24" s="20"/>
      <c r="BO24" s="20"/>
      <c r="BP24" s="20"/>
      <c r="BQ24" s="20"/>
      <c r="BR24" s="20"/>
      <c r="BS24" s="20"/>
      <c r="BT24" s="20"/>
      <c r="BU24" s="20"/>
      <c r="BW24" s="16">
        <f t="shared" si="1"/>
        <v>0.98712435904817997</v>
      </c>
      <c r="BX24" s="10"/>
      <c r="BY24" s="10">
        <f t="shared" si="6"/>
        <v>1.6945469739122483</v>
      </c>
      <c r="BZ24" s="10"/>
      <c r="CA24" s="10">
        <f t="shared" si="2"/>
        <v>5.9200471336625533</v>
      </c>
      <c r="CB24" s="10">
        <f t="shared" si="3"/>
        <v>2.9600235668312767</v>
      </c>
      <c r="CC24" s="11">
        <f t="shared" si="4"/>
        <v>774.4801288072955</v>
      </c>
      <c r="CD24" s="11">
        <f t="shared" si="5"/>
        <v>484.05008050455973</v>
      </c>
      <c r="CF24" s="17"/>
      <c r="CG24" s="17"/>
      <c r="CH24" s="17"/>
      <c r="CI24" s="17"/>
    </row>
    <row r="25" spans="32:87" ht="10.5" customHeight="1">
      <c r="AF25" s="8"/>
      <c r="AG25" s="18">
        <v>22828</v>
      </c>
      <c r="AH25" s="19" t="s">
        <v>39</v>
      </c>
      <c r="AI25" s="19"/>
      <c r="AJ25" s="19"/>
      <c r="AK25" s="19"/>
      <c r="AL25" s="20">
        <v>138.38</v>
      </c>
      <c r="AM25" s="26"/>
      <c r="AN25" s="20"/>
      <c r="AO25" s="19" t="s">
        <v>34</v>
      </c>
      <c r="AP25" s="20"/>
      <c r="AQ25" s="3">
        <f t="shared" si="0"/>
        <v>93.672531342463927</v>
      </c>
      <c r="AR25" s="27">
        <v>266.5554233329666</v>
      </c>
      <c r="AS25" s="28">
        <v>0</v>
      </c>
      <c r="AT25" s="28"/>
      <c r="AU25" s="28"/>
      <c r="AV25" s="28"/>
      <c r="AW25" s="60"/>
      <c r="AX25" s="67">
        <v>22828</v>
      </c>
      <c r="AY25" s="68" t="s">
        <v>39</v>
      </c>
      <c r="AZ25" s="69">
        <v>138.38</v>
      </c>
      <c r="BA25" s="69"/>
      <c r="BB25" s="69"/>
      <c r="BC25" s="68" t="s">
        <v>34</v>
      </c>
      <c r="BD25" s="20"/>
      <c r="BE25" s="27">
        <v>467.94515149480492</v>
      </c>
      <c r="BF25" s="27">
        <v>266.5554233329666</v>
      </c>
      <c r="BG25" s="28">
        <v>0</v>
      </c>
      <c r="BH25" s="17"/>
      <c r="BI25" s="44">
        <v>30077</v>
      </c>
      <c r="BJ25" s="20"/>
      <c r="BK25" s="20"/>
      <c r="BL25" s="20"/>
      <c r="BM25" s="20"/>
      <c r="BN25" s="45">
        <v>0.65827777777777785</v>
      </c>
      <c r="BO25" s="45"/>
      <c r="BP25" s="46">
        <v>0.65816666666666668</v>
      </c>
      <c r="BQ25" s="20"/>
      <c r="BR25" s="20"/>
      <c r="BS25" s="20"/>
      <c r="BT25" s="20"/>
      <c r="BU25" s="20"/>
      <c r="BW25" s="16">
        <f t="shared" si="1"/>
        <v>0.98675001857752032</v>
      </c>
      <c r="BX25" s="10"/>
      <c r="BY25" s="10">
        <f t="shared" si="6"/>
        <v>1.6939043623649239</v>
      </c>
      <c r="BZ25" s="10"/>
      <c r="CA25" s="10">
        <f t="shared" si="2"/>
        <v>5.9177231671230839</v>
      </c>
      <c r="CB25" s="10">
        <f t="shared" si="3"/>
        <v>2.9588615835615419</v>
      </c>
      <c r="CC25" s="11">
        <f t="shared" si="4"/>
        <v>773.7455963917962</v>
      </c>
      <c r="CD25" s="11">
        <f t="shared" si="5"/>
        <v>483.59099774487265</v>
      </c>
      <c r="CF25" s="17"/>
      <c r="CG25" s="17"/>
      <c r="CH25" s="17"/>
      <c r="CI25" s="17"/>
    </row>
    <row r="26" spans="32:87" ht="10.5" customHeight="1">
      <c r="AG26" s="18">
        <v>22859</v>
      </c>
      <c r="AH26" s="19" t="s">
        <v>39</v>
      </c>
      <c r="AI26" s="19"/>
      <c r="AJ26" s="19"/>
      <c r="AK26" s="19"/>
      <c r="AL26" s="20">
        <v>55.13</v>
      </c>
      <c r="AM26" s="26"/>
      <c r="AN26" s="21"/>
      <c r="AO26" s="19" t="s">
        <v>34</v>
      </c>
      <c r="AP26" s="20"/>
      <c r="AQ26" s="3">
        <f t="shared" si="0"/>
        <v>93.489141827819068</v>
      </c>
      <c r="AR26" s="27">
        <v>266.03443531536755</v>
      </c>
      <c r="AS26" s="28">
        <v>0</v>
      </c>
      <c r="AT26" s="28"/>
      <c r="AU26" s="28"/>
      <c r="AV26" s="28"/>
      <c r="AW26" s="60"/>
      <c r="AX26" s="67">
        <v>22859</v>
      </c>
      <c r="AY26" s="68" t="s">
        <v>39</v>
      </c>
      <c r="AZ26" s="69">
        <v>55.13</v>
      </c>
      <c r="BA26" s="69"/>
      <c r="BB26" s="70"/>
      <c r="BC26" s="68" t="s">
        <v>34</v>
      </c>
      <c r="BD26" s="20"/>
      <c r="BE26" s="27">
        <v>467.03054314141247</v>
      </c>
      <c r="BF26" s="27">
        <v>266.03443531536755</v>
      </c>
      <c r="BG26" s="28">
        <v>0</v>
      </c>
      <c r="BH26" s="17"/>
      <c r="BI26" s="41">
        <v>30077</v>
      </c>
      <c r="BJ26" s="20"/>
      <c r="BK26" s="20"/>
      <c r="BL26" s="20"/>
      <c r="BM26" s="20"/>
      <c r="BN26" s="20"/>
      <c r="BO26" s="20"/>
      <c r="BP26" s="20"/>
      <c r="BQ26" s="20"/>
      <c r="BR26" s="20"/>
      <c r="BS26" s="43">
        <v>1.2222222222222223</v>
      </c>
      <c r="BT26" s="43">
        <v>1.3333333333333333</v>
      </c>
      <c r="BU26" s="43">
        <v>1.037037037037037</v>
      </c>
      <c r="BW26" s="16">
        <f t="shared" si="1"/>
        <v>0.98675001857752032</v>
      </c>
      <c r="BX26" s="10"/>
      <c r="BY26" s="10">
        <f t="shared" si="6"/>
        <v>1.6939043623649239</v>
      </c>
      <c r="BZ26" s="10"/>
      <c r="CA26" s="10">
        <f t="shared" si="2"/>
        <v>5.9177231671230839</v>
      </c>
      <c r="CB26" s="10">
        <f t="shared" si="3"/>
        <v>2.9588615835615419</v>
      </c>
      <c r="CC26" s="11">
        <f t="shared" si="4"/>
        <v>773.7455963917962</v>
      </c>
      <c r="CD26" s="11">
        <f t="shared" si="5"/>
        <v>483.59099774487265</v>
      </c>
      <c r="CF26" s="17"/>
      <c r="CG26" s="17"/>
      <c r="CH26" s="17"/>
      <c r="CI26" s="17"/>
    </row>
    <row r="27" spans="32:87" ht="10.5" customHeight="1">
      <c r="AF27" s="8"/>
      <c r="AG27" s="18">
        <v>22890</v>
      </c>
      <c r="AH27" s="19" t="s">
        <v>39</v>
      </c>
      <c r="AI27" s="19"/>
      <c r="AJ27" s="19"/>
      <c r="AK27" s="19"/>
      <c r="AL27" s="20">
        <v>50.69</v>
      </c>
      <c r="AM27" s="26"/>
      <c r="AN27" s="20"/>
      <c r="AO27" s="19" t="s">
        <v>34</v>
      </c>
      <c r="AP27" s="18"/>
      <c r="AQ27" s="3">
        <f t="shared" si="0"/>
        <v>93.306111348139922</v>
      </c>
      <c r="AR27" s="27">
        <v>265.51446557948668</v>
      </c>
      <c r="AS27" s="28">
        <v>0</v>
      </c>
      <c r="AT27" s="28"/>
      <c r="AU27" s="28"/>
      <c r="AV27" s="28"/>
      <c r="AW27" s="60"/>
      <c r="AX27" s="67">
        <v>22890</v>
      </c>
      <c r="AY27" s="68" t="s">
        <v>39</v>
      </c>
      <c r="AZ27" s="69">
        <v>50.69</v>
      </c>
      <c r="BA27" s="69"/>
      <c r="BB27" s="69"/>
      <c r="BC27" s="68" t="s">
        <v>34</v>
      </c>
      <c r="BD27" s="18"/>
      <c r="BE27" s="27">
        <v>466.11772240872176</v>
      </c>
      <c r="BF27" s="27">
        <v>265.51446557948668</v>
      </c>
      <c r="BG27" s="28">
        <v>0</v>
      </c>
      <c r="BH27" s="17"/>
      <c r="BI27" s="41">
        <v>30083</v>
      </c>
      <c r="BJ27" s="20"/>
      <c r="BK27" s="20"/>
      <c r="BL27" s="20"/>
      <c r="BM27" s="20"/>
      <c r="BN27" s="20"/>
      <c r="BO27" s="20"/>
      <c r="BP27" s="20"/>
      <c r="BQ27" s="43">
        <v>7.0370370370370361E-2</v>
      </c>
      <c r="BR27" s="20"/>
      <c r="BS27" s="20"/>
      <c r="BT27" s="20"/>
      <c r="BU27" s="20"/>
      <c r="BW27" s="16">
        <f t="shared" si="1"/>
        <v>0.98637582006545621</v>
      </c>
      <c r="BX27" s="10"/>
      <c r="BY27" s="10">
        <f t="shared" si="6"/>
        <v>1.6932619945108152</v>
      </c>
      <c r="BZ27" s="10"/>
      <c r="CA27" s="10">
        <f t="shared" si="2"/>
        <v>5.9154001128771112</v>
      </c>
      <c r="CB27" s="10">
        <f t="shared" si="3"/>
        <v>2.9577000564385556</v>
      </c>
      <c r="CC27" s="11">
        <f t="shared" si="4"/>
        <v>773.01176062150341</v>
      </c>
      <c r="CD27" s="11">
        <f t="shared" si="5"/>
        <v>483.13235038843959</v>
      </c>
      <c r="CF27" s="17"/>
      <c r="CG27" s="17"/>
      <c r="CH27" s="17"/>
      <c r="CI27" s="17"/>
    </row>
    <row r="28" spans="32:87" ht="10.5" customHeight="1">
      <c r="AG28" s="18">
        <v>22920</v>
      </c>
      <c r="AH28" s="19" t="s">
        <v>39</v>
      </c>
      <c r="AI28" s="19"/>
      <c r="AJ28" s="19"/>
      <c r="AK28" s="19"/>
      <c r="AL28" s="20">
        <v>44.77</v>
      </c>
      <c r="AM28" s="26"/>
      <c r="AN28" s="21"/>
      <c r="AO28" s="19" t="s">
        <v>34</v>
      </c>
      <c r="AP28" s="20"/>
      <c r="AQ28" s="3">
        <f t="shared" si="0"/>
        <v>93.129326264514688</v>
      </c>
      <c r="AR28" s="27">
        <v>265.01223672607892</v>
      </c>
      <c r="AS28" s="28">
        <v>0</v>
      </c>
      <c r="AT28" s="28"/>
      <c r="AU28" s="28"/>
      <c r="AV28" s="28"/>
      <c r="AW28" s="60"/>
      <c r="AX28" s="67">
        <v>22920</v>
      </c>
      <c r="AY28" s="68" t="s">
        <v>39</v>
      </c>
      <c r="AZ28" s="69">
        <v>44.77</v>
      </c>
      <c r="BA28" s="69"/>
      <c r="BB28" s="70"/>
      <c r="BC28" s="68" t="s">
        <v>34</v>
      </c>
      <c r="BD28" s="20"/>
      <c r="BE28" s="27">
        <v>465.23604626814904</v>
      </c>
      <c r="BF28" s="27">
        <v>265.01223672607892</v>
      </c>
      <c r="BG28" s="28">
        <v>0</v>
      </c>
      <c r="BH28" s="17"/>
      <c r="BI28" s="18">
        <v>30102</v>
      </c>
      <c r="BJ28" s="42">
        <v>0.63703703703703696</v>
      </c>
      <c r="BK28" s="42">
        <v>0.87777777777777777</v>
      </c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W28" s="16">
        <f t="shared" si="1"/>
        <v>0.98519179403146084</v>
      </c>
      <c r="BX28" s="10"/>
      <c r="BY28" s="10">
        <f t="shared" si="6"/>
        <v>1.6912294362879838</v>
      </c>
      <c r="BZ28" s="10"/>
      <c r="CA28" s="10">
        <f t="shared" si="2"/>
        <v>5.9080497889662738</v>
      </c>
      <c r="CB28" s="10">
        <f t="shared" si="3"/>
        <v>2.9540248944831369</v>
      </c>
      <c r="CC28" s="11">
        <f t="shared" si="4"/>
        <v>770.69253576906931</v>
      </c>
      <c r="CD28" s="11">
        <f t="shared" si="5"/>
        <v>481.68283485566832</v>
      </c>
      <c r="CF28" s="17"/>
      <c r="CG28" s="17"/>
      <c r="CH28" s="17"/>
      <c r="CI28" s="17"/>
    </row>
    <row r="29" spans="32:87" ht="10.5" customHeight="1">
      <c r="AF29" s="8"/>
      <c r="AG29" s="18">
        <v>22951</v>
      </c>
      <c r="AH29" s="19" t="s">
        <v>39</v>
      </c>
      <c r="AI29" s="19"/>
      <c r="AJ29" s="19"/>
      <c r="AK29" s="19"/>
      <c r="AL29" s="20">
        <v>32.56</v>
      </c>
      <c r="AM29" s="26"/>
      <c r="AN29" s="20"/>
      <c r="AO29" s="19" t="s">
        <v>34</v>
      </c>
      <c r="AP29" s="18"/>
      <c r="AQ29" s="3">
        <f t="shared" si="0"/>
        <v>92.947000221884181</v>
      </c>
      <c r="AR29" s="27">
        <v>264.49426489821275</v>
      </c>
      <c r="AS29" s="28">
        <v>0</v>
      </c>
      <c r="AT29" s="28"/>
      <c r="AU29" s="28"/>
      <c r="AV29" s="28"/>
      <c r="AW29" s="60"/>
      <c r="AX29" s="67">
        <v>22951</v>
      </c>
      <c r="AY29" s="68" t="s">
        <v>39</v>
      </c>
      <c r="AZ29" s="69">
        <v>32.56</v>
      </c>
      <c r="BA29" s="69"/>
      <c r="BB29" s="69"/>
      <c r="BC29" s="68" t="s">
        <v>34</v>
      </c>
      <c r="BD29" s="18"/>
      <c r="BE29" s="27">
        <v>464.32673291623826</v>
      </c>
      <c r="BF29" s="27">
        <v>264.49426489821275</v>
      </c>
      <c r="BG29" s="28">
        <v>0</v>
      </c>
      <c r="BH29" s="17"/>
      <c r="BI29" s="18">
        <v>30103</v>
      </c>
      <c r="BJ29" s="20"/>
      <c r="BK29" s="20"/>
      <c r="BL29" s="42">
        <v>0.85185185185185186</v>
      </c>
      <c r="BM29" s="42">
        <v>0.96296296296296291</v>
      </c>
      <c r="BN29" s="20"/>
      <c r="BO29" s="20"/>
      <c r="BP29" s="20"/>
      <c r="BQ29" s="20"/>
      <c r="BR29" s="20"/>
      <c r="BS29" s="20"/>
      <c r="BT29" s="20"/>
      <c r="BU29" s="20"/>
      <c r="BW29" s="16">
        <f t="shared" si="1"/>
        <v>0.98512951625738676</v>
      </c>
      <c r="BX29" s="10"/>
      <c r="BY29" s="10">
        <f t="shared" si="6"/>
        <v>1.6911225271507189</v>
      </c>
      <c r="BZ29" s="10"/>
      <c r="CA29" s="10">
        <f t="shared" si="2"/>
        <v>5.907663182913053</v>
      </c>
      <c r="CB29" s="10">
        <f t="shared" si="3"/>
        <v>2.9538315914565265</v>
      </c>
      <c r="CC29" s="11">
        <f t="shared" si="4"/>
        <v>770.57066423516073</v>
      </c>
      <c r="CD29" s="11">
        <f t="shared" si="5"/>
        <v>481.6066651469755</v>
      </c>
      <c r="CF29" s="17"/>
      <c r="CG29" s="17"/>
      <c r="CH29" s="17"/>
      <c r="CI29" s="17"/>
    </row>
    <row r="30" spans="32:87" ht="10.5" customHeight="1">
      <c r="AG30" s="18">
        <v>22981</v>
      </c>
      <c r="AH30" s="19" t="s">
        <v>39</v>
      </c>
      <c r="AI30" s="19"/>
      <c r="AJ30" s="19"/>
      <c r="AK30" s="19"/>
      <c r="AL30" s="20">
        <v>56.24</v>
      </c>
      <c r="AM30" s="26"/>
      <c r="AN30" s="21"/>
      <c r="AO30" s="19" t="s">
        <v>34</v>
      </c>
      <c r="AP30" s="18"/>
      <c r="AQ30" s="3">
        <f t="shared" si="0"/>
        <v>92.770895538391031</v>
      </c>
      <c r="AR30" s="27">
        <v>263.99396578606144</v>
      </c>
      <c r="AS30" s="28">
        <v>0</v>
      </c>
      <c r="AT30" s="28"/>
      <c r="AU30" s="28"/>
      <c r="AV30" s="28"/>
      <c r="AW30" s="60"/>
      <c r="AX30" s="67">
        <v>22981</v>
      </c>
      <c r="AY30" s="68" t="s">
        <v>39</v>
      </c>
      <c r="AZ30" s="69">
        <v>56.24</v>
      </c>
      <c r="BA30" s="69"/>
      <c r="BB30" s="70"/>
      <c r="BC30" s="68" t="s">
        <v>34</v>
      </c>
      <c r="BD30" s="18"/>
      <c r="BE30" s="27">
        <v>463.44844448788422</v>
      </c>
      <c r="BF30" s="27">
        <v>263.99396578606144</v>
      </c>
      <c r="BG30" s="28">
        <v>0</v>
      </c>
      <c r="BH30" s="17"/>
      <c r="BI30" s="41">
        <v>30111</v>
      </c>
      <c r="BJ30" s="20"/>
      <c r="BK30" s="20"/>
      <c r="BL30" s="20"/>
      <c r="BM30" s="20"/>
      <c r="BN30" s="20"/>
      <c r="BO30" s="20"/>
      <c r="BP30" s="20"/>
      <c r="BQ30" s="43">
        <v>8.1481481481481488E-2</v>
      </c>
      <c r="BR30" s="20"/>
      <c r="BS30" s="20"/>
      <c r="BT30" s="20"/>
      <c r="BU30" s="20"/>
      <c r="BW30" s="16">
        <f t="shared" si="1"/>
        <v>0.98463143576935319</v>
      </c>
      <c r="BX30" s="10"/>
      <c r="BY30" s="10">
        <f t="shared" si="6"/>
        <v>1.6902674973097209</v>
      </c>
      <c r="BZ30" s="10"/>
      <c r="CA30" s="10">
        <f t="shared" si="2"/>
        <v>5.9045712450908416</v>
      </c>
      <c r="CB30" s="10">
        <f t="shared" si="3"/>
        <v>2.9522856225454208</v>
      </c>
      <c r="CC30" s="11">
        <f t="shared" si="4"/>
        <v>769.5963854945536</v>
      </c>
      <c r="CD30" s="11">
        <f t="shared" si="5"/>
        <v>480.99774093409604</v>
      </c>
      <c r="CF30" s="17"/>
      <c r="CG30" s="17"/>
      <c r="CH30" s="17"/>
      <c r="CI30" s="17"/>
    </row>
    <row r="31" spans="32:87" ht="10.5" customHeight="1">
      <c r="AF31" s="8"/>
      <c r="AG31" s="18">
        <v>23012</v>
      </c>
      <c r="AH31" s="19" t="s">
        <v>39</v>
      </c>
      <c r="AI31" s="19"/>
      <c r="AJ31" s="19"/>
      <c r="AK31" s="19"/>
      <c r="AL31" s="20">
        <v>66.97</v>
      </c>
      <c r="AM31" s="26"/>
      <c r="AN31" s="20"/>
      <c r="AO31" s="19" t="s">
        <v>34</v>
      </c>
      <c r="AP31" s="18"/>
      <c r="AQ31" s="3">
        <f t="shared" si="0"/>
        <v>92.589271221612861</v>
      </c>
      <c r="AR31" s="27">
        <v>263.4779841895392</v>
      </c>
      <c r="AS31" s="28">
        <v>0</v>
      </c>
      <c r="AT31" s="28"/>
      <c r="AU31" s="28"/>
      <c r="AV31" s="28"/>
      <c r="AW31" s="60"/>
      <c r="AX31" s="67">
        <v>23012</v>
      </c>
      <c r="AY31" s="68" t="s">
        <v>39</v>
      </c>
      <c r="AZ31" s="69">
        <v>66.97</v>
      </c>
      <c r="BA31" s="69"/>
      <c r="BB31" s="69"/>
      <c r="BC31" s="68" t="s">
        <v>34</v>
      </c>
      <c r="BD31" s="18"/>
      <c r="BE31" s="27">
        <v>462.54262504015333</v>
      </c>
      <c r="BF31" s="27">
        <v>263.4779841895392</v>
      </c>
      <c r="BG31" s="28">
        <v>0</v>
      </c>
      <c r="BH31" s="17"/>
      <c r="BI31" s="41">
        <v>30111</v>
      </c>
      <c r="BJ31" s="20"/>
      <c r="BK31" s="20"/>
      <c r="BL31" s="20"/>
      <c r="BM31" s="20"/>
      <c r="BN31" s="20"/>
      <c r="BO31" s="20"/>
      <c r="BP31" s="20"/>
      <c r="BQ31" s="20"/>
      <c r="BR31" s="43">
        <v>2.3E-2</v>
      </c>
      <c r="BS31" s="20"/>
      <c r="BT31" s="20"/>
      <c r="BU31" s="20"/>
      <c r="BW31" s="16">
        <f t="shared" si="1"/>
        <v>0.98463143576935319</v>
      </c>
      <c r="BX31" s="10"/>
      <c r="BY31" s="10">
        <f t="shared" si="6"/>
        <v>1.6902674973097209</v>
      </c>
      <c r="BZ31" s="10"/>
      <c r="CA31" s="10">
        <f t="shared" si="2"/>
        <v>5.9045712450908416</v>
      </c>
      <c r="CB31" s="10">
        <f t="shared" si="3"/>
        <v>2.9522856225454208</v>
      </c>
      <c r="CC31" s="11">
        <f t="shared" si="4"/>
        <v>769.5963854945536</v>
      </c>
      <c r="CD31" s="11">
        <f t="shared" si="5"/>
        <v>480.99774093409604</v>
      </c>
      <c r="CF31" s="17"/>
      <c r="CG31" s="17"/>
      <c r="CH31" s="17"/>
      <c r="CI31" s="17"/>
    </row>
    <row r="32" spans="32:87" ht="10.5" customHeight="1">
      <c r="AG32" s="18">
        <v>23043</v>
      </c>
      <c r="AH32" s="19" t="s">
        <v>39</v>
      </c>
      <c r="AI32" s="19"/>
      <c r="AJ32" s="19"/>
      <c r="AK32" s="19"/>
      <c r="AL32" s="20">
        <v>64.010000000000005</v>
      </c>
      <c r="AM32" s="26"/>
      <c r="AN32" s="20"/>
      <c r="AO32" s="19" t="s">
        <v>34</v>
      </c>
      <c r="AP32" s="18"/>
      <c r="AQ32" s="3">
        <f t="shared" si="0"/>
        <v>92.408002483944429</v>
      </c>
      <c r="AR32" s="27">
        <v>262.96301108958301</v>
      </c>
      <c r="AS32" s="28">
        <v>0</v>
      </c>
      <c r="AT32" s="28"/>
      <c r="AU32" s="28"/>
      <c r="AV32" s="28"/>
      <c r="AW32" s="60"/>
      <c r="AX32" s="67">
        <v>23043</v>
      </c>
      <c r="AY32" s="68" t="s">
        <v>39</v>
      </c>
      <c r="AZ32" s="69">
        <v>64.010000000000005</v>
      </c>
      <c r="BA32" s="69"/>
      <c r="BB32" s="69"/>
      <c r="BC32" s="68" t="s">
        <v>34</v>
      </c>
      <c r="BD32" s="18"/>
      <c r="BE32" s="27">
        <v>461.63857603502868</v>
      </c>
      <c r="BF32" s="27">
        <v>262.96301108958301</v>
      </c>
      <c r="BG32" s="28">
        <v>0</v>
      </c>
      <c r="BH32" s="17"/>
      <c r="BI32" s="18">
        <v>30132</v>
      </c>
      <c r="BJ32" s="42">
        <v>0.58148148148148149</v>
      </c>
      <c r="BK32" s="42">
        <v>0.52222222222222225</v>
      </c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W32" s="16">
        <f t="shared" si="1"/>
        <v>0.98332517231528083</v>
      </c>
      <c r="BX32" s="10"/>
      <c r="BY32" s="10">
        <f t="shared" si="6"/>
        <v>1.688025100226779</v>
      </c>
      <c r="BZ32" s="10"/>
      <c r="CA32" s="10">
        <f t="shared" si="2"/>
        <v>5.8964626054579226</v>
      </c>
      <c r="CB32" s="10">
        <f t="shared" si="3"/>
        <v>2.9482313027289613</v>
      </c>
      <c r="CC32" s="11">
        <f t="shared" si="4"/>
        <v>767.04476064678647</v>
      </c>
      <c r="CD32" s="11">
        <f t="shared" si="5"/>
        <v>479.40297540424154</v>
      </c>
      <c r="CF32" s="17"/>
      <c r="CG32" s="17"/>
      <c r="CH32" s="17"/>
      <c r="CI32" s="17"/>
    </row>
    <row r="33" spans="25:87" ht="10.5" customHeight="1">
      <c r="AF33" s="8"/>
      <c r="AG33" s="18">
        <v>23071</v>
      </c>
      <c r="AH33" s="19" t="s">
        <v>39</v>
      </c>
      <c r="AI33" s="19"/>
      <c r="AJ33" s="19"/>
      <c r="AK33" s="19"/>
      <c r="AL33" s="20">
        <v>307.47000000000003</v>
      </c>
      <c r="AM33" s="26"/>
      <c r="AN33" s="21"/>
      <c r="AO33" s="19" t="s">
        <v>34</v>
      </c>
      <c r="AP33" s="18"/>
      <c r="AQ33" s="3">
        <f t="shared" si="0"/>
        <v>92.244580930933793</v>
      </c>
      <c r="AR33" s="27">
        <v>262.49873928073492</v>
      </c>
      <c r="AS33" s="28">
        <v>0</v>
      </c>
      <c r="AT33" s="28"/>
      <c r="AU33" s="28"/>
      <c r="AV33" s="28"/>
      <c r="AW33" s="60"/>
      <c r="AX33" s="67">
        <v>23071</v>
      </c>
      <c r="AY33" s="68" t="s">
        <v>39</v>
      </c>
      <c r="AZ33" s="69">
        <v>307.47000000000003</v>
      </c>
      <c r="BA33" s="69"/>
      <c r="BB33" s="70"/>
      <c r="BC33" s="68" t="s">
        <v>34</v>
      </c>
      <c r="BD33" s="18"/>
      <c r="BE33" s="27">
        <v>460.82353449803924</v>
      </c>
      <c r="BF33" s="27">
        <v>262.49873928073492</v>
      </c>
      <c r="BG33" s="28">
        <v>0</v>
      </c>
      <c r="BH33" s="17"/>
      <c r="BI33" s="18">
        <v>30133</v>
      </c>
      <c r="BJ33" s="20"/>
      <c r="BK33" s="20"/>
      <c r="BL33" s="42">
        <v>0.48148148148148145</v>
      </c>
      <c r="BM33" s="42">
        <v>0.51851851851851849</v>
      </c>
      <c r="BN33" s="20"/>
      <c r="BO33" s="20"/>
      <c r="BP33" s="20"/>
      <c r="BQ33" s="20"/>
      <c r="BR33" s="20"/>
      <c r="BS33" s="20"/>
      <c r="BT33" s="20"/>
      <c r="BU33" s="20"/>
      <c r="BW33" s="16">
        <f t="shared" si="1"/>
        <v>0.98326301253756665</v>
      </c>
      <c r="BX33" s="10"/>
      <c r="BY33" s="10">
        <f t="shared" si="6"/>
        <v>1.6879183936479585</v>
      </c>
      <c r="BZ33" s="10"/>
      <c r="CA33" s="10">
        <f t="shared" si="2"/>
        <v>5.8960767576371884</v>
      </c>
      <c r="CB33" s="10">
        <f t="shared" si="3"/>
        <v>2.9480383788185942</v>
      </c>
      <c r="CC33" s="11">
        <f t="shared" si="4"/>
        <v>766.92346594466073</v>
      </c>
      <c r="CD33" s="11">
        <f t="shared" si="5"/>
        <v>479.327166215413</v>
      </c>
      <c r="CF33" s="17"/>
      <c r="CG33" s="17"/>
      <c r="CH33" s="17"/>
      <c r="CI33" s="17"/>
    </row>
    <row r="34" spans="25:87" ht="10.5" customHeight="1">
      <c r="AG34" s="18">
        <v>23102</v>
      </c>
      <c r="AH34" s="19" t="s">
        <v>39</v>
      </c>
      <c r="AI34" s="19"/>
      <c r="AJ34" s="19"/>
      <c r="AK34" s="19"/>
      <c r="AL34" s="20">
        <v>242.35</v>
      </c>
      <c r="AM34" s="26"/>
      <c r="AN34" s="21"/>
      <c r="AO34" s="19" t="s">
        <v>34</v>
      </c>
      <c r="AP34" s="18"/>
      <c r="AQ34" s="3">
        <f t="shared" si="0"/>
        <v>92.063987018469774</v>
      </c>
      <c r="AR34" s="27">
        <v>261.98568013494781</v>
      </c>
      <c r="AS34" s="28">
        <v>0</v>
      </c>
      <c r="AT34" s="28"/>
      <c r="AU34" s="28"/>
      <c r="AV34" s="28"/>
      <c r="AW34" s="60"/>
      <c r="AX34" s="67">
        <v>23102</v>
      </c>
      <c r="AY34" s="68" t="s">
        <v>39</v>
      </c>
      <c r="AZ34" s="69">
        <v>242.35</v>
      </c>
      <c r="BA34" s="69"/>
      <c r="BB34" s="70"/>
      <c r="BC34" s="68" t="s">
        <v>34</v>
      </c>
      <c r="BD34" s="18"/>
      <c r="BE34" s="27">
        <v>459.9228454904806</v>
      </c>
      <c r="BF34" s="27">
        <v>261.98568013494781</v>
      </c>
      <c r="BG34" s="28">
        <v>0</v>
      </c>
      <c r="BH34" s="17"/>
      <c r="BI34" s="41">
        <v>30138</v>
      </c>
      <c r="BJ34" s="20"/>
      <c r="BK34" s="20"/>
      <c r="BL34" s="20"/>
      <c r="BM34" s="20"/>
      <c r="BN34" s="20"/>
      <c r="BO34" s="20"/>
      <c r="BP34" s="20"/>
      <c r="BQ34" s="43">
        <v>0.18148148148148149</v>
      </c>
      <c r="BR34" s="20"/>
      <c r="BS34" s="20"/>
      <c r="BT34" s="20"/>
      <c r="BU34" s="20"/>
      <c r="BW34" s="16">
        <f t="shared" si="1"/>
        <v>0.98295227258441897</v>
      </c>
      <c r="BX34" s="10"/>
      <c r="BY34" s="10">
        <f t="shared" si="6"/>
        <v>1.687384961925346</v>
      </c>
      <c r="BZ34" s="10"/>
      <c r="CA34" s="10">
        <f t="shared" si="2"/>
        <v>5.8941478972323091</v>
      </c>
      <c r="CB34" s="10">
        <f t="shared" si="3"/>
        <v>2.9470739486161546</v>
      </c>
      <c r="CC34" s="11">
        <f t="shared" si="4"/>
        <v>766.31728008288655</v>
      </c>
      <c r="CD34" s="11">
        <f t="shared" si="5"/>
        <v>478.9483000518041</v>
      </c>
      <c r="CF34" s="17"/>
      <c r="CG34" s="17"/>
      <c r="CH34" s="17"/>
      <c r="CI34" s="17"/>
    </row>
    <row r="35" spans="25:87" ht="10.5" customHeight="1">
      <c r="AF35" s="8"/>
      <c r="AG35" s="18">
        <v>23132</v>
      </c>
      <c r="AH35" s="19" t="s">
        <v>39</v>
      </c>
      <c r="AI35" s="19"/>
      <c r="AJ35" s="19"/>
      <c r="AK35" s="19"/>
      <c r="AL35" s="20">
        <v>126.17</v>
      </c>
      <c r="AM35" s="26"/>
      <c r="AN35" s="20"/>
      <c r="AO35" s="19" t="s">
        <v>34</v>
      </c>
      <c r="AP35" s="18"/>
      <c r="AQ35" s="3">
        <f t="shared" si="0"/>
        <v>91.889555361113423</v>
      </c>
      <c r="AR35" s="27">
        <v>261.49012608874455</v>
      </c>
      <c r="AS35" s="28">
        <v>0</v>
      </c>
      <c r="AT35" s="28"/>
      <c r="AU35" s="28"/>
      <c r="AV35" s="28"/>
      <c r="AW35" s="60"/>
      <c r="AX35" s="67">
        <v>23132</v>
      </c>
      <c r="AY35" s="68" t="s">
        <v>39</v>
      </c>
      <c r="AZ35" s="69">
        <v>126.17</v>
      </c>
      <c r="BA35" s="69"/>
      <c r="BB35" s="69"/>
      <c r="BC35" s="68" t="s">
        <v>34</v>
      </c>
      <c r="BD35" s="18"/>
      <c r="BE35" s="27">
        <v>459.05288715189226</v>
      </c>
      <c r="BF35" s="27">
        <v>261.49012608874455</v>
      </c>
      <c r="BG35" s="28">
        <v>0</v>
      </c>
      <c r="BH35" s="17"/>
      <c r="BI35" s="18">
        <v>30162</v>
      </c>
      <c r="BJ35" s="42">
        <v>0.3666666666666667</v>
      </c>
      <c r="BK35" s="42">
        <v>0.44814814814814813</v>
      </c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W35" s="16">
        <f t="shared" si="1"/>
        <v>0.9814620872471449</v>
      </c>
      <c r="BX35" s="10"/>
      <c r="BY35" s="10">
        <f t="shared" si="6"/>
        <v>1.6848268353522349</v>
      </c>
      <c r="BZ35" s="10"/>
      <c r="CA35" s="10">
        <f t="shared" si="2"/>
        <v>5.8848981473541393</v>
      </c>
      <c r="CB35" s="10">
        <f t="shared" si="3"/>
        <v>2.9424490736770696</v>
      </c>
      <c r="CC35" s="11">
        <f t="shared" si="4"/>
        <v>763.41425085759693</v>
      </c>
      <c r="CD35" s="11">
        <f t="shared" si="5"/>
        <v>477.13390678599808</v>
      </c>
      <c r="CF35" s="17"/>
      <c r="CG35" s="17"/>
      <c r="CH35" s="17"/>
      <c r="CI35" s="17"/>
    </row>
    <row r="36" spans="25:87" ht="10.5" customHeight="1">
      <c r="AG36" s="18">
        <v>23163</v>
      </c>
      <c r="AH36" s="19" t="s">
        <v>39</v>
      </c>
      <c r="AI36" s="19"/>
      <c r="AJ36" s="19"/>
      <c r="AK36" s="19"/>
      <c r="AL36" s="20">
        <v>499.5</v>
      </c>
      <c r="AM36" s="26"/>
      <c r="AN36" s="20"/>
      <c r="AO36" s="19" t="s">
        <v>34</v>
      </c>
      <c r="AP36" s="18"/>
      <c r="AQ36" s="3">
        <f t="shared" si="0"/>
        <v>91.709656507980057</v>
      </c>
      <c r="AR36" s="27">
        <v>260.97903829803568</v>
      </c>
      <c r="AS36" s="28">
        <v>0</v>
      </c>
      <c r="AT36" s="28"/>
      <c r="AU36" s="28"/>
      <c r="AV36" s="28"/>
      <c r="AW36" s="60"/>
      <c r="AX36" s="67">
        <v>23163</v>
      </c>
      <c r="AY36" s="68" t="s">
        <v>39</v>
      </c>
      <c r="AZ36" s="69">
        <v>499.5</v>
      </c>
      <c r="BA36" s="69"/>
      <c r="BB36" s="69"/>
      <c r="BC36" s="68" t="s">
        <v>34</v>
      </c>
      <c r="BD36" s="18"/>
      <c r="BE36" s="27">
        <v>458.15565891072583</v>
      </c>
      <c r="BF36" s="27">
        <v>260.97903829803568</v>
      </c>
      <c r="BG36" s="28">
        <v>0</v>
      </c>
      <c r="BH36" s="17"/>
      <c r="BI36" s="18">
        <v>30162</v>
      </c>
      <c r="BJ36" s="20"/>
      <c r="BK36" s="20"/>
      <c r="BL36" s="42">
        <v>0.40740740740740738</v>
      </c>
      <c r="BM36" s="42">
        <v>0.36296296296296299</v>
      </c>
      <c r="BN36" s="20"/>
      <c r="BO36" s="20"/>
      <c r="BP36" s="20"/>
      <c r="BQ36" s="20"/>
      <c r="BR36" s="20"/>
      <c r="BS36" s="20"/>
      <c r="BT36" s="20"/>
      <c r="BU36" s="20"/>
      <c r="BW36" s="16">
        <f t="shared" si="1"/>
        <v>0.9814620872471449</v>
      </c>
      <c r="BX36" s="10"/>
      <c r="BY36" s="10">
        <f t="shared" si="6"/>
        <v>1.6848268353522349</v>
      </c>
      <c r="BZ36" s="10"/>
      <c r="CA36" s="10">
        <f t="shared" si="2"/>
        <v>5.8848981473541393</v>
      </c>
      <c r="CB36" s="10">
        <f t="shared" si="3"/>
        <v>2.9424490736770696</v>
      </c>
      <c r="CC36" s="11">
        <f t="shared" si="4"/>
        <v>763.41425085759693</v>
      </c>
      <c r="CD36" s="11">
        <f t="shared" si="5"/>
        <v>477.13390678599808</v>
      </c>
      <c r="CF36" s="17"/>
      <c r="CG36" s="17"/>
      <c r="CH36" s="17"/>
      <c r="CI36" s="17"/>
    </row>
    <row r="37" spans="25:87" ht="10.5" customHeight="1">
      <c r="AF37" s="8"/>
      <c r="AG37" s="18">
        <v>23163</v>
      </c>
      <c r="AH37" s="19" t="s">
        <v>40</v>
      </c>
      <c r="AI37" s="19"/>
      <c r="AJ37" s="19"/>
      <c r="AK37" s="19"/>
      <c r="AL37" s="26"/>
      <c r="AM37" s="20">
        <v>234.95</v>
      </c>
      <c r="AN37" s="20"/>
      <c r="AO37" s="19" t="s">
        <v>34</v>
      </c>
      <c r="AP37" s="20"/>
      <c r="AQ37" s="3">
        <f t="shared" si="0"/>
        <v>91.709656507980057</v>
      </c>
      <c r="AR37" s="27">
        <v>260.97903829803568</v>
      </c>
      <c r="AS37" s="28">
        <v>0</v>
      </c>
      <c r="AT37" s="28"/>
      <c r="AU37" s="28"/>
      <c r="AV37" s="28"/>
      <c r="AW37" s="60"/>
      <c r="AX37" s="67">
        <v>23163</v>
      </c>
      <c r="AY37" s="68" t="s">
        <v>40</v>
      </c>
      <c r="AZ37" s="69"/>
      <c r="BA37" s="69">
        <v>234.95</v>
      </c>
      <c r="BB37" s="69"/>
      <c r="BC37" s="68" t="s">
        <v>34</v>
      </c>
      <c r="BD37" s="20"/>
      <c r="BE37" s="27">
        <v>458.15565891072583</v>
      </c>
      <c r="BF37" s="27">
        <v>260.97903829803568</v>
      </c>
      <c r="BG37" s="28">
        <v>0</v>
      </c>
      <c r="BH37" s="17"/>
      <c r="BI37" s="47">
        <v>30168</v>
      </c>
      <c r="BJ37" s="20"/>
      <c r="BK37" s="20"/>
      <c r="BL37" s="20"/>
      <c r="BM37" s="20"/>
      <c r="BN37" s="20"/>
      <c r="BO37" s="20"/>
      <c r="BP37" s="20"/>
      <c r="BQ37" s="20"/>
      <c r="BR37" s="48">
        <v>0.44444444444444442</v>
      </c>
      <c r="BS37" s="20"/>
      <c r="BT37" s="20"/>
      <c r="BU37" s="20"/>
      <c r="BW37" s="16">
        <f t="shared" si="1"/>
        <v>0.98108989404138802</v>
      </c>
      <c r="BX37" s="10"/>
      <c r="BY37" s="10">
        <f t="shared" si="6"/>
        <v>1.684187909907082</v>
      </c>
      <c r="BZ37" s="12">
        <f>0.44*2.71828^(-(0.69315/30.02)*(BI37-30168)/365.25)</f>
        <v>0.44</v>
      </c>
      <c r="CA37" s="10">
        <f t="shared" si="2"/>
        <v>5.8825879788582061</v>
      </c>
      <c r="CB37" s="10">
        <f t="shared" si="3"/>
        <v>2.941293989429103</v>
      </c>
      <c r="CC37" s="11">
        <f t="shared" si="4"/>
        <v>762.69021354165886</v>
      </c>
      <c r="CD37" s="11">
        <f t="shared" si="5"/>
        <v>476.6813834635368</v>
      </c>
      <c r="CF37" s="17"/>
      <c r="CG37" s="17"/>
      <c r="CH37" s="17"/>
      <c r="CI37" s="17"/>
    </row>
    <row r="38" spans="25:87" ht="10.5" customHeight="1">
      <c r="AG38" s="18">
        <v>23193</v>
      </c>
      <c r="AH38" s="19" t="s">
        <v>39</v>
      </c>
      <c r="AI38" s="19"/>
      <c r="AJ38" s="19"/>
      <c r="AK38" s="19"/>
      <c r="AL38" s="20">
        <v>293.77999999999997</v>
      </c>
      <c r="AM38" s="26"/>
      <c r="AN38" s="21"/>
      <c r="AO38" s="19" t="s">
        <v>34</v>
      </c>
      <c r="AP38" s="20"/>
      <c r="AQ38" s="3">
        <f t="shared" si="0"/>
        <v>91.535896193025863</v>
      </c>
      <c r="AR38" s="27">
        <v>260.48538834611378</v>
      </c>
      <c r="AS38" s="28">
        <v>0</v>
      </c>
      <c r="AT38" s="28"/>
      <c r="AU38" s="28"/>
      <c r="AV38" s="28"/>
      <c r="AW38" s="60"/>
      <c r="AX38" s="67">
        <v>23193</v>
      </c>
      <c r="AY38" s="68" t="s">
        <v>39</v>
      </c>
      <c r="AZ38" s="69">
        <v>293.77999999999997</v>
      </c>
      <c r="BA38" s="69"/>
      <c r="BB38" s="70"/>
      <c r="BC38" s="68" t="s">
        <v>34</v>
      </c>
      <c r="BD38" s="20"/>
      <c r="BE38" s="27">
        <v>457.28904326040788</v>
      </c>
      <c r="BF38" s="27">
        <v>260.48538834611378</v>
      </c>
      <c r="BG38" s="28">
        <v>0</v>
      </c>
      <c r="BH38" s="17"/>
      <c r="BI38" s="41">
        <v>30168</v>
      </c>
      <c r="BJ38" s="20"/>
      <c r="BK38" s="20"/>
      <c r="BL38" s="20"/>
      <c r="BM38" s="20"/>
      <c r="BN38" s="20"/>
      <c r="BO38" s="20"/>
      <c r="BP38" s="20"/>
      <c r="BQ38" s="20"/>
      <c r="BR38" s="20"/>
      <c r="BS38" s="43">
        <v>1.0740740740740742</v>
      </c>
      <c r="BT38" s="43">
        <v>0.57407407407407407</v>
      </c>
      <c r="BU38" s="43">
        <v>0.93703703703703711</v>
      </c>
      <c r="BW38" s="16">
        <f t="shared" si="1"/>
        <v>0.98108989404138802</v>
      </c>
      <c r="BX38" s="10"/>
      <c r="BY38" s="10">
        <f t="shared" si="6"/>
        <v>1.684187909907082</v>
      </c>
      <c r="BZ38" s="12">
        <f t="shared" ref="BZ38:BZ101" si="7">0.44*2.71828^(-(0.69315/30.02)*(BI38-30168)/365.25)</f>
        <v>0.44</v>
      </c>
      <c r="CA38" s="10">
        <f t="shared" si="2"/>
        <v>5.8825879788582061</v>
      </c>
      <c r="CB38" s="10">
        <f t="shared" si="3"/>
        <v>2.941293989429103</v>
      </c>
      <c r="CC38" s="11">
        <f t="shared" si="4"/>
        <v>762.69021354165886</v>
      </c>
      <c r="CD38" s="11">
        <f t="shared" si="5"/>
        <v>476.6813834635368</v>
      </c>
      <c r="CF38" s="17"/>
      <c r="CG38" s="17"/>
      <c r="CH38" s="17"/>
      <c r="CI38" s="17"/>
    </row>
    <row r="39" spans="25:87" ht="10.5" customHeight="1">
      <c r="AF39" s="8"/>
      <c r="AG39" s="18">
        <v>23193</v>
      </c>
      <c r="AH39" s="19" t="s">
        <v>40</v>
      </c>
      <c r="AI39" s="19"/>
      <c r="AJ39" s="19"/>
      <c r="AK39" s="19"/>
      <c r="AL39" s="26"/>
      <c r="AM39" s="20">
        <v>178.34</v>
      </c>
      <c r="AN39" s="21"/>
      <c r="AO39" s="19" t="s">
        <v>34</v>
      </c>
      <c r="AP39" s="18"/>
      <c r="AQ39" s="3">
        <f t="shared" si="0"/>
        <v>91.535896193025863</v>
      </c>
      <c r="AR39" s="27">
        <v>260.48538834611378</v>
      </c>
      <c r="AS39" s="28">
        <v>0</v>
      </c>
      <c r="AT39" s="28"/>
      <c r="AU39" s="28"/>
      <c r="AV39" s="28"/>
      <c r="AW39" s="60"/>
      <c r="AX39" s="67">
        <v>23193</v>
      </c>
      <c r="AY39" s="68" t="s">
        <v>40</v>
      </c>
      <c r="AZ39" s="69"/>
      <c r="BA39" s="69">
        <v>178.34</v>
      </c>
      <c r="BB39" s="70"/>
      <c r="BC39" s="68" t="s">
        <v>34</v>
      </c>
      <c r="BD39" s="18"/>
      <c r="BE39" s="27">
        <v>457.28904326040788</v>
      </c>
      <c r="BF39" s="27">
        <v>260.48538834611378</v>
      </c>
      <c r="BG39" s="28">
        <v>0</v>
      </c>
      <c r="BH39" s="17"/>
      <c r="BI39" s="18">
        <v>30194</v>
      </c>
      <c r="BJ39" s="42">
        <v>0.22222222222222221</v>
      </c>
      <c r="BK39" s="42">
        <v>0.24074074074074073</v>
      </c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W39" s="16">
        <f t="shared" si="1"/>
        <v>0.97947868713019326</v>
      </c>
      <c r="BX39" s="10"/>
      <c r="BY39" s="10">
        <f t="shared" si="6"/>
        <v>1.6814220316560946</v>
      </c>
      <c r="BZ39" s="12">
        <f t="shared" si="7"/>
        <v>0.43927740460356246</v>
      </c>
      <c r="CA39" s="10">
        <f t="shared" si="2"/>
        <v>5.8725877236062844</v>
      </c>
      <c r="CB39" s="10">
        <f t="shared" si="3"/>
        <v>2.9362938618031422</v>
      </c>
      <c r="CC39" s="11">
        <f t="shared" si="4"/>
        <v>759.5606452496819</v>
      </c>
      <c r="CD39" s="11">
        <f t="shared" si="5"/>
        <v>474.72540328105117</v>
      </c>
      <c r="CF39" s="17"/>
      <c r="CG39" s="17"/>
      <c r="CH39" s="17"/>
      <c r="CI39" s="17"/>
    </row>
    <row r="40" spans="25:87" ht="10.5" customHeight="1">
      <c r="AG40" s="18">
        <v>23224</v>
      </c>
      <c r="AH40" s="19" t="s">
        <v>39</v>
      </c>
      <c r="AI40" s="19"/>
      <c r="AJ40" s="19"/>
      <c r="AK40" s="19"/>
      <c r="AL40" s="20">
        <v>38.85</v>
      </c>
      <c r="AM40" s="26"/>
      <c r="AN40" s="21"/>
      <c r="AO40" s="19" t="s">
        <v>34</v>
      </c>
      <c r="AP40" s="20"/>
      <c r="AQ40" s="3">
        <f t="shared" si="0"/>
        <v>91.356689724119278</v>
      </c>
      <c r="AR40" s="27">
        <v>259.97626433583821</v>
      </c>
      <c r="AS40" s="28">
        <v>0</v>
      </c>
      <c r="AT40" s="28"/>
      <c r="AU40" s="28"/>
      <c r="AV40" s="28"/>
      <c r="AW40" s="60"/>
      <c r="AX40" s="67">
        <v>23224</v>
      </c>
      <c r="AY40" s="68" t="s">
        <v>39</v>
      </c>
      <c r="AZ40" s="69">
        <v>38.85</v>
      </c>
      <c r="BA40" s="69"/>
      <c r="BB40" s="70"/>
      <c r="BC40" s="68" t="s">
        <v>34</v>
      </c>
      <c r="BD40" s="20"/>
      <c r="BE40" s="27">
        <v>456.39526248814258</v>
      </c>
      <c r="BF40" s="27">
        <v>259.97626433583821</v>
      </c>
      <c r="BG40" s="28">
        <v>0</v>
      </c>
      <c r="BH40" s="17"/>
      <c r="BI40" s="18">
        <v>30195</v>
      </c>
      <c r="BJ40" s="20"/>
      <c r="BK40" s="20"/>
      <c r="BL40" s="42">
        <v>0.16296296296296298</v>
      </c>
      <c r="BM40" s="42">
        <v>0.22222222222222221</v>
      </c>
      <c r="BN40" s="20"/>
      <c r="BO40" s="20"/>
      <c r="BP40" s="20"/>
      <c r="BQ40" s="20"/>
      <c r="BR40" s="20"/>
      <c r="BS40" s="20"/>
      <c r="BT40" s="20"/>
      <c r="BU40" s="20"/>
      <c r="BW40" s="16">
        <f t="shared" si="1"/>
        <v>0.97941677050364728</v>
      </c>
      <c r="BX40" s="10"/>
      <c r="BY40" s="10">
        <f t="shared" si="6"/>
        <v>1.6813157424827121</v>
      </c>
      <c r="BZ40" s="12">
        <f t="shared" si="7"/>
        <v>0.43924963618412843</v>
      </c>
      <c r="CA40" s="10">
        <f t="shared" si="2"/>
        <v>5.8722034380902315</v>
      </c>
      <c r="CB40" s="10">
        <f t="shared" si="3"/>
        <v>2.9361017190451157</v>
      </c>
      <c r="CC40" s="11">
        <f t="shared" si="4"/>
        <v>759.44053402940006</v>
      </c>
      <c r="CD40" s="11">
        <f t="shared" si="5"/>
        <v>474.65033376837505</v>
      </c>
      <c r="CF40" s="17"/>
      <c r="CG40" s="17"/>
      <c r="CH40" s="17"/>
      <c r="CI40" s="17"/>
    </row>
    <row r="41" spans="25:87" ht="10.5" customHeight="1">
      <c r="AF41" s="8"/>
      <c r="AG41" s="18">
        <v>23224</v>
      </c>
      <c r="AH41" s="19" t="s">
        <v>40</v>
      </c>
      <c r="AI41" s="19"/>
      <c r="AJ41" s="19"/>
      <c r="AK41" s="19"/>
      <c r="AL41" s="26"/>
      <c r="AM41" s="20">
        <v>72.52</v>
      </c>
      <c r="AN41" s="21"/>
      <c r="AO41" s="19" t="s">
        <v>34</v>
      </c>
      <c r="AP41" s="20"/>
      <c r="AQ41" s="3">
        <f t="shared" si="0"/>
        <v>91.356689724119278</v>
      </c>
      <c r="AR41" s="27">
        <v>259.97626433583821</v>
      </c>
      <c r="AS41" s="28">
        <v>0</v>
      </c>
      <c r="AT41" s="28"/>
      <c r="AU41" s="28"/>
      <c r="AV41" s="28"/>
      <c r="AW41" s="60"/>
      <c r="AX41" s="67">
        <v>23224</v>
      </c>
      <c r="AY41" s="68" t="s">
        <v>40</v>
      </c>
      <c r="AZ41" s="69"/>
      <c r="BA41" s="69">
        <v>72.52</v>
      </c>
      <c r="BB41" s="70"/>
      <c r="BC41" s="68" t="s">
        <v>34</v>
      </c>
      <c r="BD41" s="20"/>
      <c r="BE41" s="27">
        <v>456.39526248814258</v>
      </c>
      <c r="BF41" s="27">
        <v>259.97626433583821</v>
      </c>
      <c r="BG41" s="28">
        <v>0</v>
      </c>
      <c r="BH41" s="17"/>
      <c r="BI41" s="41">
        <v>30202</v>
      </c>
      <c r="BJ41" s="20"/>
      <c r="BK41" s="20"/>
      <c r="BL41" s="20"/>
      <c r="BM41" s="20"/>
      <c r="BN41" s="20"/>
      <c r="BO41" s="20"/>
      <c r="BP41" s="20"/>
      <c r="BQ41" s="43">
        <v>0.12592592592592591</v>
      </c>
      <c r="BR41" s="20"/>
      <c r="BS41" s="20"/>
      <c r="BT41" s="20"/>
      <c r="BU41" s="20"/>
      <c r="BW41" s="16">
        <f t="shared" si="1"/>
        <v>0.97898346369565703</v>
      </c>
      <c r="BX41" s="10"/>
      <c r="BY41" s="10">
        <f t="shared" si="6"/>
        <v>1.6805719063758175</v>
      </c>
      <c r="BZ41" s="12">
        <f t="shared" si="7"/>
        <v>0.43905530639164586</v>
      </c>
      <c r="CA41" s="10">
        <f t="shared" si="2"/>
        <v>5.8695141434892957</v>
      </c>
      <c r="CB41" s="10">
        <f t="shared" si="3"/>
        <v>2.9347570717446478</v>
      </c>
      <c r="CC41" s="11">
        <f t="shared" si="4"/>
        <v>758.60028713690178</v>
      </c>
      <c r="CD41" s="11">
        <f t="shared" si="5"/>
        <v>474.12517946056357</v>
      </c>
      <c r="CF41" s="17"/>
      <c r="CG41" s="17"/>
      <c r="CH41" s="17"/>
      <c r="CI41" s="17"/>
    </row>
    <row r="42" spans="25:87" ht="10.5" customHeight="1">
      <c r="AG42" s="18">
        <v>23255</v>
      </c>
      <c r="AH42" s="19" t="s">
        <v>39</v>
      </c>
      <c r="AI42" s="19"/>
      <c r="AJ42" s="19"/>
      <c r="AK42" s="19"/>
      <c r="AL42" s="20">
        <v>62.9</v>
      </c>
      <c r="AM42" s="26"/>
      <c r="AN42" s="20"/>
      <c r="AO42" s="19" t="s">
        <v>34</v>
      </c>
      <c r="AP42" s="20"/>
      <c r="AQ42" s="3">
        <f t="shared" si="0"/>
        <v>91.177834100726159</v>
      </c>
      <c r="AR42" s="27">
        <v>259.46813541883637</v>
      </c>
      <c r="AS42" s="28">
        <v>0</v>
      </c>
      <c r="AT42" s="28"/>
      <c r="AU42" s="28"/>
      <c r="AV42" s="28"/>
      <c r="AW42" s="60"/>
      <c r="AX42" s="67">
        <v>23255</v>
      </c>
      <c r="AY42" s="68" t="s">
        <v>39</v>
      </c>
      <c r="AZ42" s="69">
        <v>62.9</v>
      </c>
      <c r="BA42" s="69"/>
      <c r="BB42" s="69"/>
      <c r="BC42" s="68" t="s">
        <v>34</v>
      </c>
      <c r="BD42" s="20"/>
      <c r="BE42" s="27">
        <v>455.50322862864647</v>
      </c>
      <c r="BF42" s="27">
        <v>259.46813541883637</v>
      </c>
      <c r="BG42" s="28">
        <v>0</v>
      </c>
      <c r="BH42" s="17"/>
      <c r="BI42" s="18">
        <v>30224</v>
      </c>
      <c r="BJ42" s="42">
        <v>0.28888888888888886</v>
      </c>
      <c r="BK42" s="42">
        <v>0.28148148148148144</v>
      </c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W42" s="16">
        <f t="shared" si="1"/>
        <v>0.97762288991486024</v>
      </c>
      <c r="BX42" s="10"/>
      <c r="BY42" s="10">
        <f t="shared" si="6"/>
        <v>1.6782362774736428</v>
      </c>
      <c r="BZ42" s="12">
        <f t="shared" si="7"/>
        <v>0.43844511514700418</v>
      </c>
      <c r="CA42" s="10">
        <f t="shared" si="2"/>
        <v>5.8610700901988277</v>
      </c>
      <c r="CB42" s="10">
        <f t="shared" si="3"/>
        <v>2.9305350450994139</v>
      </c>
      <c r="CC42" s="11">
        <f t="shared" si="4"/>
        <v>755.96555862691855</v>
      </c>
      <c r="CD42" s="11">
        <f t="shared" si="5"/>
        <v>472.47847414182411</v>
      </c>
      <c r="CF42" s="17"/>
      <c r="CG42" s="17"/>
      <c r="CH42" s="17"/>
      <c r="CI42" s="17"/>
    </row>
    <row r="43" spans="25:87" ht="10.5" customHeight="1">
      <c r="AF43" s="8"/>
      <c r="AG43" s="18">
        <v>23256</v>
      </c>
      <c r="AH43" s="19" t="s">
        <v>40</v>
      </c>
      <c r="AI43" s="19"/>
      <c r="AJ43" s="19"/>
      <c r="AK43" s="19"/>
      <c r="AL43" s="26"/>
      <c r="AM43" s="20">
        <v>21.46</v>
      </c>
      <c r="AN43" s="20"/>
      <c r="AO43" s="19" t="s">
        <v>34</v>
      </c>
      <c r="AP43" s="18"/>
      <c r="AQ43" s="3">
        <f t="shared" si="0"/>
        <v>91.172070398077508</v>
      </c>
      <c r="AR43" s="27">
        <v>259.45176070913277</v>
      </c>
      <c r="AS43" s="28">
        <v>0</v>
      </c>
      <c r="AT43" s="28"/>
      <c r="AU43" s="28"/>
      <c r="AV43" s="28"/>
      <c r="AW43" s="60"/>
      <c r="AX43" s="67">
        <v>23256</v>
      </c>
      <c r="AY43" s="68" t="s">
        <v>40</v>
      </c>
      <c r="AZ43" s="69"/>
      <c r="BA43" s="69">
        <v>21.46</v>
      </c>
      <c r="BB43" s="69"/>
      <c r="BC43" s="68" t="s">
        <v>34</v>
      </c>
      <c r="BD43" s="18"/>
      <c r="BE43" s="27">
        <v>455.47448238924483</v>
      </c>
      <c r="BF43" s="27">
        <v>259.45176070913277</v>
      </c>
      <c r="BG43" s="28">
        <v>0</v>
      </c>
      <c r="BH43" s="17"/>
      <c r="BI43" s="18">
        <v>30224</v>
      </c>
      <c r="BJ43" s="20"/>
      <c r="BK43" s="20"/>
      <c r="BL43" s="42">
        <v>0.24444444444444444</v>
      </c>
      <c r="BM43" s="42">
        <v>0.2074074074074074</v>
      </c>
      <c r="BN43" s="20"/>
      <c r="BO43" s="20"/>
      <c r="BP43" s="20"/>
      <c r="BQ43" s="20"/>
      <c r="BR43" s="20"/>
      <c r="BS43" s="20"/>
      <c r="BT43" s="20"/>
      <c r="BU43" s="20"/>
      <c r="BW43" s="16">
        <f t="shared" si="1"/>
        <v>0.97762288991486024</v>
      </c>
      <c r="BX43" s="10"/>
      <c r="BY43" s="10">
        <f t="shared" si="6"/>
        <v>1.6782362774736428</v>
      </c>
      <c r="BZ43" s="12">
        <f t="shared" si="7"/>
        <v>0.43844511514700418</v>
      </c>
      <c r="CA43" s="10">
        <f t="shared" si="2"/>
        <v>5.8610700901988277</v>
      </c>
      <c r="CB43" s="10">
        <f t="shared" si="3"/>
        <v>2.9305350450994139</v>
      </c>
      <c r="CC43" s="11">
        <f t="shared" si="4"/>
        <v>755.96555862691855</v>
      </c>
      <c r="CD43" s="11">
        <f t="shared" si="5"/>
        <v>472.47847414182411</v>
      </c>
      <c r="CF43" s="17"/>
      <c r="CG43" s="17"/>
      <c r="CH43" s="17"/>
      <c r="CI43" s="17"/>
    </row>
    <row r="44" spans="25:87" ht="10.5" customHeight="1">
      <c r="AG44" s="18">
        <v>23285</v>
      </c>
      <c r="AH44" s="19" t="s">
        <v>39</v>
      </c>
      <c r="AI44" s="19"/>
      <c r="AJ44" s="19"/>
      <c r="AK44" s="19"/>
      <c r="AL44" s="20">
        <v>53.65</v>
      </c>
      <c r="AM44" s="26"/>
      <c r="AN44" s="21"/>
      <c r="AO44" s="19" t="s">
        <v>34</v>
      </c>
      <c r="AP44" s="20"/>
      <c r="AQ44" s="3">
        <f t="shared" si="0"/>
        <v>91.005081418255841</v>
      </c>
      <c r="AR44" s="27">
        <v>258.97734338661007</v>
      </c>
      <c r="AS44" s="28">
        <v>0</v>
      </c>
      <c r="AT44" s="28"/>
      <c r="AU44" s="28"/>
      <c r="AV44" s="28"/>
      <c r="AW44" s="60"/>
      <c r="AX44" s="67">
        <v>23285</v>
      </c>
      <c r="AY44" s="68" t="s">
        <v>39</v>
      </c>
      <c r="AZ44" s="69">
        <v>53.65</v>
      </c>
      <c r="BA44" s="69"/>
      <c r="BB44" s="70"/>
      <c r="BC44" s="68" t="s">
        <v>34</v>
      </c>
      <c r="BD44" s="20"/>
      <c r="BE44" s="27">
        <v>454.64163013254046</v>
      </c>
      <c r="BF44" s="27">
        <v>258.97734338661007</v>
      </c>
      <c r="BG44" s="28">
        <v>0</v>
      </c>
      <c r="BH44" s="17"/>
      <c r="BI44" s="41">
        <v>30243</v>
      </c>
      <c r="BJ44" s="20"/>
      <c r="BK44" s="20"/>
      <c r="BL44" s="20"/>
      <c r="BM44" s="20"/>
      <c r="BN44" s="20"/>
      <c r="BO44" s="20"/>
      <c r="BP44" s="20"/>
      <c r="BQ44" s="43">
        <v>0.18518518518518517</v>
      </c>
      <c r="BR44" s="20"/>
      <c r="BS44" s="20"/>
      <c r="BT44" s="20"/>
      <c r="BU44" s="20"/>
      <c r="BW44" s="16">
        <f t="shared" si="1"/>
        <v>0.97644937072517402</v>
      </c>
      <c r="BX44" s="10"/>
      <c r="BY44" s="10">
        <f t="shared" si="6"/>
        <v>1.6762217558244883</v>
      </c>
      <c r="BZ44" s="12">
        <f t="shared" si="7"/>
        <v>0.43791881429873541</v>
      </c>
      <c r="CA44" s="10">
        <f t="shared" si="2"/>
        <v>5.8537872753756526</v>
      </c>
      <c r="CB44" s="10">
        <f t="shared" si="3"/>
        <v>2.9268936376878263</v>
      </c>
      <c r="CC44" s="11">
        <f t="shared" si="4"/>
        <v>753.69747656081631</v>
      </c>
      <c r="CD44" s="11">
        <f t="shared" si="5"/>
        <v>471.06092285051022</v>
      </c>
      <c r="CF44" s="17"/>
      <c r="CG44" s="17"/>
      <c r="CH44" s="17"/>
      <c r="CI44" s="17"/>
    </row>
    <row r="45" spans="25:87" ht="10.5" customHeight="1">
      <c r="Y45" s="92"/>
      <c r="Z45" s="90"/>
      <c r="AF45" s="8"/>
      <c r="AG45" s="18">
        <v>23285</v>
      </c>
      <c r="AH45" s="19" t="s">
        <v>40</v>
      </c>
      <c r="AI45" s="19"/>
      <c r="AJ45" s="19"/>
      <c r="AK45" s="19"/>
      <c r="AL45" s="26"/>
      <c r="AM45" s="20">
        <v>43.66</v>
      </c>
      <c r="AN45" s="21"/>
      <c r="AO45" s="19" t="s">
        <v>34</v>
      </c>
      <c r="AP45" s="18"/>
      <c r="AQ45" s="3">
        <f t="shared" si="0"/>
        <v>91.005081418255841</v>
      </c>
      <c r="AR45" s="27">
        <v>258.97734338661007</v>
      </c>
      <c r="AS45" s="28">
        <v>0</v>
      </c>
      <c r="AT45" s="28"/>
      <c r="AU45" s="28"/>
      <c r="AV45" s="28"/>
      <c r="AW45" s="60"/>
      <c r="AX45" s="67">
        <v>23285</v>
      </c>
      <c r="AY45" s="68" t="s">
        <v>40</v>
      </c>
      <c r="AZ45" s="69"/>
      <c r="BA45" s="69">
        <v>43.66</v>
      </c>
      <c r="BB45" s="70"/>
      <c r="BC45" s="68" t="s">
        <v>34</v>
      </c>
      <c r="BD45" s="18"/>
      <c r="BE45" s="27">
        <v>454.64163013254046</v>
      </c>
      <c r="BF45" s="27">
        <v>258.97734338661007</v>
      </c>
      <c r="BG45" s="28">
        <v>0</v>
      </c>
      <c r="BH45" s="17"/>
      <c r="BI45" s="18">
        <v>30256</v>
      </c>
      <c r="BJ45" s="20"/>
      <c r="BK45" s="20"/>
      <c r="BL45" s="42">
        <f>0.03/2</f>
        <v>1.4999999999999999E-2</v>
      </c>
      <c r="BM45" s="42">
        <v>0.25925925925925924</v>
      </c>
      <c r="BN45" s="20"/>
      <c r="BO45" s="20"/>
      <c r="BP45" s="20"/>
      <c r="BQ45" s="20"/>
      <c r="BR45" s="20"/>
      <c r="BS45" s="20"/>
      <c r="BT45" s="20"/>
      <c r="BU45" s="20"/>
      <c r="BW45" s="16">
        <f t="shared" si="1"/>
        <v>0.97564724828856952</v>
      </c>
      <c r="BX45" s="10"/>
      <c r="BY45" s="10">
        <f t="shared" si="6"/>
        <v>1.6748447923900469</v>
      </c>
      <c r="BZ45" s="12">
        <f t="shared" si="7"/>
        <v>0.43755907777076836</v>
      </c>
      <c r="CA45" s="10">
        <f t="shared" si="2"/>
        <v>5.848809511575447</v>
      </c>
      <c r="CB45" s="10">
        <f t="shared" si="3"/>
        <v>2.9244047557877235</v>
      </c>
      <c r="CC45" s="11">
        <f t="shared" si="4"/>
        <v>752.14955294868719</v>
      </c>
      <c r="CD45" s="11">
        <f t="shared" si="5"/>
        <v>470.09347059292952</v>
      </c>
      <c r="CF45" s="17"/>
      <c r="CG45" s="17"/>
      <c r="CH45" s="17"/>
      <c r="CI45" s="17"/>
    </row>
    <row r="46" spans="25:87" ht="10.5" customHeight="1">
      <c r="Y46" s="92"/>
      <c r="Z46" s="90"/>
      <c r="AG46" s="18">
        <v>23316</v>
      </c>
      <c r="AH46" s="19" t="s">
        <v>39</v>
      </c>
      <c r="AI46" s="19"/>
      <c r="AJ46" s="19"/>
      <c r="AK46" s="19"/>
      <c r="AL46" s="20">
        <v>75.11</v>
      </c>
      <c r="AM46" s="26"/>
      <c r="AN46" s="20"/>
      <c r="AO46" s="19" t="s">
        <v>34</v>
      </c>
      <c r="AP46" s="18"/>
      <c r="AQ46" s="3">
        <f t="shared" si="0"/>
        <v>90.826914163967658</v>
      </c>
      <c r="AR46" s="27">
        <v>258.4711668810001</v>
      </c>
      <c r="AS46" s="28">
        <v>0</v>
      </c>
      <c r="AT46" s="28"/>
      <c r="AU46" s="28"/>
      <c r="AV46" s="28"/>
      <c r="AW46" s="60"/>
      <c r="AX46" s="67">
        <v>23316</v>
      </c>
      <c r="AY46" s="68" t="s">
        <v>39</v>
      </c>
      <c r="AZ46" s="69">
        <v>75.11</v>
      </c>
      <c r="BA46" s="69"/>
      <c r="BB46" s="69"/>
      <c r="BC46" s="68" t="s">
        <v>34</v>
      </c>
      <c r="BD46" s="18"/>
      <c r="BE46" s="27">
        <v>453.75302378329019</v>
      </c>
      <c r="BF46" s="27">
        <v>258.4711668810001</v>
      </c>
      <c r="BG46" s="28">
        <v>0</v>
      </c>
      <c r="BH46" s="17"/>
      <c r="BI46" s="18">
        <v>30257</v>
      </c>
      <c r="BJ46" s="42">
        <v>0.22962962962962963</v>
      </c>
      <c r="BK46" s="42">
        <v>0.17777777777777778</v>
      </c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W46" s="16">
        <f t="shared" si="1"/>
        <v>0.97558557386205391</v>
      </c>
      <c r="BX46" s="10"/>
      <c r="BY46" s="10">
        <f t="shared" si="6"/>
        <v>1.6747389189893331</v>
      </c>
      <c r="BZ46" s="12">
        <f t="shared" si="7"/>
        <v>0.43753141797340239</v>
      </c>
      <c r="CA46" s="10">
        <f t="shared" si="2"/>
        <v>5.8484267820382767</v>
      </c>
      <c r="CB46" s="10">
        <f t="shared" si="3"/>
        <v>2.9242133910191384</v>
      </c>
      <c r="CC46" s="11">
        <f t="shared" si="4"/>
        <v>752.03061366292502</v>
      </c>
      <c r="CD46" s="11">
        <f t="shared" si="5"/>
        <v>470.01913353932815</v>
      </c>
      <c r="CF46" s="17"/>
      <c r="CG46" s="17"/>
      <c r="CH46" s="17"/>
      <c r="CI46" s="17"/>
    </row>
    <row r="47" spans="25:87" ht="10.5" customHeight="1">
      <c r="Y47" s="92"/>
      <c r="Z47" s="90"/>
      <c r="AF47" s="8"/>
      <c r="AG47" s="18">
        <v>23316</v>
      </c>
      <c r="AH47" s="19" t="s">
        <v>40</v>
      </c>
      <c r="AI47" s="19"/>
      <c r="AJ47" s="19"/>
      <c r="AK47" s="19"/>
      <c r="AL47" s="26"/>
      <c r="AM47" s="20">
        <v>37</v>
      </c>
      <c r="AN47" s="20"/>
      <c r="AO47" s="19" t="s">
        <v>34</v>
      </c>
      <c r="AP47" s="20"/>
      <c r="AQ47" s="3">
        <f t="shared" si="0"/>
        <v>90.826914163967658</v>
      </c>
      <c r="AR47" s="27">
        <v>258.4711668810001</v>
      </c>
      <c r="AS47" s="28">
        <v>0</v>
      </c>
      <c r="AT47" s="28"/>
      <c r="AU47" s="28"/>
      <c r="AV47" s="28"/>
      <c r="AW47" s="60"/>
      <c r="AX47" s="67">
        <v>23316</v>
      </c>
      <c r="AY47" s="68" t="s">
        <v>40</v>
      </c>
      <c r="AZ47" s="69"/>
      <c r="BA47" s="69">
        <v>37</v>
      </c>
      <c r="BB47" s="69"/>
      <c r="BC47" s="68" t="s">
        <v>34</v>
      </c>
      <c r="BD47" s="20"/>
      <c r="BE47" s="27">
        <v>453.75302378329019</v>
      </c>
      <c r="BF47" s="27">
        <v>258.4711668810001</v>
      </c>
      <c r="BG47" s="28">
        <v>0</v>
      </c>
      <c r="BH47" s="17"/>
      <c r="BI47" s="44">
        <v>30260</v>
      </c>
      <c r="BJ47" s="20"/>
      <c r="BK47" s="20"/>
      <c r="BL47" s="20"/>
      <c r="BM47" s="20"/>
      <c r="BN47" s="45">
        <v>0.56792592592592595</v>
      </c>
      <c r="BO47" s="45"/>
      <c r="BP47" s="46">
        <v>0.59833333333333338</v>
      </c>
      <c r="BQ47" s="20"/>
      <c r="BR47" s="20"/>
      <c r="BS47" s="20"/>
      <c r="BT47" s="20"/>
      <c r="BU47" s="20"/>
      <c r="BW47" s="16">
        <f t="shared" si="1"/>
        <v>0.9754005739735917</v>
      </c>
      <c r="BX47" s="10"/>
      <c r="BY47" s="10">
        <f t="shared" si="6"/>
        <v>1.6744213389414959</v>
      </c>
      <c r="BZ47" s="12">
        <f t="shared" si="7"/>
        <v>0.43744844907175773</v>
      </c>
      <c r="CA47" s="10">
        <f t="shared" si="2"/>
        <v>5.8472787436886327</v>
      </c>
      <c r="CB47" s="10">
        <f t="shared" si="3"/>
        <v>2.9236393718443163</v>
      </c>
      <c r="CC47" s="11">
        <f t="shared" si="4"/>
        <v>751.67390864273864</v>
      </c>
      <c r="CD47" s="11">
        <f t="shared" si="5"/>
        <v>469.79619290171166</v>
      </c>
      <c r="CF47" s="17"/>
      <c r="CG47" s="17"/>
      <c r="CH47" s="17"/>
      <c r="CI47" s="17"/>
    </row>
    <row r="48" spans="25:87" ht="10.5" customHeight="1">
      <c r="Y48" s="92"/>
      <c r="Z48" s="90"/>
      <c r="AG48" s="18">
        <v>23346</v>
      </c>
      <c r="AH48" s="19" t="s">
        <v>39</v>
      </c>
      <c r="AI48" s="19"/>
      <c r="AJ48" s="19"/>
      <c r="AK48" s="19"/>
      <c r="AL48" s="20">
        <v>27.01</v>
      </c>
      <c r="AM48" s="26"/>
      <c r="AN48" s="21"/>
      <c r="AO48" s="19" t="s">
        <v>34</v>
      </c>
      <c r="AP48" s="18"/>
      <c r="AQ48" s="3">
        <f t="shared" si="0"/>
        <v>90.654826361958754</v>
      </c>
      <c r="AR48" s="27">
        <v>257.98226064570969</v>
      </c>
      <c r="AS48" s="28">
        <v>0</v>
      </c>
      <c r="AT48" s="28"/>
      <c r="AU48" s="28"/>
      <c r="AV48" s="28"/>
      <c r="AW48" s="60"/>
      <c r="AX48" s="67">
        <v>23346</v>
      </c>
      <c r="AY48" s="68" t="s">
        <v>39</v>
      </c>
      <c r="AZ48" s="69">
        <v>27.01</v>
      </c>
      <c r="BA48" s="69"/>
      <c r="BB48" s="70"/>
      <c r="BC48" s="68" t="s">
        <v>34</v>
      </c>
      <c r="BD48" s="18"/>
      <c r="BE48" s="27">
        <v>452.89473585397673</v>
      </c>
      <c r="BF48" s="27">
        <v>257.98226064570969</v>
      </c>
      <c r="BG48" s="28">
        <v>0</v>
      </c>
      <c r="BH48" s="17"/>
      <c r="BI48" s="41">
        <v>30263</v>
      </c>
      <c r="BJ48" s="20"/>
      <c r="BK48" s="20"/>
      <c r="BL48" s="20"/>
      <c r="BM48" s="20"/>
      <c r="BN48" s="20"/>
      <c r="BO48" s="20"/>
      <c r="BP48" s="20"/>
      <c r="BQ48" s="20"/>
      <c r="BR48" s="20"/>
      <c r="BS48" s="43">
        <v>1.0037037037037038</v>
      </c>
      <c r="BT48" s="43">
        <v>0.48518518518518516</v>
      </c>
      <c r="BU48" s="43">
        <v>1.3185185185185186</v>
      </c>
      <c r="BW48" s="16">
        <f t="shared" si="1"/>
        <v>0.97521560916658157</v>
      </c>
      <c r="BX48" s="10"/>
      <c r="BY48" s="10">
        <f t="shared" si="6"/>
        <v>1.6741038191162321</v>
      </c>
      <c r="BZ48" s="12">
        <f t="shared" si="7"/>
        <v>0.4373654959034714</v>
      </c>
      <c r="CA48" s="10">
        <f t="shared" si="2"/>
        <v>5.846130930697381</v>
      </c>
      <c r="CB48" s="10">
        <f t="shared" si="3"/>
        <v>2.9230654653486905</v>
      </c>
      <c r="CC48" s="11">
        <f t="shared" si="4"/>
        <v>751.31737281575943</v>
      </c>
      <c r="CD48" s="11">
        <f t="shared" si="5"/>
        <v>469.5733580098497</v>
      </c>
      <c r="CF48" s="17"/>
      <c r="CG48" s="17"/>
      <c r="CH48" s="17"/>
      <c r="CI48" s="17"/>
    </row>
    <row r="49" spans="2:87" ht="10.5" customHeight="1">
      <c r="Y49" s="92"/>
      <c r="Z49" s="90"/>
      <c r="AF49" s="8"/>
      <c r="AG49" s="18">
        <v>23347</v>
      </c>
      <c r="AH49" s="19" t="s">
        <v>40</v>
      </c>
      <c r="AI49" s="19"/>
      <c r="AJ49" s="19"/>
      <c r="AK49" s="19"/>
      <c r="AL49" s="26"/>
      <c r="AM49" s="20">
        <v>36.26</v>
      </c>
      <c r="AN49" s="21"/>
      <c r="AO49" s="19" t="s">
        <v>34</v>
      </c>
      <c r="AP49" s="18"/>
      <c r="AQ49" s="3">
        <f t="shared" si="0"/>
        <v>90.649095720646997</v>
      </c>
      <c r="AR49" s="27">
        <v>257.96597970770574</v>
      </c>
      <c r="AS49" s="28">
        <v>0</v>
      </c>
      <c r="AT49" s="28"/>
      <c r="AU49" s="28"/>
      <c r="AV49" s="28"/>
      <c r="AW49" s="60"/>
      <c r="AX49" s="67">
        <v>23347</v>
      </c>
      <c r="AY49" s="68" t="s">
        <v>40</v>
      </c>
      <c r="AZ49" s="69"/>
      <c r="BA49" s="69">
        <v>36.26</v>
      </c>
      <c r="BB49" s="70"/>
      <c r="BC49" s="68" t="s">
        <v>34</v>
      </c>
      <c r="BD49" s="18"/>
      <c r="BE49" s="27">
        <v>452.86615423329357</v>
      </c>
      <c r="BF49" s="27">
        <v>257.96597970770574</v>
      </c>
      <c r="BG49" s="28">
        <v>0</v>
      </c>
      <c r="BH49" s="17"/>
      <c r="BI49" s="18">
        <v>30285</v>
      </c>
      <c r="BJ49" s="42">
        <v>0.15925925925925924</v>
      </c>
      <c r="BK49" s="42">
        <v>0.11481481481481481</v>
      </c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W49" s="16">
        <f t="shared" si="1"/>
        <v>0.97386027188289859</v>
      </c>
      <c r="BX49" s="10"/>
      <c r="BY49" s="10">
        <f t="shared" si="6"/>
        <v>1.671777179446525</v>
      </c>
      <c r="BZ49" s="12">
        <f t="shared" si="7"/>
        <v>0.43675765312734832</v>
      </c>
      <c r="CA49" s="10">
        <f t="shared" si="2"/>
        <v>5.8377205171750601</v>
      </c>
      <c r="CB49" s="10">
        <f t="shared" si="3"/>
        <v>2.9188602585875301</v>
      </c>
      <c r="CC49" s="11">
        <f t="shared" si="4"/>
        <v>748.70793892050699</v>
      </c>
      <c r="CD49" s="11">
        <f t="shared" si="5"/>
        <v>467.94246182531691</v>
      </c>
      <c r="CF49" s="17"/>
      <c r="CG49" s="17"/>
      <c r="CH49" s="17"/>
      <c r="CI49" s="17"/>
    </row>
    <row r="50" spans="2:87" ht="10.5" customHeight="1">
      <c r="Y50" s="92"/>
      <c r="Z50" s="90"/>
      <c r="AG50" s="18">
        <v>23383</v>
      </c>
      <c r="AH50" s="19" t="s">
        <v>40</v>
      </c>
      <c r="AI50" s="19"/>
      <c r="AJ50" s="19"/>
      <c r="AK50" s="19"/>
      <c r="AL50" s="26"/>
      <c r="AM50" s="20">
        <v>44.4</v>
      </c>
      <c r="AN50" s="21"/>
      <c r="AO50" s="19" t="s">
        <v>34</v>
      </c>
      <c r="AP50" s="18"/>
      <c r="AQ50" s="3">
        <f t="shared" si="0"/>
        <v>90.443033718048909</v>
      </c>
      <c r="AR50" s="27">
        <v>257.38054973079306</v>
      </c>
      <c r="AS50" s="28">
        <v>0</v>
      </c>
      <c r="AT50" s="28"/>
      <c r="AU50" s="28"/>
      <c r="AV50" s="28"/>
      <c r="AW50" s="60"/>
      <c r="AX50" s="67">
        <v>23383</v>
      </c>
      <c r="AY50" s="68" t="s">
        <v>40</v>
      </c>
      <c r="AZ50" s="69"/>
      <c r="BA50" s="69">
        <v>44.4</v>
      </c>
      <c r="BB50" s="70"/>
      <c r="BC50" s="68" t="s">
        <v>34</v>
      </c>
      <c r="BD50" s="18"/>
      <c r="BE50" s="27">
        <v>451.83841630243262</v>
      </c>
      <c r="BF50" s="27">
        <v>257.38054973079306</v>
      </c>
      <c r="BG50" s="28">
        <v>0</v>
      </c>
      <c r="BH50" s="17"/>
      <c r="BI50" s="18">
        <v>30285</v>
      </c>
      <c r="BJ50" s="20"/>
      <c r="BK50" s="20"/>
      <c r="BL50" s="42">
        <f>0.03/2</f>
        <v>1.4999999999999999E-2</v>
      </c>
      <c r="BM50" s="42">
        <f>0.032/2</f>
        <v>1.6E-2</v>
      </c>
      <c r="BN50" s="20"/>
      <c r="BO50" s="20"/>
      <c r="BP50" s="20"/>
      <c r="BQ50" s="20"/>
      <c r="BR50" s="20"/>
      <c r="BS50" s="20"/>
      <c r="BT50" s="20"/>
      <c r="BU50" s="20"/>
      <c r="BW50" s="16">
        <f t="shared" si="1"/>
        <v>0.97386027188289859</v>
      </c>
      <c r="BX50" s="10"/>
      <c r="BY50" s="10">
        <f t="shared" si="6"/>
        <v>1.671777179446525</v>
      </c>
      <c r="BZ50" s="12">
        <f t="shared" si="7"/>
        <v>0.43675765312734832</v>
      </c>
      <c r="CA50" s="10">
        <f t="shared" si="2"/>
        <v>5.8377205171750601</v>
      </c>
      <c r="CB50" s="10">
        <f t="shared" si="3"/>
        <v>2.9188602585875301</v>
      </c>
      <c r="CC50" s="11">
        <f t="shared" si="4"/>
        <v>748.70793892050699</v>
      </c>
      <c r="CD50" s="11">
        <f t="shared" si="5"/>
        <v>467.94246182531691</v>
      </c>
      <c r="CF50" s="17"/>
      <c r="CG50" s="17"/>
      <c r="CH50" s="17"/>
      <c r="CI50" s="17"/>
    </row>
    <row r="51" spans="2:87" ht="10.5" customHeight="1">
      <c r="Y51" s="92"/>
      <c r="Z51" s="90"/>
      <c r="AF51" s="8"/>
      <c r="AG51" s="18">
        <v>23409</v>
      </c>
      <c r="AH51" s="19" t="s">
        <v>40</v>
      </c>
      <c r="AI51" s="19"/>
      <c r="AJ51" s="19"/>
      <c r="AK51" s="19"/>
      <c r="AL51" s="26"/>
      <c r="AM51" s="20">
        <v>81.77</v>
      </c>
      <c r="AN51" s="20"/>
      <c r="AO51" s="19" t="s">
        <v>34</v>
      </c>
      <c r="AP51" s="20"/>
      <c r="AQ51" s="3">
        <f t="shared" si="0"/>
        <v>90.29450253667504</v>
      </c>
      <c r="AR51" s="27">
        <v>256.9585656271625</v>
      </c>
      <c r="AS51" s="28">
        <v>0</v>
      </c>
      <c r="AT51" s="28"/>
      <c r="AU51" s="28"/>
      <c r="AV51" s="28"/>
      <c r="AW51" s="60"/>
      <c r="AX51" s="67">
        <v>23409</v>
      </c>
      <c r="AY51" s="68" t="s">
        <v>40</v>
      </c>
      <c r="AZ51" s="69"/>
      <c r="BA51" s="69">
        <v>81.77</v>
      </c>
      <c r="BB51" s="69"/>
      <c r="BC51" s="68" t="s">
        <v>34</v>
      </c>
      <c r="BD51" s="20"/>
      <c r="BE51" s="27">
        <v>451.09761195925802</v>
      </c>
      <c r="BF51" s="27">
        <v>256.9585656271625</v>
      </c>
      <c r="BG51" s="28">
        <v>0</v>
      </c>
      <c r="BH51" s="17"/>
      <c r="BI51" s="18">
        <v>30313</v>
      </c>
      <c r="BJ51" s="42">
        <v>7.407407407407407E-2</v>
      </c>
      <c r="BK51" s="42">
        <v>0.17777777777777778</v>
      </c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W51" s="16">
        <f t="shared" si="1"/>
        <v>0.97213802106296432</v>
      </c>
      <c r="BX51" s="10"/>
      <c r="BY51" s="10">
        <f t="shared" si="6"/>
        <v>1.6688206776760171</v>
      </c>
      <c r="BZ51" s="12">
        <f t="shared" si="7"/>
        <v>0.43598525666768284</v>
      </c>
      <c r="CA51" s="10">
        <f t="shared" si="2"/>
        <v>5.8270338514470623</v>
      </c>
      <c r="CB51" s="10">
        <f t="shared" si="3"/>
        <v>2.9135169257235312</v>
      </c>
      <c r="CC51" s="11">
        <f t="shared" si="4"/>
        <v>745.39994465418044</v>
      </c>
      <c r="CD51" s="11">
        <f t="shared" si="5"/>
        <v>465.87496540886275</v>
      </c>
      <c r="CF51" s="17"/>
      <c r="CG51" s="17"/>
      <c r="CH51" s="17"/>
      <c r="CI51" s="17"/>
    </row>
    <row r="52" spans="2:87" ht="10.5" customHeight="1">
      <c r="Y52" s="92"/>
      <c r="Z52" s="90"/>
      <c r="AA52" s="82"/>
      <c r="AB52" s="82"/>
      <c r="AG52" s="18">
        <v>23439</v>
      </c>
      <c r="AH52" s="19" t="s">
        <v>40</v>
      </c>
      <c r="AI52" s="19"/>
      <c r="AJ52" s="19"/>
      <c r="AK52" s="19"/>
      <c r="AL52" s="26"/>
      <c r="AM52" s="20">
        <v>88.06</v>
      </c>
      <c r="AN52" s="21"/>
      <c r="AO52" s="19" t="s">
        <v>34</v>
      </c>
      <c r="AP52" s="18"/>
      <c r="AQ52" s="3">
        <f t="shared" si="0"/>
        <v>90.123423483532576</v>
      </c>
      <c r="AR52" s="27">
        <v>256.47252052409601</v>
      </c>
      <c r="AS52" s="28">
        <v>0</v>
      </c>
      <c r="AT52" s="28"/>
      <c r="AU52" s="28"/>
      <c r="AV52" s="28"/>
      <c r="AW52" s="60"/>
      <c r="AX52" s="67">
        <v>23439</v>
      </c>
      <c r="AY52" s="68" t="s">
        <v>40</v>
      </c>
      <c r="AZ52" s="69"/>
      <c r="BA52" s="69">
        <v>88.06</v>
      </c>
      <c r="BB52" s="70"/>
      <c r="BC52" s="68" t="s">
        <v>34</v>
      </c>
      <c r="BD52" s="18"/>
      <c r="BE52" s="27">
        <v>450.24434682383571</v>
      </c>
      <c r="BF52" s="27">
        <v>256.47252052409601</v>
      </c>
      <c r="BG52" s="28">
        <v>0</v>
      </c>
      <c r="BH52" s="17"/>
      <c r="BI52" s="18">
        <v>30313</v>
      </c>
      <c r="BJ52" s="20"/>
      <c r="BK52" s="20"/>
      <c r="BL52" s="42">
        <f>0.03/2</f>
        <v>1.4999999999999999E-2</v>
      </c>
      <c r="BM52" s="42">
        <f>0.032/2</f>
        <v>1.6E-2</v>
      </c>
      <c r="BN52" s="20"/>
      <c r="BO52" s="20"/>
      <c r="BP52" s="20"/>
      <c r="BQ52" s="20"/>
      <c r="BR52" s="20"/>
      <c r="BS52" s="20"/>
      <c r="BT52" s="20"/>
      <c r="BU52" s="20"/>
      <c r="BW52" s="16">
        <f t="shared" si="1"/>
        <v>0.97213802106296432</v>
      </c>
      <c r="BX52" s="10"/>
      <c r="BY52" s="10">
        <f t="shared" si="6"/>
        <v>1.6688206776760171</v>
      </c>
      <c r="BZ52" s="12">
        <f t="shared" si="7"/>
        <v>0.43598525666768284</v>
      </c>
      <c r="CA52" s="10">
        <f t="shared" si="2"/>
        <v>5.8270338514470623</v>
      </c>
      <c r="CB52" s="10">
        <f t="shared" si="3"/>
        <v>2.9135169257235312</v>
      </c>
      <c r="CC52" s="11">
        <f t="shared" si="4"/>
        <v>745.39994465418044</v>
      </c>
      <c r="CD52" s="11">
        <f t="shared" si="5"/>
        <v>465.87496540886275</v>
      </c>
      <c r="CF52" s="17"/>
      <c r="CG52" s="17"/>
      <c r="CH52" s="17"/>
      <c r="CI52" s="17"/>
    </row>
    <row r="53" spans="2:87" ht="10.5" customHeight="1">
      <c r="Y53" s="92"/>
      <c r="Z53" s="90"/>
      <c r="AA53" s="82"/>
      <c r="AB53" s="82"/>
      <c r="AF53" s="8"/>
      <c r="AG53" s="18">
        <v>23469</v>
      </c>
      <c r="AH53" s="19" t="s">
        <v>40</v>
      </c>
      <c r="AI53" s="19"/>
      <c r="AJ53" s="19"/>
      <c r="AK53" s="19"/>
      <c r="AL53" s="26"/>
      <c r="AM53" s="20">
        <v>105.08</v>
      </c>
      <c r="AN53" s="20"/>
      <c r="AO53" s="19" t="s">
        <v>34</v>
      </c>
      <c r="AP53" s="18"/>
      <c r="AQ53" s="3">
        <f t="shared" si="0"/>
        <v>89.952668570194888</v>
      </c>
      <c r="AR53" s="27">
        <v>255.98739479042919</v>
      </c>
      <c r="AS53" s="28">
        <v>0</v>
      </c>
      <c r="AT53" s="28"/>
      <c r="AU53" s="28"/>
      <c r="AV53" s="28"/>
      <c r="AW53" s="60"/>
      <c r="AX53" s="67">
        <v>23469</v>
      </c>
      <c r="AY53" s="68" t="s">
        <v>40</v>
      </c>
      <c r="AZ53" s="69"/>
      <c r="BA53" s="69">
        <v>105.08</v>
      </c>
      <c r="BB53" s="69"/>
      <c r="BC53" s="68" t="s">
        <v>34</v>
      </c>
      <c r="BD53" s="18"/>
      <c r="BE53" s="27">
        <v>449.39269566590303</v>
      </c>
      <c r="BF53" s="27">
        <v>255.98739479042919</v>
      </c>
      <c r="BG53" s="28">
        <v>0</v>
      </c>
      <c r="BH53" s="17"/>
      <c r="BI53" s="18">
        <v>30347</v>
      </c>
      <c r="BJ53" s="42">
        <v>0.16296296296296298</v>
      </c>
      <c r="BK53" s="42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W53" s="16">
        <f t="shared" si="1"/>
        <v>0.97005081066538212</v>
      </c>
      <c r="BX53" s="10"/>
      <c r="BY53" s="10">
        <f t="shared" si="6"/>
        <v>1.6652376680676315</v>
      </c>
      <c r="BZ53" s="12">
        <f t="shared" si="7"/>
        <v>0.43504918283743155</v>
      </c>
      <c r="CA53" s="10">
        <f t="shared" si="2"/>
        <v>5.8140834830825465</v>
      </c>
      <c r="CB53" s="10">
        <f t="shared" si="3"/>
        <v>2.9070417415412733</v>
      </c>
      <c r="CC53" s="11">
        <f t="shared" si="4"/>
        <v>741.40273731938476</v>
      </c>
      <c r="CD53" s="11">
        <f t="shared" si="5"/>
        <v>463.37671082461543</v>
      </c>
      <c r="CF53" s="17"/>
      <c r="CG53" s="17"/>
      <c r="CH53" s="17"/>
      <c r="CI53" s="17"/>
    </row>
    <row r="54" spans="2:87" ht="10.5" customHeight="1">
      <c r="Y54" s="92"/>
      <c r="Z54" s="90"/>
      <c r="AA54" s="82"/>
      <c r="AB54" s="82"/>
      <c r="AG54" s="18">
        <v>23499</v>
      </c>
      <c r="AH54" s="19" t="s">
        <v>40</v>
      </c>
      <c r="AI54" s="19"/>
      <c r="AJ54" s="19"/>
      <c r="AK54" s="19"/>
      <c r="AL54" s="26"/>
      <c r="AM54" s="20">
        <v>284.52999999999997</v>
      </c>
      <c r="AN54" s="21"/>
      <c r="AO54" s="19" t="s">
        <v>34</v>
      </c>
      <c r="AP54" s="18"/>
      <c r="AQ54" s="3">
        <f t="shared" si="0"/>
        <v>89.782237182521257</v>
      </c>
      <c r="AR54" s="27">
        <v>255.50318668714624</v>
      </c>
      <c r="AS54" s="28">
        <v>0</v>
      </c>
      <c r="AT54" s="28"/>
      <c r="AU54" s="28"/>
      <c r="AV54" s="28"/>
      <c r="AW54" s="60"/>
      <c r="AX54" s="67">
        <v>23499</v>
      </c>
      <c r="AY54" s="68" t="s">
        <v>40</v>
      </c>
      <c r="AZ54" s="69"/>
      <c r="BA54" s="69">
        <v>284.52999999999997</v>
      </c>
      <c r="BB54" s="70"/>
      <c r="BC54" s="68" t="s">
        <v>34</v>
      </c>
      <c r="BD54" s="18"/>
      <c r="BE54" s="27">
        <v>448.54265543257145</v>
      </c>
      <c r="BF54" s="27">
        <v>255.50318668714624</v>
      </c>
      <c r="BG54" s="28">
        <v>0</v>
      </c>
      <c r="BH54" s="17"/>
      <c r="BI54" s="18">
        <v>30347</v>
      </c>
      <c r="BJ54" s="20"/>
      <c r="BK54" s="20"/>
      <c r="BL54" s="42">
        <f>0.03/2</f>
        <v>1.4999999999999999E-2</v>
      </c>
      <c r="BM54" s="42">
        <v>0.13333333333333333</v>
      </c>
      <c r="BN54" s="20"/>
      <c r="BO54" s="20"/>
      <c r="BP54" s="20"/>
      <c r="BQ54" s="20"/>
      <c r="BR54" s="20"/>
      <c r="BS54" s="20"/>
      <c r="BT54" s="20"/>
      <c r="BU54" s="20"/>
      <c r="BW54" s="16">
        <f t="shared" si="1"/>
        <v>0.97005081066538212</v>
      </c>
      <c r="BX54" s="10"/>
      <c r="BY54" s="10">
        <f t="shared" si="6"/>
        <v>1.6652376680676315</v>
      </c>
      <c r="BZ54" s="12">
        <f t="shared" si="7"/>
        <v>0.43504918283743155</v>
      </c>
      <c r="CA54" s="10">
        <f t="shared" si="2"/>
        <v>5.8140834830825465</v>
      </c>
      <c r="CB54" s="10">
        <f t="shared" si="3"/>
        <v>2.9070417415412733</v>
      </c>
      <c r="CC54" s="11">
        <f t="shared" si="4"/>
        <v>741.40273731938476</v>
      </c>
      <c r="CD54" s="11">
        <f t="shared" si="5"/>
        <v>463.37671082461543</v>
      </c>
      <c r="CF54" s="17"/>
      <c r="CG54" s="17"/>
      <c r="CH54" s="17"/>
      <c r="CI54" s="17"/>
    </row>
    <row r="55" spans="2:87" ht="10.5" customHeight="1">
      <c r="Y55" s="92"/>
      <c r="Z55" s="90"/>
      <c r="AA55" s="82"/>
      <c r="AB55" s="82"/>
      <c r="AF55" s="8"/>
      <c r="AG55" s="18">
        <v>23529</v>
      </c>
      <c r="AH55" s="19" t="s">
        <v>40</v>
      </c>
      <c r="AI55" s="19"/>
      <c r="AJ55" s="19"/>
      <c r="AK55" s="19"/>
      <c r="AL55" s="26"/>
      <c r="AM55" s="20">
        <v>125.43</v>
      </c>
      <c r="AN55" s="21"/>
      <c r="AO55" s="19" t="s">
        <v>34</v>
      </c>
      <c r="AP55" s="18"/>
      <c r="AQ55" s="3">
        <f t="shared" si="0"/>
        <v>89.612128707534538</v>
      </c>
      <c r="AR55" s="27">
        <v>255.01989447852083</v>
      </c>
      <c r="AS55" s="28">
        <v>0</v>
      </c>
      <c r="AT55" s="28"/>
      <c r="AU55" s="28"/>
      <c r="AV55" s="28"/>
      <c r="AW55" s="60"/>
      <c r="AX55" s="67">
        <v>23529</v>
      </c>
      <c r="AY55" s="68" t="s">
        <v>40</v>
      </c>
      <c r="AZ55" s="69"/>
      <c r="BA55" s="69">
        <v>125.43</v>
      </c>
      <c r="BB55" s="70"/>
      <c r="BC55" s="68" t="s">
        <v>34</v>
      </c>
      <c r="BD55" s="18"/>
      <c r="BE55" s="27">
        <v>447.6942230767271</v>
      </c>
      <c r="BF55" s="27">
        <v>255.01989447852083</v>
      </c>
      <c r="BG55" s="28">
        <v>0</v>
      </c>
      <c r="BH55" s="17"/>
      <c r="BI55" s="41">
        <v>30348</v>
      </c>
      <c r="BJ55" s="20"/>
      <c r="BK55" s="20"/>
      <c r="BL55" s="20"/>
      <c r="BM55" s="20"/>
      <c r="BN55" s="20"/>
      <c r="BO55" s="20"/>
      <c r="BP55" s="20"/>
      <c r="BQ55" s="20"/>
      <c r="BR55" s="20"/>
      <c r="BS55" s="43">
        <v>0.27407407407407408</v>
      </c>
      <c r="BT55" s="43">
        <v>0.21111111111111111</v>
      </c>
      <c r="BU55" s="43">
        <v>0.61851851851851847</v>
      </c>
      <c r="BW55" s="16">
        <f t="shared" si="1"/>
        <v>0.96998949001127921</v>
      </c>
      <c r="BX55" s="10"/>
      <c r="BY55" s="10">
        <f t="shared" si="6"/>
        <v>1.6651324019703093</v>
      </c>
      <c r="BZ55" s="12">
        <f t="shared" si="7"/>
        <v>0.43502168170020733</v>
      </c>
      <c r="CA55" s="10">
        <f t="shared" si="2"/>
        <v>5.8137030259183744</v>
      </c>
      <c r="CB55" s="10">
        <f t="shared" si="3"/>
        <v>2.9068515129591872</v>
      </c>
      <c r="CC55" s="11">
        <f t="shared" si="4"/>
        <v>741.28549745439614</v>
      </c>
      <c r="CD55" s="11">
        <f t="shared" si="5"/>
        <v>463.30343590899759</v>
      </c>
      <c r="CF55" s="17"/>
      <c r="CG55" s="17"/>
      <c r="CH55" s="17"/>
      <c r="CI55" s="17"/>
    </row>
    <row r="56" spans="2:87" ht="10.5" customHeight="1">
      <c r="Y56" s="92"/>
      <c r="Z56" s="90"/>
      <c r="AA56" s="83"/>
      <c r="AB56" s="83"/>
      <c r="AC56" s="82"/>
      <c r="AG56" s="18">
        <v>23559</v>
      </c>
      <c r="AH56" s="19" t="s">
        <v>40</v>
      </c>
      <c r="AI56" s="19"/>
      <c r="AJ56" s="19"/>
      <c r="AK56" s="19"/>
      <c r="AL56" s="26"/>
      <c r="AM56" s="20">
        <v>77.7</v>
      </c>
      <c r="AN56" s="20"/>
      <c r="AO56" s="19" t="s">
        <v>34</v>
      </c>
      <c r="AP56" s="18"/>
      <c r="AQ56" s="3">
        <f t="shared" si="0"/>
        <v>89.442342533419037</v>
      </c>
      <c r="AR56" s="27">
        <v>254.53751643210975</v>
      </c>
      <c r="AS56" s="28">
        <v>0</v>
      </c>
      <c r="AT56" s="28"/>
      <c r="AU56" s="28"/>
      <c r="AV56" s="28"/>
      <c r="AW56" s="60"/>
      <c r="AX56" s="67">
        <v>23559</v>
      </c>
      <c r="AY56" s="68" t="s">
        <v>40</v>
      </c>
      <c r="AZ56" s="69"/>
      <c r="BA56" s="69">
        <v>77.7</v>
      </c>
      <c r="BB56" s="69"/>
      <c r="BC56" s="68" t="s">
        <v>34</v>
      </c>
      <c r="BD56" s="18"/>
      <c r="BE56" s="27">
        <v>446.84739555701975</v>
      </c>
      <c r="BF56" s="27">
        <v>254.53751643210975</v>
      </c>
      <c r="BG56" s="28">
        <v>0</v>
      </c>
      <c r="BH56" s="17"/>
      <c r="BI56" s="18">
        <v>30375</v>
      </c>
      <c r="BJ56" s="42">
        <v>0.23333333333333334</v>
      </c>
      <c r="BK56" s="42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W56" s="16">
        <f t="shared" si="1"/>
        <v>0.96833529679518771</v>
      </c>
      <c r="BX56" s="10"/>
      <c r="BY56" s="10">
        <f t="shared" si="6"/>
        <v>1.662292731281505</v>
      </c>
      <c r="BZ56" s="12">
        <f t="shared" si="7"/>
        <v>0.43427980777050851</v>
      </c>
      <c r="CA56" s="10">
        <f t="shared" si="2"/>
        <v>5.8034400878539509</v>
      </c>
      <c r="CB56" s="10">
        <f t="shared" si="3"/>
        <v>2.9017200439269755</v>
      </c>
      <c r="CC56" s="11">
        <f t="shared" si="4"/>
        <v>738.1270194104394</v>
      </c>
      <c r="CD56" s="11">
        <f t="shared" si="5"/>
        <v>461.32938713152464</v>
      </c>
      <c r="CF56" s="17"/>
      <c r="CG56" s="17"/>
      <c r="CH56" s="17"/>
      <c r="CI56" s="17"/>
    </row>
    <row r="57" spans="2:87" ht="10.5" customHeight="1">
      <c r="AA57" s="82"/>
      <c r="AB57" s="82"/>
      <c r="AC57" s="82"/>
      <c r="AF57" s="8"/>
      <c r="AG57" s="18">
        <v>23590</v>
      </c>
      <c r="AH57" s="19" t="s">
        <v>40</v>
      </c>
      <c r="AI57" s="19"/>
      <c r="AJ57" s="19"/>
      <c r="AK57" s="19"/>
      <c r="AL57" s="26"/>
      <c r="AM57" s="20">
        <v>36.630000000000003</v>
      </c>
      <c r="AN57" s="21"/>
      <c r="AO57" s="19" t="s">
        <v>34</v>
      </c>
      <c r="AP57" s="20"/>
      <c r="AQ57" s="3">
        <f t="shared" si="0"/>
        <v>89.267234766490688</v>
      </c>
      <c r="AR57" s="27">
        <v>254.0400176589375</v>
      </c>
      <c r="AS57" s="28">
        <v>0</v>
      </c>
      <c r="AT57" s="28"/>
      <c r="AU57" s="28"/>
      <c r="AV57" s="28"/>
      <c r="AW57" s="60"/>
      <c r="AX57" s="67">
        <v>23590</v>
      </c>
      <c r="AY57" s="68" t="s">
        <v>40</v>
      </c>
      <c r="AZ57" s="69"/>
      <c r="BA57" s="69">
        <v>36.630000000000003</v>
      </c>
      <c r="BB57" s="70"/>
      <c r="BC57" s="68" t="s">
        <v>34</v>
      </c>
      <c r="BD57" s="20"/>
      <c r="BE57" s="27">
        <v>445.97402319839489</v>
      </c>
      <c r="BF57" s="27">
        <v>254.0400176589375</v>
      </c>
      <c r="BG57" s="28">
        <v>0</v>
      </c>
      <c r="BH57" s="17"/>
      <c r="BI57" s="18">
        <v>30375</v>
      </c>
      <c r="BJ57" s="20"/>
      <c r="BK57" s="20"/>
      <c r="BL57" s="42">
        <f>0.03/2</f>
        <v>1.4999999999999999E-2</v>
      </c>
      <c r="BM57" s="42">
        <v>0.16666666666666666</v>
      </c>
      <c r="BN57" s="20"/>
      <c r="BO57" s="20"/>
      <c r="BP57" s="20"/>
      <c r="BQ57" s="20"/>
      <c r="BR57" s="20"/>
      <c r="BS57" s="20"/>
      <c r="BT57" s="20"/>
      <c r="BU57" s="20"/>
      <c r="BW57" s="16">
        <f t="shared" si="1"/>
        <v>0.96833529679518771</v>
      </c>
      <c r="BX57" s="10"/>
      <c r="BY57" s="10">
        <f t="shared" si="6"/>
        <v>1.662292731281505</v>
      </c>
      <c r="BZ57" s="12">
        <f t="shared" si="7"/>
        <v>0.43427980777050851</v>
      </c>
      <c r="CA57" s="10">
        <f t="shared" si="2"/>
        <v>5.8034400878539509</v>
      </c>
      <c r="CB57" s="10">
        <f t="shared" si="3"/>
        <v>2.9017200439269755</v>
      </c>
      <c r="CC57" s="11">
        <f t="shared" si="4"/>
        <v>738.1270194104394</v>
      </c>
      <c r="CD57" s="11">
        <f t="shared" si="5"/>
        <v>461.32938713152464</v>
      </c>
      <c r="CF57" s="17"/>
      <c r="CG57" s="17"/>
      <c r="CH57" s="17"/>
      <c r="CI57" s="17"/>
    </row>
    <row r="58" spans="2:87" ht="10.5" customHeight="1">
      <c r="AA58" s="82"/>
      <c r="AB58" s="82"/>
      <c r="AC58" s="82"/>
      <c r="AG58" s="18">
        <v>23621</v>
      </c>
      <c r="AH58" s="19" t="s">
        <v>40</v>
      </c>
      <c r="AI58" s="19"/>
      <c r="AJ58" s="19"/>
      <c r="AK58" s="19"/>
      <c r="AL58" s="26"/>
      <c r="AM58" s="20">
        <v>38.479999999999997</v>
      </c>
      <c r="AN58" s="20"/>
      <c r="AO58" s="19" t="s">
        <v>34</v>
      </c>
      <c r="AP58" s="20"/>
      <c r="AQ58" s="3">
        <f t="shared" si="0"/>
        <v>89.092469820749372</v>
      </c>
      <c r="AR58" s="27">
        <v>253.54349125727563</v>
      </c>
      <c r="AS58" s="28">
        <v>0</v>
      </c>
      <c r="AT58" s="28"/>
      <c r="AU58" s="28"/>
      <c r="AV58" s="28"/>
      <c r="AW58" s="60"/>
      <c r="AX58" s="67">
        <v>23621</v>
      </c>
      <c r="AY58" s="68" t="s">
        <v>40</v>
      </c>
      <c r="AZ58" s="69"/>
      <c r="BA58" s="69">
        <v>38.479999999999997</v>
      </c>
      <c r="BB58" s="69"/>
      <c r="BC58" s="68" t="s">
        <v>34</v>
      </c>
      <c r="BD58" s="20"/>
      <c r="BE58" s="27">
        <v>445.10235786387796</v>
      </c>
      <c r="BF58" s="27">
        <v>253.54349125727563</v>
      </c>
      <c r="BG58" s="28">
        <v>0</v>
      </c>
      <c r="BH58" s="17"/>
      <c r="BI58" s="18">
        <v>30406</v>
      </c>
      <c r="BJ58" s="42">
        <v>0.33333333333333331</v>
      </c>
      <c r="BK58" s="42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W58" s="16">
        <f t="shared" si="1"/>
        <v>0.9664395164896088</v>
      </c>
      <c r="BX58" s="10"/>
      <c r="BY58" s="10">
        <f t="shared" si="6"/>
        <v>1.6590383401294935</v>
      </c>
      <c r="BZ58" s="12">
        <f t="shared" si="7"/>
        <v>0.43342958666485765</v>
      </c>
      <c r="CA58" s="10">
        <f t="shared" si="2"/>
        <v>5.7916790546077319</v>
      </c>
      <c r="CB58" s="10">
        <f t="shared" si="3"/>
        <v>2.895839527303866</v>
      </c>
      <c r="CC58" s="11">
        <f t="shared" si="4"/>
        <v>734.51721115835301</v>
      </c>
      <c r="CD58" s="11">
        <f t="shared" si="5"/>
        <v>459.07325697397062</v>
      </c>
      <c r="CF58" s="17"/>
      <c r="CG58" s="17"/>
      <c r="CH58" s="17"/>
      <c r="CI58" s="17"/>
    </row>
    <row r="59" spans="2:87" ht="10.5" customHeight="1">
      <c r="AA59" s="82"/>
      <c r="AB59" s="82"/>
      <c r="AC59" s="82"/>
      <c r="AF59" s="8"/>
      <c r="AG59" s="18">
        <v>23651</v>
      </c>
      <c r="AH59" s="19" t="s">
        <v>40</v>
      </c>
      <c r="AI59" s="19"/>
      <c r="AJ59" s="19"/>
      <c r="AK59" s="19"/>
      <c r="AL59" s="26"/>
      <c r="AM59" s="20">
        <v>33.299999999999997</v>
      </c>
      <c r="AN59" s="21"/>
      <c r="AO59" s="19" t="s">
        <v>34</v>
      </c>
      <c r="AP59" s="20"/>
      <c r="AQ59" s="3">
        <f t="shared" si="0"/>
        <v>88.923668233156974</v>
      </c>
      <c r="AR59" s="27">
        <v>253.0639058733862</v>
      </c>
      <c r="AS59" s="28">
        <v>0</v>
      </c>
      <c r="AT59" s="28"/>
      <c r="AU59" s="28"/>
      <c r="AV59" s="28"/>
      <c r="AW59" s="60"/>
      <c r="AX59" s="67">
        <v>23651</v>
      </c>
      <c r="AY59" s="68" t="s">
        <v>40</v>
      </c>
      <c r="AZ59" s="69"/>
      <c r="BA59" s="69">
        <v>33.299999999999997</v>
      </c>
      <c r="BB59" s="70"/>
      <c r="BC59" s="68" t="s">
        <v>34</v>
      </c>
      <c r="BD59" s="20"/>
      <c r="BE59" s="27">
        <v>444.26043293767418</v>
      </c>
      <c r="BF59" s="27">
        <v>253.0639058733862</v>
      </c>
      <c r="BG59" s="28">
        <v>0</v>
      </c>
      <c r="BH59" s="17"/>
      <c r="BI59" s="18">
        <v>30406</v>
      </c>
      <c r="BJ59" s="20"/>
      <c r="BK59" s="20"/>
      <c r="BL59" s="42">
        <v>0.15185185185185185</v>
      </c>
      <c r="BM59" s="42">
        <v>0.23333333333333334</v>
      </c>
      <c r="BN59" s="20"/>
      <c r="BO59" s="20"/>
      <c r="BP59" s="20"/>
      <c r="BQ59" s="20"/>
      <c r="BR59" s="20"/>
      <c r="BS59" s="20"/>
      <c r="BT59" s="20"/>
      <c r="BU59" s="20"/>
      <c r="BW59" s="16">
        <f t="shared" si="1"/>
        <v>0.9664395164896088</v>
      </c>
      <c r="BX59" s="10"/>
      <c r="BY59" s="10">
        <f t="shared" si="6"/>
        <v>1.6590383401294935</v>
      </c>
      <c r="BZ59" s="12">
        <f t="shared" si="7"/>
        <v>0.43342958666485765</v>
      </c>
      <c r="CA59" s="10">
        <f t="shared" si="2"/>
        <v>5.7916790546077319</v>
      </c>
      <c r="CB59" s="10">
        <f t="shared" si="3"/>
        <v>2.895839527303866</v>
      </c>
      <c r="CC59" s="11">
        <f t="shared" si="4"/>
        <v>734.51721115835301</v>
      </c>
      <c r="CD59" s="11">
        <f t="shared" si="5"/>
        <v>459.07325697397062</v>
      </c>
      <c r="CF59" s="17"/>
      <c r="CG59" s="17"/>
      <c r="CH59" s="17"/>
      <c r="CI59" s="17"/>
    </row>
    <row r="60" spans="2:87" ht="10.5" customHeight="1">
      <c r="B60" s="93" t="s">
        <v>74</v>
      </c>
      <c r="AA60" s="83"/>
      <c r="AB60" s="83"/>
      <c r="AC60" s="83"/>
      <c r="AG60" s="18">
        <v>23686</v>
      </c>
      <c r="AH60" s="19" t="s">
        <v>40</v>
      </c>
      <c r="AI60" s="19"/>
      <c r="AJ60" s="19"/>
      <c r="AK60" s="19"/>
      <c r="AL60" s="26"/>
      <c r="AM60" s="20">
        <v>15.91</v>
      </c>
      <c r="AN60" s="21"/>
      <c r="AO60" s="19" t="s">
        <v>34</v>
      </c>
      <c r="AP60" s="18"/>
      <c r="AQ60" s="3">
        <f t="shared" si="0"/>
        <v>88.727137228002178</v>
      </c>
      <c r="AR60" s="27">
        <v>252.50553600926523</v>
      </c>
      <c r="AS60" s="28">
        <v>0</v>
      </c>
      <c r="AT60" s="28"/>
      <c r="AU60" s="28"/>
      <c r="AV60" s="28"/>
      <c r="AW60" s="60"/>
      <c r="AX60" s="67">
        <v>23686</v>
      </c>
      <c r="AY60" s="68" t="s">
        <v>40</v>
      </c>
      <c r="AZ60" s="69"/>
      <c r="BA60" s="69">
        <v>15.91</v>
      </c>
      <c r="BB60" s="70"/>
      <c r="BC60" s="68" t="s">
        <v>34</v>
      </c>
      <c r="BD60" s="18"/>
      <c r="BE60" s="27">
        <v>443.28019975618736</v>
      </c>
      <c r="BF60" s="27">
        <v>252.50553600926523</v>
      </c>
      <c r="BG60" s="28">
        <v>0</v>
      </c>
      <c r="BH60" s="17"/>
      <c r="BI60" s="41">
        <v>30434</v>
      </c>
      <c r="BJ60" s="20"/>
      <c r="BK60" s="20"/>
      <c r="BL60" s="20"/>
      <c r="BM60" s="20"/>
      <c r="BN60" s="20"/>
      <c r="BO60" s="20"/>
      <c r="BP60" s="20"/>
      <c r="BQ60" s="43">
        <v>2.9629629629629631E-2</v>
      </c>
      <c r="BR60" s="20"/>
      <c r="BS60" s="20"/>
      <c r="BT60" s="20"/>
      <c r="BU60" s="20"/>
      <c r="BW60" s="16">
        <f t="shared" si="1"/>
        <v>0.96473038911502851</v>
      </c>
      <c r="BX60" s="10"/>
      <c r="BY60" s="10">
        <f t="shared" si="6"/>
        <v>1.6561043667206943</v>
      </c>
      <c r="BZ60" s="12">
        <f t="shared" si="7"/>
        <v>0.43266307581872354</v>
      </c>
      <c r="CA60" s="10">
        <f t="shared" si="2"/>
        <v>5.7810766734422856</v>
      </c>
      <c r="CB60" s="10">
        <f t="shared" si="3"/>
        <v>2.8905383367211428</v>
      </c>
      <c r="CC60" s="11">
        <f t="shared" si="4"/>
        <v>731.27191536713519</v>
      </c>
      <c r="CD60" s="11">
        <f t="shared" si="5"/>
        <v>457.04494710445948</v>
      </c>
      <c r="CF60" s="17"/>
      <c r="CG60" s="17"/>
      <c r="CH60" s="17"/>
      <c r="CI60" s="17"/>
    </row>
    <row r="61" spans="2:87" ht="10.5" customHeight="1">
      <c r="B61" s="93" t="s">
        <v>75</v>
      </c>
      <c r="C61" s="92"/>
      <c r="U61" s="91"/>
      <c r="V61" s="87"/>
      <c r="W61" s="87"/>
      <c r="X61" s="87"/>
      <c r="Y61" s="83"/>
      <c r="Z61" s="83"/>
      <c r="AA61" s="83"/>
      <c r="AB61" s="83"/>
      <c r="AC61" s="83"/>
      <c r="AF61" s="8"/>
      <c r="AG61" s="18">
        <v>23712</v>
      </c>
      <c r="AH61" s="19" t="s">
        <v>40</v>
      </c>
      <c r="AI61" s="19"/>
      <c r="AJ61" s="19"/>
      <c r="AK61" s="19"/>
      <c r="AL61" s="26"/>
      <c r="AM61" s="20">
        <v>30.34</v>
      </c>
      <c r="AN61" s="20"/>
      <c r="AO61" s="19" t="s">
        <v>34</v>
      </c>
      <c r="AP61" s="18"/>
      <c r="AQ61" s="3">
        <f t="shared" si="0"/>
        <v>88.581423998683931</v>
      </c>
      <c r="AR61" s="27">
        <v>252.09154465527178</v>
      </c>
      <c r="AS61" s="28">
        <v>0</v>
      </c>
      <c r="AT61" s="28"/>
      <c r="AU61" s="28"/>
      <c r="AV61" s="28"/>
      <c r="AW61" s="60"/>
      <c r="AX61" s="67">
        <v>23712</v>
      </c>
      <c r="AY61" s="68" t="s">
        <v>40</v>
      </c>
      <c r="AZ61" s="69"/>
      <c r="BA61" s="69">
        <v>30.34</v>
      </c>
      <c r="BB61" s="69"/>
      <c r="BC61" s="68" t="s">
        <v>34</v>
      </c>
      <c r="BD61" s="18"/>
      <c r="BE61" s="27">
        <v>442.55342689807145</v>
      </c>
      <c r="BF61" s="27">
        <v>252.09154465527178</v>
      </c>
      <c r="BG61" s="28">
        <v>0</v>
      </c>
      <c r="BH61" s="17"/>
      <c r="BI61" s="18">
        <v>30436</v>
      </c>
      <c r="BJ61" s="42">
        <v>0.4148148148148148</v>
      </c>
      <c r="BK61" s="42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W61" s="16">
        <f t="shared" si="1"/>
        <v>0.96460842431062088</v>
      </c>
      <c r="BX61" s="10"/>
      <c r="BY61" s="10">
        <f t="shared" si="6"/>
        <v>1.6558949958462565</v>
      </c>
      <c r="BZ61" s="12">
        <f t="shared" si="7"/>
        <v>0.43260837694325333</v>
      </c>
      <c r="CA61" s="10">
        <f t="shared" si="2"/>
        <v>5.7803201036130165</v>
      </c>
      <c r="CB61" s="10">
        <f t="shared" si="3"/>
        <v>2.8901600518065083</v>
      </c>
      <c r="CC61" s="11">
        <f t="shared" si="4"/>
        <v>731.04065794757298</v>
      </c>
      <c r="CD61" s="11">
        <f t="shared" si="5"/>
        <v>456.90041121723311</v>
      </c>
      <c r="CF61" s="17"/>
      <c r="CG61" s="17"/>
      <c r="CH61" s="17"/>
      <c r="CI61" s="17"/>
    </row>
    <row r="62" spans="2:87" ht="10.5" customHeight="1">
      <c r="B62" s="93" t="s">
        <v>76</v>
      </c>
      <c r="C62" s="92"/>
      <c r="U62" s="89"/>
      <c r="V62" s="83"/>
      <c r="W62" s="83"/>
      <c r="X62" s="83"/>
      <c r="Y62" s="83"/>
      <c r="Z62" s="83"/>
      <c r="AA62" s="83"/>
      <c r="AB62" s="83"/>
      <c r="AC62" s="83"/>
      <c r="AG62" s="18">
        <v>23752</v>
      </c>
      <c r="AH62" s="19" t="s">
        <v>40</v>
      </c>
      <c r="AI62" s="19"/>
      <c r="AJ62" s="19"/>
      <c r="AK62" s="19"/>
      <c r="AL62" s="26"/>
      <c r="AM62" s="20">
        <v>120.25</v>
      </c>
      <c r="AN62" s="21"/>
      <c r="AO62" s="19" t="s">
        <v>34</v>
      </c>
      <c r="AP62" s="20"/>
      <c r="AQ62" s="3">
        <f t="shared" si="0"/>
        <v>88.357716932868172</v>
      </c>
      <c r="AR62" s="27">
        <v>251.45595986510057</v>
      </c>
      <c r="AS62" s="28">
        <v>0</v>
      </c>
      <c r="AT62" s="28"/>
      <c r="AU62" s="28"/>
      <c r="AV62" s="28"/>
      <c r="AW62" s="60"/>
      <c r="AX62" s="67">
        <v>23752</v>
      </c>
      <c r="AY62" s="68" t="s">
        <v>40</v>
      </c>
      <c r="AZ62" s="69"/>
      <c r="BA62" s="69">
        <v>120.25</v>
      </c>
      <c r="BB62" s="70"/>
      <c r="BC62" s="68" t="s">
        <v>34</v>
      </c>
      <c r="BD62" s="20"/>
      <c r="BE62" s="27">
        <v>441.43764085550816</v>
      </c>
      <c r="BF62" s="27">
        <v>251.45595986510057</v>
      </c>
      <c r="BG62" s="28">
        <v>0</v>
      </c>
      <c r="BH62" s="17"/>
      <c r="BI62" s="18">
        <v>30436</v>
      </c>
      <c r="BJ62" s="20"/>
      <c r="BK62" s="20"/>
      <c r="BL62" s="42">
        <v>0.21481481481481482</v>
      </c>
      <c r="BM62" s="42">
        <v>0.27407407407407408</v>
      </c>
      <c r="BN62" s="20"/>
      <c r="BO62" s="20"/>
      <c r="BP62" s="20"/>
      <c r="BQ62" s="20"/>
      <c r="BR62" s="20"/>
      <c r="BS62" s="20"/>
      <c r="BT62" s="20"/>
      <c r="BU62" s="20"/>
      <c r="BW62" s="16">
        <f t="shared" si="1"/>
        <v>0.96460842431062088</v>
      </c>
      <c r="BX62" s="10"/>
      <c r="BY62" s="10">
        <f t="shared" si="6"/>
        <v>1.6558949958462565</v>
      </c>
      <c r="BZ62" s="12">
        <f t="shared" si="7"/>
        <v>0.43260837694325333</v>
      </c>
      <c r="CA62" s="10">
        <f t="shared" si="2"/>
        <v>5.7803201036130165</v>
      </c>
      <c r="CB62" s="10">
        <f t="shared" si="3"/>
        <v>2.8901600518065083</v>
      </c>
      <c r="CC62" s="11">
        <f t="shared" si="4"/>
        <v>731.04065794757298</v>
      </c>
      <c r="CD62" s="11">
        <f t="shared" si="5"/>
        <v>456.90041121723311</v>
      </c>
      <c r="CF62" s="17"/>
      <c r="CG62" s="17"/>
      <c r="CH62" s="17"/>
      <c r="CI62" s="17"/>
    </row>
    <row r="63" spans="2:87" ht="10.5" customHeight="1">
      <c r="B63" s="93" t="s">
        <v>66</v>
      </c>
      <c r="C63" s="92"/>
      <c r="U63" s="89"/>
      <c r="V63" s="83"/>
      <c r="W63" s="83"/>
      <c r="X63" s="83"/>
      <c r="Y63" s="83"/>
      <c r="Z63" s="83"/>
      <c r="AA63" s="83"/>
      <c r="AB63" s="83"/>
      <c r="AC63" s="83"/>
      <c r="AF63" s="8"/>
      <c r="AG63" s="18">
        <v>23774</v>
      </c>
      <c r="AH63" s="19" t="s">
        <v>40</v>
      </c>
      <c r="AI63" s="19"/>
      <c r="AJ63" s="19"/>
      <c r="AK63" s="19"/>
      <c r="AL63" s="26"/>
      <c r="AM63" s="20">
        <v>27.75</v>
      </c>
      <c r="AN63" s="20"/>
      <c r="AO63" s="19" t="s">
        <v>34</v>
      </c>
      <c r="AP63" s="20"/>
      <c r="AQ63" s="3">
        <f t="shared" si="0"/>
        <v>88.234918951647813</v>
      </c>
      <c r="AR63" s="27">
        <v>251.10707154002083</v>
      </c>
      <c r="AS63" s="28">
        <v>0</v>
      </c>
      <c r="AT63" s="28"/>
      <c r="AU63" s="28"/>
      <c r="AV63" s="28"/>
      <c r="AW63" s="60"/>
      <c r="AX63" s="67">
        <v>23774</v>
      </c>
      <c r="AY63" s="68" t="s">
        <v>40</v>
      </c>
      <c r="AZ63" s="69"/>
      <c r="BA63" s="69">
        <v>27.75</v>
      </c>
      <c r="BB63" s="69"/>
      <c r="BC63" s="68" t="s">
        <v>34</v>
      </c>
      <c r="BD63" s="20"/>
      <c r="BE63" s="27">
        <v>440.82515810016662</v>
      </c>
      <c r="BF63" s="27">
        <v>251.10707154002083</v>
      </c>
      <c r="BG63" s="28">
        <v>0</v>
      </c>
      <c r="BH63" s="17"/>
      <c r="BI63" s="41">
        <v>30445</v>
      </c>
      <c r="BJ63" s="20"/>
      <c r="BK63" s="20"/>
      <c r="BL63" s="20"/>
      <c r="BM63" s="20"/>
      <c r="BN63" s="20"/>
      <c r="BO63" s="20"/>
      <c r="BP63" s="20"/>
      <c r="BQ63" s="20"/>
      <c r="BR63" s="20"/>
      <c r="BS63" s="43">
        <v>0.29629629629629628</v>
      </c>
      <c r="BT63" s="43">
        <v>0.19259259259259259</v>
      </c>
      <c r="BU63" s="43">
        <v>0.42592592592592593</v>
      </c>
      <c r="BW63" s="16">
        <f t="shared" si="1"/>
        <v>0.96405977347579319</v>
      </c>
      <c r="BX63" s="10"/>
      <c r="BY63" s="10">
        <f t="shared" si="6"/>
        <v>1.654953154422357</v>
      </c>
      <c r="BZ63" s="12">
        <f t="shared" si="7"/>
        <v>0.43236231756705296</v>
      </c>
      <c r="CA63" s="10">
        <f t="shared" si="2"/>
        <v>5.7769167644718991</v>
      </c>
      <c r="CB63" s="10">
        <f t="shared" si="3"/>
        <v>2.8884583822359495</v>
      </c>
      <c r="CC63" s="11">
        <f t="shared" si="4"/>
        <v>730.00090424463644</v>
      </c>
      <c r="CD63" s="11">
        <f t="shared" si="5"/>
        <v>456.25056515289776</v>
      </c>
      <c r="CF63" s="17"/>
      <c r="CG63" s="17"/>
      <c r="CH63" s="17"/>
      <c r="CI63" s="17"/>
    </row>
    <row r="64" spans="2:87" ht="10.5" customHeight="1">
      <c r="B64" s="93" t="s">
        <v>67</v>
      </c>
      <c r="C64" s="92"/>
      <c r="U64" s="89"/>
      <c r="V64" s="84"/>
      <c r="W64" s="84"/>
      <c r="X64" s="84"/>
      <c r="Y64" s="84"/>
      <c r="Z64" s="84"/>
      <c r="AA64" s="84"/>
      <c r="AB64" s="84"/>
      <c r="AC64" s="84"/>
      <c r="AG64" s="18">
        <v>23802</v>
      </c>
      <c r="AH64" s="19" t="s">
        <v>40</v>
      </c>
      <c r="AI64" s="19"/>
      <c r="AJ64" s="19"/>
      <c r="AK64" s="19"/>
      <c r="AL64" s="26"/>
      <c r="AM64" s="20">
        <v>41.81</v>
      </c>
      <c r="AN64" s="21"/>
      <c r="AO64" s="19" t="s">
        <v>34</v>
      </c>
      <c r="AP64" s="18"/>
      <c r="AQ64" s="3">
        <f t="shared" si="0"/>
        <v>88.078877406573284</v>
      </c>
      <c r="AR64" s="27">
        <v>250.66373187093441</v>
      </c>
      <c r="AS64" s="28">
        <v>0</v>
      </c>
      <c r="AT64" s="28"/>
      <c r="AU64" s="28"/>
      <c r="AV64" s="28"/>
      <c r="AW64" s="60"/>
      <c r="AX64" s="67">
        <v>23802</v>
      </c>
      <c r="AY64" s="68" t="s">
        <v>40</v>
      </c>
      <c r="AZ64" s="69"/>
      <c r="BA64" s="69">
        <v>41.81</v>
      </c>
      <c r="BB64" s="70"/>
      <c r="BC64" s="68" t="s">
        <v>34</v>
      </c>
      <c r="BD64" s="18"/>
      <c r="BE64" s="27">
        <v>440.04686349253768</v>
      </c>
      <c r="BF64" s="27">
        <v>250.66373187093441</v>
      </c>
      <c r="BG64" s="28">
        <v>0</v>
      </c>
      <c r="BH64" s="17"/>
      <c r="BI64" s="44">
        <v>30455</v>
      </c>
      <c r="BJ64" s="20"/>
      <c r="BK64" s="20"/>
      <c r="BL64" s="20"/>
      <c r="BM64" s="20"/>
      <c r="BN64" s="45">
        <v>0.56296296296296289</v>
      </c>
      <c r="BO64" s="45"/>
      <c r="BP64" s="46">
        <v>0.80740740740740746</v>
      </c>
      <c r="BQ64" s="20"/>
      <c r="BR64" s="20"/>
      <c r="BS64" s="20"/>
      <c r="BT64" s="20"/>
      <c r="BU64" s="20"/>
      <c r="BW64" s="16">
        <f t="shared" si="1"/>
        <v>0.9634505274281534</v>
      </c>
      <c r="BX64" s="10"/>
      <c r="BY64" s="10">
        <f t="shared" si="6"/>
        <v>1.6539072922298854</v>
      </c>
      <c r="BZ64" s="12">
        <f t="shared" si="7"/>
        <v>0.43208908240013344</v>
      </c>
      <c r="CA64" s="10">
        <f t="shared" si="2"/>
        <v>5.773137626644572</v>
      </c>
      <c r="CB64" s="10">
        <f t="shared" si="3"/>
        <v>2.886568813322286</v>
      </c>
      <c r="CC64" s="11">
        <f t="shared" si="4"/>
        <v>728.84735669600013</v>
      </c>
      <c r="CD64" s="11">
        <f t="shared" si="5"/>
        <v>455.52959793500008</v>
      </c>
      <c r="CF64" s="17"/>
      <c r="CG64" s="17"/>
      <c r="CH64" s="17"/>
      <c r="CI64" s="17"/>
    </row>
    <row r="65" spans="2:87" ht="10.5" customHeight="1">
      <c r="B65" s="93" t="s">
        <v>68</v>
      </c>
      <c r="C65" s="92"/>
      <c r="U65" s="89"/>
      <c r="V65" s="84"/>
      <c r="W65" s="84"/>
      <c r="X65" s="84"/>
      <c r="Y65" s="84"/>
      <c r="Z65" s="84"/>
      <c r="AA65" s="84"/>
      <c r="AB65" s="84"/>
      <c r="AC65" s="84"/>
      <c r="AF65" s="8"/>
      <c r="AG65" s="18">
        <v>23833</v>
      </c>
      <c r="AH65" s="19" t="s">
        <v>40</v>
      </c>
      <c r="AI65" s="19"/>
      <c r="AJ65" s="19"/>
      <c r="AK65" s="19"/>
      <c r="AL65" s="26"/>
      <c r="AM65" s="20">
        <v>36.630000000000003</v>
      </c>
      <c r="AN65" s="21"/>
      <c r="AO65" s="19" t="s">
        <v>34</v>
      </c>
      <c r="AP65" s="20"/>
      <c r="AQ65" s="3">
        <f t="shared" si="0"/>
        <v>87.906438994302732</v>
      </c>
      <c r="AR65" s="27">
        <v>250.17380448878433</v>
      </c>
      <c r="AS65" s="28">
        <v>0</v>
      </c>
      <c r="AT65" s="28"/>
      <c r="AU65" s="28"/>
      <c r="AV65" s="28"/>
      <c r="AW65" s="60"/>
      <c r="AX65" s="67">
        <v>23833</v>
      </c>
      <c r="AY65" s="68" t="s">
        <v>40</v>
      </c>
      <c r="AZ65" s="69"/>
      <c r="BA65" s="69">
        <v>36.630000000000003</v>
      </c>
      <c r="BB65" s="70"/>
      <c r="BC65" s="68" t="s">
        <v>34</v>
      </c>
      <c r="BD65" s="20"/>
      <c r="BE65" s="27">
        <v>439.18678291269032</v>
      </c>
      <c r="BF65" s="27">
        <v>250.17380448878433</v>
      </c>
      <c r="BG65" s="28">
        <v>0</v>
      </c>
      <c r="BH65" s="17"/>
      <c r="BI65" s="41">
        <v>30455</v>
      </c>
      <c r="BJ65" s="20"/>
      <c r="BK65" s="20"/>
      <c r="BL65" s="20"/>
      <c r="BM65" s="20"/>
      <c r="BN65" s="20"/>
      <c r="BO65" s="20"/>
      <c r="BP65" s="20"/>
      <c r="BQ65" s="43">
        <v>7.407407407407407E-2</v>
      </c>
      <c r="BR65" s="20"/>
      <c r="BS65" s="20"/>
      <c r="BT65" s="20"/>
      <c r="BU65" s="20"/>
      <c r="BW65" s="16">
        <f t="shared" si="1"/>
        <v>0.9634505274281534</v>
      </c>
      <c r="BX65" s="10"/>
      <c r="BY65" s="10">
        <f t="shared" si="6"/>
        <v>1.6539072922298854</v>
      </c>
      <c r="BZ65" s="12">
        <f t="shared" si="7"/>
        <v>0.43208908240013344</v>
      </c>
      <c r="CA65" s="10">
        <f t="shared" si="2"/>
        <v>5.773137626644572</v>
      </c>
      <c r="CB65" s="10">
        <f t="shared" si="3"/>
        <v>2.886568813322286</v>
      </c>
      <c r="CC65" s="11">
        <f t="shared" si="4"/>
        <v>728.84735669600013</v>
      </c>
      <c r="CD65" s="11">
        <f t="shared" si="5"/>
        <v>455.52959793500008</v>
      </c>
      <c r="CF65" s="17"/>
      <c r="CG65" s="17"/>
      <c r="CH65" s="17"/>
      <c r="CI65" s="17"/>
    </row>
    <row r="66" spans="2:87" ht="10.5" customHeight="1">
      <c r="B66" s="93" t="s">
        <v>69</v>
      </c>
      <c r="C66" s="92"/>
      <c r="U66" s="89"/>
      <c r="V66" s="84"/>
      <c r="W66" s="84"/>
      <c r="X66" s="84"/>
      <c r="Y66" s="84"/>
      <c r="Z66" s="84"/>
      <c r="AA66" s="84"/>
      <c r="AB66" s="84"/>
      <c r="AC66" s="84"/>
      <c r="AG66" s="18">
        <v>23863</v>
      </c>
      <c r="AH66" s="19" t="s">
        <v>40</v>
      </c>
      <c r="AI66" s="19"/>
      <c r="AJ66" s="19"/>
      <c r="AK66" s="19"/>
      <c r="AL66" s="26"/>
      <c r="AM66" s="20">
        <v>66.97</v>
      </c>
      <c r="AN66" s="20"/>
      <c r="AO66" s="19" t="s">
        <v>34</v>
      </c>
      <c r="AP66" s="20"/>
      <c r="AQ66" s="3">
        <f t="shared" si="0"/>
        <v>87.739884553824353</v>
      </c>
      <c r="AR66" s="27">
        <v>249.70059297201507</v>
      </c>
      <c r="AS66" s="28">
        <v>0</v>
      </c>
      <c r="AT66" s="28"/>
      <c r="AU66" s="28"/>
      <c r="AV66" s="28"/>
      <c r="AW66" s="60"/>
      <c r="AX66" s="67">
        <v>23863</v>
      </c>
      <c r="AY66" s="68" t="s">
        <v>40</v>
      </c>
      <c r="AZ66" s="69"/>
      <c r="BA66" s="69">
        <v>66.97</v>
      </c>
      <c r="BB66" s="69"/>
      <c r="BC66" s="68" t="s">
        <v>34</v>
      </c>
      <c r="BD66" s="20"/>
      <c r="BE66" s="27">
        <v>438.35604748013054</v>
      </c>
      <c r="BF66" s="27">
        <v>249.70059297201507</v>
      </c>
      <c r="BG66" s="28">
        <v>0</v>
      </c>
      <c r="BH66" s="17"/>
      <c r="BI66" s="18">
        <v>30467</v>
      </c>
      <c r="BJ66" s="42">
        <v>0.28518518518518521</v>
      </c>
      <c r="BK66" s="42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W66" s="16">
        <f t="shared" si="1"/>
        <v>0.96271994037385245</v>
      </c>
      <c r="BX66" s="10"/>
      <c r="BY66" s="10">
        <f t="shared" si="6"/>
        <v>1.652653130005342</v>
      </c>
      <c r="BZ66" s="12">
        <f t="shared" si="7"/>
        <v>0.43176142811906826</v>
      </c>
      <c r="CA66" s="10">
        <f t="shared" si="2"/>
        <v>5.7686059244566472</v>
      </c>
      <c r="CB66" s="10">
        <f t="shared" si="3"/>
        <v>2.8843029622283236</v>
      </c>
      <c r="CC66" s="11">
        <f t="shared" si="4"/>
        <v>727.46550552763097</v>
      </c>
      <c r="CD66" s="11">
        <f t="shared" si="5"/>
        <v>454.66594095476938</v>
      </c>
      <c r="CF66" s="17"/>
      <c r="CG66" s="17"/>
      <c r="CH66" s="17"/>
      <c r="CI66" s="17"/>
    </row>
    <row r="67" spans="2:87" ht="10.5" customHeight="1">
      <c r="B67" s="93" t="s">
        <v>70</v>
      </c>
      <c r="C67" s="92"/>
      <c r="U67" s="89"/>
      <c r="V67" s="84"/>
      <c r="W67" s="84"/>
      <c r="X67" s="84"/>
      <c r="Y67" s="84"/>
      <c r="Z67" s="84"/>
      <c r="AA67" s="84"/>
      <c r="AB67" s="84"/>
      <c r="AC67" s="84"/>
      <c r="AF67" s="8"/>
      <c r="AG67" s="18">
        <v>23894</v>
      </c>
      <c r="AH67" s="19" t="s">
        <v>40</v>
      </c>
      <c r="AI67" s="19"/>
      <c r="AJ67" s="19"/>
      <c r="AK67" s="19"/>
      <c r="AL67" s="26"/>
      <c r="AM67" s="20">
        <v>52.17</v>
      </c>
      <c r="AN67" s="21"/>
      <c r="AO67" s="19" t="s">
        <v>34</v>
      </c>
      <c r="AP67" s="18"/>
      <c r="AQ67" s="3">
        <f t="shared" si="0"/>
        <v>87.568109812470368</v>
      </c>
      <c r="AR67" s="27">
        <v>249.21254806450884</v>
      </c>
      <c r="AS67" s="28">
        <v>0</v>
      </c>
      <c r="AT67" s="28"/>
      <c r="AU67" s="28"/>
      <c r="AV67" s="28"/>
      <c r="AW67" s="60"/>
      <c r="AX67" s="67">
        <v>23894</v>
      </c>
      <c r="AY67" s="68" t="s">
        <v>40</v>
      </c>
      <c r="AZ67" s="69"/>
      <c r="BA67" s="69">
        <v>52.17</v>
      </c>
      <c r="BB67" s="70"/>
      <c r="BC67" s="68" t="s">
        <v>34</v>
      </c>
      <c r="BD67" s="18"/>
      <c r="BE67" s="27">
        <v>437.49927163470346</v>
      </c>
      <c r="BF67" s="27">
        <v>249.21254806450884</v>
      </c>
      <c r="BG67" s="28">
        <v>0</v>
      </c>
      <c r="BH67" s="17"/>
      <c r="BI67" s="18">
        <v>30467</v>
      </c>
      <c r="BJ67" s="20"/>
      <c r="BK67" s="20"/>
      <c r="BL67" s="42">
        <v>0.21481481481481482</v>
      </c>
      <c r="BM67" s="42">
        <v>0.28888888888888886</v>
      </c>
      <c r="BN67" s="20"/>
      <c r="BO67" s="20"/>
      <c r="BP67" s="20"/>
      <c r="BQ67" s="20"/>
      <c r="BR67" s="20"/>
      <c r="BS67" s="20"/>
      <c r="BT67" s="20"/>
      <c r="BU67" s="20"/>
      <c r="BW67" s="16">
        <f t="shared" si="1"/>
        <v>0.96271994037385245</v>
      </c>
      <c r="BX67" s="10"/>
      <c r="BY67" s="10">
        <f t="shared" si="6"/>
        <v>1.652653130005342</v>
      </c>
      <c r="BZ67" s="12">
        <f t="shared" si="7"/>
        <v>0.43176142811906826</v>
      </c>
      <c r="CA67" s="10">
        <f t="shared" si="2"/>
        <v>5.7686059244566472</v>
      </c>
      <c r="CB67" s="10">
        <f t="shared" si="3"/>
        <v>2.8843029622283236</v>
      </c>
      <c r="CC67" s="11">
        <f t="shared" si="4"/>
        <v>727.46550552763097</v>
      </c>
      <c r="CD67" s="11">
        <f t="shared" si="5"/>
        <v>454.66594095476938</v>
      </c>
      <c r="CF67" s="17"/>
      <c r="CG67" s="17"/>
      <c r="CH67" s="17"/>
      <c r="CI67" s="17"/>
    </row>
    <row r="68" spans="2:87" ht="10.5" customHeight="1">
      <c r="B68" s="93" t="s">
        <v>71</v>
      </c>
      <c r="C68" s="92"/>
      <c r="X68" s="81"/>
      <c r="Y68" s="81"/>
      <c r="Z68" s="81"/>
      <c r="AG68" s="18">
        <v>23924</v>
      </c>
      <c r="AH68" s="19" t="s">
        <v>40</v>
      </c>
      <c r="AI68" s="19"/>
      <c r="AJ68" s="19"/>
      <c r="AK68" s="19"/>
      <c r="AL68" s="26"/>
      <c r="AM68" s="20">
        <v>3.7</v>
      </c>
      <c r="AN68" s="20"/>
      <c r="AO68" s="19" t="s">
        <v>34</v>
      </c>
      <c r="AP68" s="18"/>
      <c r="AQ68" s="3">
        <f t="shared" si="0"/>
        <v>87.402196397020674</v>
      </c>
      <c r="AR68" s="27">
        <v>248.7411547941042</v>
      </c>
      <c r="AS68" s="28">
        <v>0</v>
      </c>
      <c r="AT68" s="28"/>
      <c r="AU68" s="28"/>
      <c r="AV68" s="28"/>
      <c r="AW68" s="60"/>
      <c r="AX68" s="67">
        <v>23924</v>
      </c>
      <c r="AY68" s="68" t="s">
        <v>40</v>
      </c>
      <c r="AZ68" s="69"/>
      <c r="BA68" s="69">
        <v>3.7</v>
      </c>
      <c r="BB68" s="69"/>
      <c r="BC68" s="68" t="s">
        <v>34</v>
      </c>
      <c r="BD68" s="18"/>
      <c r="BE68" s="27">
        <v>436.67172818210753</v>
      </c>
      <c r="BF68" s="27">
        <v>248.7411547941042</v>
      </c>
      <c r="BG68" s="28">
        <v>0</v>
      </c>
      <c r="BH68" s="17"/>
      <c r="BI68" s="41">
        <v>30468</v>
      </c>
      <c r="BJ68" s="20"/>
      <c r="BK68" s="20"/>
      <c r="BL68" s="20"/>
      <c r="BM68" s="20"/>
      <c r="BN68" s="20"/>
      <c r="BO68" s="20"/>
      <c r="BP68" s="20"/>
      <c r="BQ68" s="43">
        <v>0.14074074074074072</v>
      </c>
      <c r="BR68" s="20"/>
      <c r="BS68" s="20"/>
      <c r="BT68" s="20"/>
      <c r="BU68" s="20"/>
      <c r="BW68" s="16">
        <f t="shared" si="1"/>
        <v>0.96265908313234227</v>
      </c>
      <c r="BX68" s="10"/>
      <c r="BY68" s="10">
        <f t="shared" si="6"/>
        <v>1.6525486594252206</v>
      </c>
      <c r="BZ68" s="12">
        <f t="shared" si="7"/>
        <v>0.4317341348135037</v>
      </c>
      <c r="CA68" s="10">
        <f t="shared" si="2"/>
        <v>5.7682284432151709</v>
      </c>
      <c r="CB68" s="10">
        <f t="shared" si="3"/>
        <v>2.8841142216075855</v>
      </c>
      <c r="CC68" s="11">
        <f t="shared" si="4"/>
        <v>727.35046959188537</v>
      </c>
      <c r="CD68" s="11">
        <f t="shared" si="5"/>
        <v>454.59404349492837</v>
      </c>
      <c r="CF68" s="17"/>
      <c r="CG68" s="17"/>
      <c r="CH68" s="17"/>
      <c r="CI68" s="17"/>
    </row>
    <row r="69" spans="2:87" ht="10.5" customHeight="1">
      <c r="B69" s="93" t="s">
        <v>72</v>
      </c>
      <c r="C69" s="92"/>
      <c r="AF69" s="8"/>
      <c r="AG69" s="18">
        <v>23955</v>
      </c>
      <c r="AH69" s="19" t="s">
        <v>40</v>
      </c>
      <c r="AI69" s="19"/>
      <c r="AJ69" s="19"/>
      <c r="AK69" s="19"/>
      <c r="AL69" s="26"/>
      <c r="AM69" s="20">
        <v>15.91</v>
      </c>
      <c r="AN69" s="21"/>
      <c r="AO69" s="19" t="s">
        <v>34</v>
      </c>
      <c r="AP69" s="18"/>
      <c r="AQ69" s="3">
        <f t="shared" ref="AQ69:AQ132" si="8">100*2.71828^(-(0.69315/30.02)*(AG69-21794)/365.25)</f>
        <v>87.231082772285291</v>
      </c>
      <c r="AR69" s="27">
        <v>248.25498512810717</v>
      </c>
      <c r="AS69" s="28">
        <v>0</v>
      </c>
      <c r="AT69" s="28"/>
      <c r="AU69" s="28"/>
      <c r="AV69" s="28"/>
      <c r="AW69" s="60"/>
      <c r="AX69" s="67">
        <v>23955</v>
      </c>
      <c r="AY69" s="68" t="s">
        <v>40</v>
      </c>
      <c r="AZ69" s="69"/>
      <c r="BA69" s="69">
        <v>15.91</v>
      </c>
      <c r="BB69" s="70"/>
      <c r="BC69" s="68" t="s">
        <v>34</v>
      </c>
      <c r="BD69" s="18"/>
      <c r="BE69" s="27">
        <v>435.81824437314003</v>
      </c>
      <c r="BF69" s="27">
        <v>248.25498512810717</v>
      </c>
      <c r="BG69" s="28">
        <v>0</v>
      </c>
      <c r="BH69" s="17"/>
      <c r="BI69" s="47">
        <v>30468</v>
      </c>
      <c r="BJ69" s="20"/>
      <c r="BK69" s="20"/>
      <c r="BL69" s="20"/>
      <c r="BM69" s="20"/>
      <c r="BN69" s="49"/>
      <c r="BO69" s="49"/>
      <c r="BP69" s="49"/>
      <c r="BQ69" s="49"/>
      <c r="BR69" s="50">
        <v>0.12962962962962962</v>
      </c>
      <c r="BS69" s="20"/>
      <c r="BT69" s="20"/>
      <c r="BU69" s="20"/>
      <c r="BW69" s="16">
        <f t="shared" si="1"/>
        <v>0.96265908313234227</v>
      </c>
      <c r="BX69" s="10"/>
      <c r="BY69" s="10">
        <f t="shared" si="6"/>
        <v>1.6525486594252206</v>
      </c>
      <c r="BZ69" s="12">
        <f t="shared" si="7"/>
        <v>0.4317341348135037</v>
      </c>
      <c r="CA69" s="10">
        <f t="shared" si="2"/>
        <v>5.7682284432151709</v>
      </c>
      <c r="CB69" s="10">
        <f t="shared" si="3"/>
        <v>2.8841142216075855</v>
      </c>
      <c r="CC69" s="11">
        <f t="shared" si="4"/>
        <v>727.35046959188537</v>
      </c>
      <c r="CD69" s="11">
        <f t="shared" si="5"/>
        <v>454.59404349492837</v>
      </c>
      <c r="CF69" s="17"/>
      <c r="CG69" s="17"/>
      <c r="CH69" s="17"/>
      <c r="CI69" s="17"/>
    </row>
    <row r="70" spans="2:87" ht="10.5" customHeight="1">
      <c r="B70" s="93" t="s">
        <v>73</v>
      </c>
      <c r="C70" s="92"/>
      <c r="AG70" s="18">
        <v>23986</v>
      </c>
      <c r="AH70" s="19" t="s">
        <v>40</v>
      </c>
      <c r="AI70" s="19"/>
      <c r="AJ70" s="19"/>
      <c r="AK70" s="19"/>
      <c r="AL70" s="26"/>
      <c r="AM70" s="20">
        <v>8.8800000000000008</v>
      </c>
      <c r="AN70" s="21"/>
      <c r="AO70" s="19" t="s">
        <v>34</v>
      </c>
      <c r="AP70" s="18"/>
      <c r="AQ70" s="3">
        <f t="shared" si="8"/>
        <v>87.060304149114842</v>
      </c>
      <c r="AR70" s="27">
        <v>247.76976569064922</v>
      </c>
      <c r="AS70" s="28">
        <v>0</v>
      </c>
      <c r="AT70" s="28"/>
      <c r="AU70" s="28"/>
      <c r="AV70" s="28"/>
      <c r="AW70" s="60"/>
      <c r="AX70" s="67">
        <v>23986</v>
      </c>
      <c r="AY70" s="68" t="s">
        <v>40</v>
      </c>
      <c r="AZ70" s="69"/>
      <c r="BA70" s="69">
        <v>8.8800000000000008</v>
      </c>
      <c r="BB70" s="70"/>
      <c r="BC70" s="68" t="s">
        <v>34</v>
      </c>
      <c r="BD70" s="18"/>
      <c r="BE70" s="27">
        <v>434.96642871570413</v>
      </c>
      <c r="BF70" s="27">
        <v>247.76976569064922</v>
      </c>
      <c r="BG70" s="28">
        <v>0</v>
      </c>
      <c r="BH70" s="17"/>
      <c r="BI70" s="18">
        <v>30497</v>
      </c>
      <c r="BJ70" s="42">
        <v>0.35185185185185186</v>
      </c>
      <c r="BK70" s="42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W70" s="16">
        <f t="shared" ref="BW70:BW133" si="9">1*2.71828^(-(0.69315/30.02)*(BI70-29866)/365.25)</f>
        <v>0.9608958955957817</v>
      </c>
      <c r="BX70" s="10"/>
      <c r="BY70" s="10">
        <f t="shared" si="6"/>
        <v>1.6495218836424816</v>
      </c>
      <c r="BZ70" s="12">
        <f t="shared" si="7"/>
        <v>0.43094337902160479</v>
      </c>
      <c r="CA70" s="10">
        <f t="shared" ref="CA70:CA133" si="10">6*2.71828^(-(0.69315/29)*(BI70-29866)/365.25)</f>
        <v>5.7572922257199046</v>
      </c>
      <c r="CB70" s="10">
        <f t="shared" ref="CB70:CB133" si="11">3*2.71828^(-(0.69315/29)*(BI70-29866)/365.25)</f>
        <v>2.8786461128599523</v>
      </c>
      <c r="CC70" s="11">
        <f t="shared" ref="CC70:CC133" si="12">800*2.71828^(-(0.69315/12)*(BI70-29866)/365.25)</f>
        <v>724.02232883884335</v>
      </c>
      <c r="CD70" s="11">
        <f t="shared" ref="CD70:CD133" si="13">500*2.71828^(-(0.69315/12)*(BI70-29866)/365.25)</f>
        <v>452.51395552427709</v>
      </c>
      <c r="CF70" s="17"/>
      <c r="CG70" s="17"/>
      <c r="CH70" s="17"/>
      <c r="CI70" s="17"/>
    </row>
    <row r="71" spans="2:87" ht="10.5" customHeight="1">
      <c r="B71" s="93" t="s">
        <v>77</v>
      </c>
      <c r="C71" s="92"/>
      <c r="AF71" s="8"/>
      <c r="AG71" s="18">
        <v>24016</v>
      </c>
      <c r="AH71" s="19" t="s">
        <v>40</v>
      </c>
      <c r="AI71" s="19"/>
      <c r="AJ71" s="19"/>
      <c r="AK71" s="19"/>
      <c r="AL71" s="26"/>
      <c r="AM71" s="20">
        <v>0.74</v>
      </c>
      <c r="AN71" s="20"/>
      <c r="AO71" s="19" t="s">
        <v>34</v>
      </c>
      <c r="AP71" s="18"/>
      <c r="AQ71" s="3">
        <f t="shared" si="8"/>
        <v>86.895352862140598</v>
      </c>
      <c r="AR71" s="27">
        <v>247.30110148788972</v>
      </c>
      <c r="AS71" s="28">
        <v>0</v>
      </c>
      <c r="AT71" s="28"/>
      <c r="AU71" s="28"/>
      <c r="AV71" s="28"/>
      <c r="AW71" s="60"/>
      <c r="AX71" s="67">
        <v>24016</v>
      </c>
      <c r="AY71" s="68" t="s">
        <v>40</v>
      </c>
      <c r="AZ71" s="69"/>
      <c r="BA71" s="69">
        <v>0.74</v>
      </c>
      <c r="BB71" s="69"/>
      <c r="BC71" s="68" t="s">
        <v>34</v>
      </c>
      <c r="BD71" s="18"/>
      <c r="BE71" s="27">
        <v>434.14367621411077</v>
      </c>
      <c r="BF71" s="27">
        <v>247.30110148788972</v>
      </c>
      <c r="BG71" s="28">
        <v>0</v>
      </c>
      <c r="BH71" s="17"/>
      <c r="BI71" s="18">
        <v>30497</v>
      </c>
      <c r="BJ71" s="20"/>
      <c r="BK71" s="20"/>
      <c r="BL71" s="42">
        <v>0.24814814814814815</v>
      </c>
      <c r="BM71" s="42">
        <v>0.28148148148148144</v>
      </c>
      <c r="BN71" s="20"/>
      <c r="BO71" s="20"/>
      <c r="BP71" s="20"/>
      <c r="BQ71" s="20"/>
      <c r="BR71" s="20"/>
      <c r="BS71" s="20"/>
      <c r="BT71" s="20"/>
      <c r="BU71" s="20"/>
      <c r="BW71" s="16">
        <f t="shared" si="9"/>
        <v>0.9608958955957817</v>
      </c>
      <c r="BX71" s="10"/>
      <c r="BY71" s="10">
        <f t="shared" si="6"/>
        <v>1.6495218836424816</v>
      </c>
      <c r="BZ71" s="12">
        <f t="shared" si="7"/>
        <v>0.43094337902160479</v>
      </c>
      <c r="CA71" s="10">
        <f t="shared" si="10"/>
        <v>5.7572922257199046</v>
      </c>
      <c r="CB71" s="10">
        <f t="shared" si="11"/>
        <v>2.8786461128599523</v>
      </c>
      <c r="CC71" s="11">
        <f t="shared" si="12"/>
        <v>724.02232883884335</v>
      </c>
      <c r="CD71" s="11">
        <f t="shared" si="13"/>
        <v>452.51395552427709</v>
      </c>
      <c r="CF71" s="17"/>
      <c r="CG71" s="17"/>
      <c r="CH71" s="17"/>
      <c r="CI71" s="17"/>
    </row>
    <row r="72" spans="2:87" ht="10.5" customHeight="1">
      <c r="B72" s="93" t="s">
        <v>78</v>
      </c>
      <c r="C72" s="92"/>
      <c r="AG72" s="18">
        <v>24047</v>
      </c>
      <c r="AH72" s="19" t="s">
        <v>40</v>
      </c>
      <c r="AI72" s="19"/>
      <c r="AJ72" s="19"/>
      <c r="AK72" s="19"/>
      <c r="AL72" s="26"/>
      <c r="AM72" s="20">
        <v>94.35</v>
      </c>
      <c r="AN72" s="21"/>
      <c r="AO72" s="19" t="s">
        <v>34</v>
      </c>
      <c r="AP72" s="20"/>
      <c r="AQ72" s="3">
        <f t="shared" si="8"/>
        <v>86.725231521787109</v>
      </c>
      <c r="AR72" s="27">
        <v>246.81774643548357</v>
      </c>
      <c r="AS72" s="28">
        <v>0</v>
      </c>
      <c r="AT72" s="28"/>
      <c r="AU72" s="28"/>
      <c r="AV72" s="28"/>
      <c r="AW72" s="60"/>
      <c r="AX72" s="67">
        <v>24047</v>
      </c>
      <c r="AY72" s="68" t="s">
        <v>40</v>
      </c>
      <c r="AZ72" s="69"/>
      <c r="BA72" s="69">
        <v>94.35</v>
      </c>
      <c r="BB72" s="70"/>
      <c r="BC72" s="68" t="s">
        <v>34</v>
      </c>
      <c r="BD72" s="20"/>
      <c r="BE72" s="27">
        <v>433.29513353433401</v>
      </c>
      <c r="BF72" s="27">
        <v>246.81774643548357</v>
      </c>
      <c r="BG72" s="28">
        <v>0</v>
      </c>
      <c r="BH72" s="17"/>
      <c r="BI72" s="41">
        <v>30523</v>
      </c>
      <c r="BJ72" s="20"/>
      <c r="BK72" s="20"/>
      <c r="BL72" s="20"/>
      <c r="BM72" s="20"/>
      <c r="BN72" s="20"/>
      <c r="BO72" s="20"/>
      <c r="BP72" s="20"/>
      <c r="BQ72" s="43">
        <v>0.1111111111111111</v>
      </c>
      <c r="BR72" s="20"/>
      <c r="BS72" s="20"/>
      <c r="BT72" s="20"/>
      <c r="BU72" s="20"/>
      <c r="BW72" s="16">
        <f t="shared" si="9"/>
        <v>0.95931785252620627</v>
      </c>
      <c r="BX72" s="10"/>
      <c r="BY72" s="10">
        <f t="shared" si="6"/>
        <v>1.6468129360982933</v>
      </c>
      <c r="BZ72" s="12">
        <f t="shared" si="7"/>
        <v>0.43023565697204513</v>
      </c>
      <c r="CA72" s="10">
        <f t="shared" si="10"/>
        <v>5.7475049701745524</v>
      </c>
      <c r="CB72" s="10">
        <f t="shared" si="11"/>
        <v>2.8737524850872762</v>
      </c>
      <c r="CC72" s="11">
        <f t="shared" si="12"/>
        <v>721.05142757016779</v>
      </c>
      <c r="CD72" s="11">
        <f t="shared" si="13"/>
        <v>450.6571422313549</v>
      </c>
      <c r="CF72" s="17"/>
      <c r="CG72" s="17"/>
      <c r="CH72" s="17"/>
      <c r="CI72" s="17"/>
    </row>
    <row r="73" spans="2:87" ht="10.5" customHeight="1">
      <c r="AF73" s="8"/>
      <c r="AG73" s="18">
        <v>24077</v>
      </c>
      <c r="AH73" s="19" t="s">
        <v>40</v>
      </c>
      <c r="AI73" s="19"/>
      <c r="AJ73" s="19"/>
      <c r="AK73" s="19"/>
      <c r="AL73" s="26"/>
      <c r="AM73" s="20">
        <v>17.39</v>
      </c>
      <c r="AN73" s="20"/>
      <c r="AO73" s="19" t="s">
        <v>34</v>
      </c>
      <c r="AP73" s="20"/>
      <c r="AQ73" s="3">
        <f t="shared" si="8"/>
        <v>86.56091508971771</v>
      </c>
      <c r="AR73" s="27">
        <v>246.35088300669662</v>
      </c>
      <c r="AS73" s="28">
        <v>0</v>
      </c>
      <c r="AT73" s="28"/>
      <c r="AU73" s="28"/>
      <c r="AV73" s="28"/>
      <c r="AW73" s="60"/>
      <c r="AX73" s="67">
        <v>24077</v>
      </c>
      <c r="AY73" s="68" t="s">
        <v>40</v>
      </c>
      <c r="AZ73" s="69"/>
      <c r="BA73" s="69">
        <v>17.39</v>
      </c>
      <c r="BB73" s="69"/>
      <c r="BC73" s="68" t="s">
        <v>34</v>
      </c>
      <c r="BD73" s="20"/>
      <c r="BE73" s="27">
        <v>432.47554233945448</v>
      </c>
      <c r="BF73" s="27">
        <v>246.35088300669662</v>
      </c>
      <c r="BG73" s="28">
        <v>0</v>
      </c>
      <c r="BH73" s="17"/>
      <c r="BI73" s="18">
        <v>30526</v>
      </c>
      <c r="BJ73" s="20"/>
      <c r="BK73" s="20"/>
      <c r="BL73" s="42">
        <v>0.27037037037037037</v>
      </c>
      <c r="BM73" s="42">
        <v>0.21481481481481482</v>
      </c>
      <c r="BN73" s="20"/>
      <c r="BO73" s="20"/>
      <c r="BP73" s="20"/>
      <c r="BQ73" s="20"/>
      <c r="BR73" s="20"/>
      <c r="BS73" s="20"/>
      <c r="BT73" s="20"/>
      <c r="BU73" s="20"/>
      <c r="BW73" s="16">
        <f t="shared" si="9"/>
        <v>0.95913593747900572</v>
      </c>
      <c r="BX73" s="10"/>
      <c r="BY73" s="10">
        <f t="shared" si="6"/>
        <v>1.6465006516430296</v>
      </c>
      <c r="BZ73" s="12">
        <f t="shared" si="7"/>
        <v>0.43015407156253849</v>
      </c>
      <c r="CA73" s="10">
        <f t="shared" si="10"/>
        <v>5.7463767426415018</v>
      </c>
      <c r="CB73" s="10">
        <f t="shared" si="11"/>
        <v>2.8731883713207509</v>
      </c>
      <c r="CC73" s="11">
        <f t="shared" si="12"/>
        <v>720.7094166741299</v>
      </c>
      <c r="CD73" s="11">
        <f t="shared" si="13"/>
        <v>450.44338542133119</v>
      </c>
      <c r="CF73" s="17"/>
      <c r="CG73" s="17"/>
      <c r="CH73" s="17"/>
      <c r="CI73" s="17"/>
    </row>
    <row r="74" spans="2:87" ht="10.5" customHeight="1">
      <c r="AG74" s="18">
        <v>24108</v>
      </c>
      <c r="AH74" s="19" t="s">
        <v>40</v>
      </c>
      <c r="AI74" s="19"/>
      <c r="AJ74" s="19"/>
      <c r="AK74" s="19"/>
      <c r="AL74" s="26"/>
      <c r="AM74" s="20">
        <v>10.73</v>
      </c>
      <c r="AN74" s="21"/>
      <c r="AO74" s="19" t="s">
        <v>34</v>
      </c>
      <c r="AP74" s="20"/>
      <c r="AQ74" s="3">
        <f t="shared" si="8"/>
        <v>86.391448502469373</v>
      </c>
      <c r="AR74" s="27">
        <v>245.86938517571414</v>
      </c>
      <c r="AS74" s="28">
        <v>0</v>
      </c>
      <c r="AT74" s="28"/>
      <c r="AU74" s="28"/>
      <c r="AV74" s="28"/>
      <c r="AW74" s="60"/>
      <c r="AX74" s="67">
        <v>24108</v>
      </c>
      <c r="AY74" s="68" t="s">
        <v>40</v>
      </c>
      <c r="AZ74" s="69"/>
      <c r="BA74" s="69">
        <v>10.73</v>
      </c>
      <c r="BB74" s="70"/>
      <c r="BC74" s="68" t="s">
        <v>34</v>
      </c>
      <c r="BD74" s="20"/>
      <c r="BE74" s="27">
        <v>431.63026006139677</v>
      </c>
      <c r="BF74" s="27">
        <v>245.86938517571414</v>
      </c>
      <c r="BG74" s="28">
        <v>0</v>
      </c>
      <c r="BH74" s="17"/>
      <c r="BI74" s="18">
        <v>30527</v>
      </c>
      <c r="BJ74" s="42">
        <v>0.28148148148148144</v>
      </c>
      <c r="BK74" s="42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W74" s="16">
        <f t="shared" si="9"/>
        <v>0.95907530679614539</v>
      </c>
      <c r="BX74" s="10"/>
      <c r="BY74" s="10">
        <f t="shared" si="6"/>
        <v>1.6463965699848016</v>
      </c>
      <c r="BZ74" s="12">
        <f t="shared" si="7"/>
        <v>0.43012687986418285</v>
      </c>
      <c r="CA74" s="10">
        <f t="shared" si="10"/>
        <v>5.7460007160147546</v>
      </c>
      <c r="CB74" s="10">
        <f t="shared" si="11"/>
        <v>2.8730003580073773</v>
      </c>
      <c r="CC74" s="11">
        <f t="shared" si="12"/>
        <v>720.59544909557417</v>
      </c>
      <c r="CD74" s="11">
        <f t="shared" si="13"/>
        <v>450.37215568473385</v>
      </c>
      <c r="CF74" s="17"/>
      <c r="CG74" s="17"/>
      <c r="CH74" s="17"/>
      <c r="CI74" s="17"/>
    </row>
    <row r="75" spans="2:87" ht="10.5" customHeight="1">
      <c r="AF75" s="8"/>
      <c r="AG75" s="18">
        <v>24139</v>
      </c>
      <c r="AH75" s="19" t="s">
        <v>40</v>
      </c>
      <c r="AI75" s="19"/>
      <c r="AJ75" s="19"/>
      <c r="AK75" s="19"/>
      <c r="AL75" s="26"/>
      <c r="AM75" s="20">
        <v>8.14</v>
      </c>
      <c r="AN75" s="21"/>
      <c r="AO75" s="19" t="s">
        <v>34</v>
      </c>
      <c r="AP75" s="18"/>
      <c r="AQ75" s="3">
        <f t="shared" si="8"/>
        <v>86.222313692261096</v>
      </c>
      <c r="AR75" s="27">
        <v>245.38882844207379</v>
      </c>
      <c r="AS75" s="28">
        <v>0</v>
      </c>
      <c r="AT75" s="28"/>
      <c r="AU75" s="28"/>
      <c r="AV75" s="28"/>
      <c r="AW75" s="60"/>
      <c r="AX75" s="67">
        <v>24139</v>
      </c>
      <c r="AY75" s="68" t="s">
        <v>40</v>
      </c>
      <c r="AZ75" s="69"/>
      <c r="BA75" s="69">
        <v>8.14</v>
      </c>
      <c r="BB75" s="70"/>
      <c r="BC75" s="68" t="s">
        <v>34</v>
      </c>
      <c r="BD75" s="18"/>
      <c r="BE75" s="27">
        <v>430.78662990481098</v>
      </c>
      <c r="BF75" s="27">
        <v>245.38882844207379</v>
      </c>
      <c r="BG75" s="28">
        <v>0</v>
      </c>
      <c r="BH75" s="17"/>
      <c r="BI75" s="41">
        <v>30532</v>
      </c>
      <c r="BJ75" s="20"/>
      <c r="BK75" s="20"/>
      <c r="BL75" s="20"/>
      <c r="BM75" s="20"/>
      <c r="BN75" s="20"/>
      <c r="BO75" s="20"/>
      <c r="BP75" s="20"/>
      <c r="BQ75" s="20"/>
      <c r="BR75" s="20"/>
      <c r="BS75" s="43">
        <v>0.24444444444444444</v>
      </c>
      <c r="BT75" s="43">
        <v>0.26666666666666666</v>
      </c>
      <c r="BU75" s="43">
        <v>2.7407407407407409</v>
      </c>
      <c r="BW75" s="16">
        <f t="shared" si="9"/>
        <v>0.95877221086748865</v>
      </c>
      <c r="BX75" s="10"/>
      <c r="BY75" s="10">
        <f t="shared" si="6"/>
        <v>1.6458762603763895</v>
      </c>
      <c r="BZ75" s="12">
        <f t="shared" si="7"/>
        <v>0.4299909471536138</v>
      </c>
      <c r="CA75" s="10">
        <f t="shared" si="10"/>
        <v>5.7441209519405909</v>
      </c>
      <c r="CB75" s="10">
        <f t="shared" si="11"/>
        <v>2.8720604759702955</v>
      </c>
      <c r="CC75" s="11">
        <f t="shared" si="12"/>
        <v>720.02588147546953</v>
      </c>
      <c r="CD75" s="11">
        <f t="shared" si="13"/>
        <v>450.01617592216849</v>
      </c>
      <c r="CF75" s="17"/>
      <c r="CG75" s="17"/>
      <c r="CH75" s="17"/>
      <c r="CI75" s="17"/>
    </row>
    <row r="76" spans="2:87" ht="10.5" customHeight="1">
      <c r="AG76" s="18">
        <v>24167</v>
      </c>
      <c r="AH76" s="19" t="s">
        <v>40</v>
      </c>
      <c r="AI76" s="19"/>
      <c r="AJ76" s="19"/>
      <c r="AK76" s="19"/>
      <c r="AL76" s="26"/>
      <c r="AM76" s="20">
        <v>9.99</v>
      </c>
      <c r="AN76" s="20"/>
      <c r="AO76" s="19" t="s">
        <v>34</v>
      </c>
      <c r="AP76" s="18"/>
      <c r="AQ76" s="3">
        <f t="shared" si="8"/>
        <v>86.069831396042119</v>
      </c>
      <c r="AR76" s="27">
        <v>244.95558456195604</v>
      </c>
      <c r="AS76" s="28">
        <v>0</v>
      </c>
      <c r="AT76" s="28"/>
      <c r="AU76" s="28"/>
      <c r="AV76" s="28"/>
      <c r="AW76" s="60"/>
      <c r="AX76" s="67">
        <v>24167</v>
      </c>
      <c r="AY76" s="68" t="s">
        <v>40</v>
      </c>
      <c r="AZ76" s="69"/>
      <c r="BA76" s="69">
        <v>9.99</v>
      </c>
      <c r="BB76" s="69"/>
      <c r="BC76" s="68" t="s">
        <v>34</v>
      </c>
      <c r="BD76" s="18"/>
      <c r="BE76" s="27">
        <v>430.02605872385004</v>
      </c>
      <c r="BF76" s="27">
        <v>244.95558456195604</v>
      </c>
      <c r="BG76" s="28">
        <v>0</v>
      </c>
      <c r="BH76" s="17"/>
      <c r="BI76" s="47">
        <v>30539</v>
      </c>
      <c r="BJ76" s="20"/>
      <c r="BK76" s="20"/>
      <c r="BL76" s="20"/>
      <c r="BM76" s="20"/>
      <c r="BN76" s="49"/>
      <c r="BO76" s="49"/>
      <c r="BP76" s="49"/>
      <c r="BQ76" s="49"/>
      <c r="BR76" s="50">
        <v>0.17407407407407408</v>
      </c>
      <c r="BS76" s="20"/>
      <c r="BT76" s="20"/>
      <c r="BU76" s="20"/>
      <c r="BW76" s="16">
        <f t="shared" si="9"/>
        <v>0.9583480374830905</v>
      </c>
      <c r="BX76" s="10"/>
      <c r="BY76" s="10">
        <f t="shared" si="6"/>
        <v>1.6451481031605761</v>
      </c>
      <c r="BZ76" s="12">
        <f t="shared" si="7"/>
        <v>0.42980071352643173</v>
      </c>
      <c r="CA76" s="10">
        <f t="shared" si="10"/>
        <v>5.7414903153105676</v>
      </c>
      <c r="CB76" s="10">
        <f t="shared" si="11"/>
        <v>2.8707451576552838</v>
      </c>
      <c r="CC76" s="11">
        <f t="shared" si="12"/>
        <v>719.22924305242111</v>
      </c>
      <c r="CD76" s="11">
        <f t="shared" si="13"/>
        <v>449.51827690776321</v>
      </c>
      <c r="CF76" s="17"/>
      <c r="CG76" s="17"/>
      <c r="CH76" s="17"/>
      <c r="CI76" s="17"/>
    </row>
    <row r="77" spans="2:87" ht="10.5" customHeight="1">
      <c r="AF77" s="8"/>
      <c r="AG77" s="18">
        <v>24198</v>
      </c>
      <c r="AH77" s="19" t="s">
        <v>40</v>
      </c>
      <c r="AI77" s="19"/>
      <c r="AJ77" s="19"/>
      <c r="AK77" s="19"/>
      <c r="AL77" s="26"/>
      <c r="AM77" s="20">
        <v>24.79</v>
      </c>
      <c r="AN77" s="21"/>
      <c r="AO77" s="19" t="s">
        <v>34</v>
      </c>
      <c r="AP77" s="18"/>
      <c r="AQ77" s="3">
        <f t="shared" si="8"/>
        <v>85.901326238990478</v>
      </c>
      <c r="AR77" s="27">
        <v>244.47681387027382</v>
      </c>
      <c r="AS77" s="28">
        <v>0</v>
      </c>
      <c r="AT77" s="28"/>
      <c r="AU77" s="28"/>
      <c r="AV77" s="28"/>
      <c r="AW77" s="60"/>
      <c r="AX77" s="67">
        <v>24198</v>
      </c>
      <c r="AY77" s="68" t="s">
        <v>40</v>
      </c>
      <c r="AZ77" s="69"/>
      <c r="BA77" s="69">
        <v>24.79</v>
      </c>
      <c r="BB77" s="70"/>
      <c r="BC77" s="68" t="s">
        <v>34</v>
      </c>
      <c r="BD77" s="18"/>
      <c r="BE77" s="27">
        <v>429.18556401153404</v>
      </c>
      <c r="BF77" s="27">
        <v>244.47681387027382</v>
      </c>
      <c r="BG77" s="28">
        <v>0</v>
      </c>
      <c r="BH77" s="17"/>
      <c r="BI77" s="41">
        <v>30558</v>
      </c>
      <c r="BJ77" s="20"/>
      <c r="BK77" s="20"/>
      <c r="BL77" s="20"/>
      <c r="BM77" s="20"/>
      <c r="BN77" s="20"/>
      <c r="BO77" s="20"/>
      <c r="BP77" s="20"/>
      <c r="BQ77" s="20"/>
      <c r="BR77" s="20"/>
      <c r="BS77" s="43"/>
      <c r="BT77" s="43"/>
      <c r="BU77" s="43">
        <v>0.38518518518518519</v>
      </c>
      <c r="BW77" s="16">
        <f t="shared" si="9"/>
        <v>0.95719765544520441</v>
      </c>
      <c r="BX77" s="10"/>
      <c r="BY77" s="10">
        <f t="shared" si="6"/>
        <v>1.6431732999017217</v>
      </c>
      <c r="BZ77" s="12">
        <f t="shared" si="7"/>
        <v>0.42928478924697061</v>
      </c>
      <c r="CA77" s="10">
        <f t="shared" si="10"/>
        <v>5.7343560872375443</v>
      </c>
      <c r="CB77" s="10">
        <f t="shared" si="11"/>
        <v>2.8671780436187722</v>
      </c>
      <c r="CC77" s="11">
        <f t="shared" si="12"/>
        <v>717.07137894212178</v>
      </c>
      <c r="CD77" s="11">
        <f t="shared" si="13"/>
        <v>448.16961183882609</v>
      </c>
      <c r="CF77" s="17"/>
      <c r="CG77" s="17"/>
      <c r="CH77" s="17"/>
      <c r="CI77" s="17"/>
    </row>
    <row r="78" spans="2:87" ht="10.5" customHeight="1">
      <c r="AG78" s="18">
        <v>24228</v>
      </c>
      <c r="AH78" s="19" t="s">
        <v>40</v>
      </c>
      <c r="AI78" s="19"/>
      <c r="AJ78" s="19"/>
      <c r="AK78" s="19"/>
      <c r="AL78" s="26"/>
      <c r="AM78" s="20">
        <v>30.71</v>
      </c>
      <c r="AN78" s="20"/>
      <c r="AO78" s="19" t="s">
        <v>34</v>
      </c>
      <c r="AP78" s="18"/>
      <c r="AQ78" s="3">
        <f t="shared" si="8"/>
        <v>85.738570842551155</v>
      </c>
      <c r="AR78" s="27">
        <v>244.01437838809824</v>
      </c>
      <c r="AS78" s="28">
        <v>0</v>
      </c>
      <c r="AT78" s="28"/>
      <c r="AU78" s="28"/>
      <c r="AV78" s="28"/>
      <c r="AW78" s="60"/>
      <c r="AX78" s="67">
        <v>24228</v>
      </c>
      <c r="AY78" s="68" t="s">
        <v>40</v>
      </c>
      <c r="AZ78" s="69"/>
      <c r="BA78" s="69">
        <v>30.71</v>
      </c>
      <c r="BB78" s="69"/>
      <c r="BC78" s="68" t="s">
        <v>34</v>
      </c>
      <c r="BD78" s="18"/>
      <c r="BE78" s="27">
        <v>428.37374619497092</v>
      </c>
      <c r="BF78" s="27">
        <v>244.01437838809824</v>
      </c>
      <c r="BG78" s="28">
        <v>0</v>
      </c>
      <c r="BH78" s="17"/>
      <c r="BI78" s="18">
        <v>30559</v>
      </c>
      <c r="BJ78" s="42">
        <v>0.1</v>
      </c>
      <c r="BK78" s="42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W78" s="16">
        <f t="shared" si="9"/>
        <v>0.95713714728862898</v>
      </c>
      <c r="BX78" s="10"/>
      <c r="BY78" s="10">
        <f t="shared" si="6"/>
        <v>1.6430694285782335</v>
      </c>
      <c r="BZ78" s="12">
        <f t="shared" si="7"/>
        <v>0.4292576524993037</v>
      </c>
      <c r="CA78" s="10">
        <f t="shared" si="10"/>
        <v>5.7339808472084579</v>
      </c>
      <c r="CB78" s="10">
        <f t="shared" si="11"/>
        <v>2.866990423604229</v>
      </c>
      <c r="CC78" s="11">
        <f t="shared" si="12"/>
        <v>716.95798665555117</v>
      </c>
      <c r="CD78" s="11">
        <f t="shared" si="13"/>
        <v>448.09874165971945</v>
      </c>
      <c r="CF78" s="17"/>
      <c r="CG78" s="17"/>
      <c r="CH78" s="17"/>
      <c r="CI78" s="17"/>
    </row>
    <row r="79" spans="2:87" ht="10.5" customHeight="1">
      <c r="AF79" s="8"/>
      <c r="AG79" s="18">
        <v>24259</v>
      </c>
      <c r="AH79" s="19" t="s">
        <v>40</v>
      </c>
      <c r="AI79" s="19"/>
      <c r="AJ79" s="19"/>
      <c r="AK79" s="19"/>
      <c r="AL79" s="26"/>
      <c r="AM79" s="20">
        <v>22.2</v>
      </c>
      <c r="AN79" s="21"/>
      <c r="AO79" s="19" t="s">
        <v>34</v>
      </c>
      <c r="AP79" s="18"/>
      <c r="AQ79" s="3">
        <f t="shared" si="8"/>
        <v>85.570714218332512</v>
      </c>
      <c r="AR79" s="27">
        <v>243.537447303101</v>
      </c>
      <c r="AS79" s="28">
        <v>0</v>
      </c>
      <c r="AT79" s="28"/>
      <c r="AU79" s="28"/>
      <c r="AV79" s="28"/>
      <c r="AW79" s="60"/>
      <c r="AX79" s="67">
        <v>24259</v>
      </c>
      <c r="AY79" s="68" t="s">
        <v>40</v>
      </c>
      <c r="AZ79" s="69"/>
      <c r="BA79" s="69">
        <v>22.2</v>
      </c>
      <c r="BB79" s="70"/>
      <c r="BC79" s="68" t="s">
        <v>34</v>
      </c>
      <c r="BD79" s="18"/>
      <c r="BE79" s="27">
        <v>427.53648096123067</v>
      </c>
      <c r="BF79" s="27">
        <v>243.537447303101</v>
      </c>
      <c r="BG79" s="28">
        <v>0</v>
      </c>
      <c r="BH79" s="17"/>
      <c r="BI79" s="18">
        <v>30559</v>
      </c>
      <c r="BJ79" s="20"/>
      <c r="BK79" s="20"/>
      <c r="BL79" s="42">
        <v>9.6296296296296297E-2</v>
      </c>
      <c r="BM79" s="42">
        <v>0.1037037037037037</v>
      </c>
      <c r="BN79" s="20"/>
      <c r="BO79" s="20"/>
      <c r="BP79" s="20"/>
      <c r="BQ79" s="20"/>
      <c r="BR79" s="20"/>
      <c r="BS79" s="20"/>
      <c r="BT79" s="20"/>
      <c r="BU79" s="20"/>
      <c r="BW79" s="16">
        <f t="shared" si="9"/>
        <v>0.95713714728862898</v>
      </c>
      <c r="BX79" s="10"/>
      <c r="BY79" s="10">
        <f t="shared" si="6"/>
        <v>1.6430694285782335</v>
      </c>
      <c r="BZ79" s="12">
        <f t="shared" si="7"/>
        <v>0.4292576524993037</v>
      </c>
      <c r="CA79" s="10">
        <f t="shared" si="10"/>
        <v>5.7339808472084579</v>
      </c>
      <c r="CB79" s="10">
        <f t="shared" si="11"/>
        <v>2.866990423604229</v>
      </c>
      <c r="CC79" s="11">
        <f t="shared" si="12"/>
        <v>716.95798665555117</v>
      </c>
      <c r="CD79" s="11">
        <f t="shared" si="13"/>
        <v>448.09874165971945</v>
      </c>
      <c r="CF79" s="17"/>
      <c r="CG79" s="17"/>
      <c r="CH79" s="17"/>
      <c r="CI79" s="17"/>
    </row>
    <row r="80" spans="2:87" ht="10.5" customHeight="1">
      <c r="AG80" s="18">
        <v>24289</v>
      </c>
      <c r="AH80" s="19" t="s">
        <v>40</v>
      </c>
      <c r="AI80" s="19"/>
      <c r="AJ80" s="19"/>
      <c r="AK80" s="19"/>
      <c r="AL80" s="26"/>
      <c r="AM80" s="20">
        <v>1.48</v>
      </c>
      <c r="AN80" s="21"/>
      <c r="AO80" s="19" t="s">
        <v>34</v>
      </c>
      <c r="AP80" s="20"/>
      <c r="AQ80" s="3">
        <f t="shared" si="8"/>
        <v>85.408585225382481</v>
      </c>
      <c r="AR80" s="27">
        <v>243.07678866194584</v>
      </c>
      <c r="AS80" s="28">
        <v>0</v>
      </c>
      <c r="AT80" s="28"/>
      <c r="AU80" s="28"/>
      <c r="AV80" s="28"/>
      <c r="AW80" s="60"/>
      <c r="AX80" s="67">
        <v>24289</v>
      </c>
      <c r="AY80" s="68" t="s">
        <v>40</v>
      </c>
      <c r="AZ80" s="69"/>
      <c r="BA80" s="69">
        <v>1.48</v>
      </c>
      <c r="BB80" s="70"/>
      <c r="BC80" s="68" t="s">
        <v>34</v>
      </c>
      <c r="BD80" s="20"/>
      <c r="BE80" s="27">
        <v>426.72778243644592</v>
      </c>
      <c r="BF80" s="27">
        <v>243.07678866194584</v>
      </c>
      <c r="BG80" s="28">
        <v>0</v>
      </c>
      <c r="BH80" s="17"/>
      <c r="BI80" s="41">
        <v>30564</v>
      </c>
      <c r="BJ80" s="20"/>
      <c r="BK80" s="20"/>
      <c r="BL80" s="20"/>
      <c r="BM80" s="20"/>
      <c r="BN80" s="20"/>
      <c r="BO80" s="20"/>
      <c r="BP80" s="20"/>
      <c r="BQ80" s="43">
        <v>0.1037037037037037</v>
      </c>
      <c r="BR80" s="20"/>
      <c r="BS80" s="20"/>
      <c r="BT80" s="20"/>
      <c r="BU80" s="20"/>
      <c r="BW80" s="16">
        <f t="shared" si="9"/>
        <v>0.95683466387522709</v>
      </c>
      <c r="BX80" s="10"/>
      <c r="BY80" s="10">
        <f t="shared" si="6"/>
        <v>1.6425501704440981</v>
      </c>
      <c r="BZ80" s="12">
        <f t="shared" si="7"/>
        <v>0.42912199449007821</v>
      </c>
      <c r="CA80" s="10">
        <f t="shared" si="10"/>
        <v>5.7321050153505722</v>
      </c>
      <c r="CB80" s="10">
        <f t="shared" si="11"/>
        <v>2.8660525076752861</v>
      </c>
      <c r="CC80" s="11">
        <f t="shared" si="12"/>
        <v>716.39129413107446</v>
      </c>
      <c r="CD80" s="11">
        <f t="shared" si="13"/>
        <v>447.74455883192155</v>
      </c>
      <c r="CF80" s="17"/>
      <c r="CG80" s="17"/>
      <c r="CH80" s="17"/>
      <c r="CI80" s="17"/>
    </row>
    <row r="81" spans="32:87" ht="10.5" customHeight="1">
      <c r="AF81" s="8"/>
      <c r="AG81" s="18">
        <v>24320</v>
      </c>
      <c r="AH81" s="19" t="s">
        <v>40</v>
      </c>
      <c r="AI81" s="19"/>
      <c r="AJ81" s="19"/>
      <c r="AK81" s="19"/>
      <c r="AL81" s="26"/>
      <c r="AM81" s="20">
        <v>8.51</v>
      </c>
      <c r="AN81" s="20"/>
      <c r="AO81" s="19" t="s">
        <v>34</v>
      </c>
      <c r="AP81" s="20"/>
      <c r="AQ81" s="3">
        <f t="shared" si="8"/>
        <v>85.241374637961442</v>
      </c>
      <c r="AR81" s="27">
        <v>242.60169011521265</v>
      </c>
      <c r="AS81" s="28">
        <v>0</v>
      </c>
      <c r="AT81" s="28"/>
      <c r="AU81" s="28"/>
      <c r="AV81" s="28"/>
      <c r="AW81" s="60"/>
      <c r="AX81" s="67">
        <v>24320</v>
      </c>
      <c r="AY81" s="68" t="s">
        <v>40</v>
      </c>
      <c r="AZ81" s="69"/>
      <c r="BA81" s="69">
        <v>8.51</v>
      </c>
      <c r="BB81" s="69"/>
      <c r="BC81" s="68" t="s">
        <v>34</v>
      </c>
      <c r="BD81" s="20"/>
      <c r="BE81" s="27">
        <v>425.89373427248</v>
      </c>
      <c r="BF81" s="27">
        <v>242.60169011521265</v>
      </c>
      <c r="BG81" s="28">
        <v>0</v>
      </c>
      <c r="BH81" s="17"/>
      <c r="BI81" s="18">
        <v>30589</v>
      </c>
      <c r="BJ81" s="42">
        <v>0.1</v>
      </c>
      <c r="BK81" s="42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W81" s="16">
        <f t="shared" si="9"/>
        <v>0.95532368010861879</v>
      </c>
      <c r="BX81" s="10"/>
      <c r="BY81" s="10">
        <f t="shared" si="6"/>
        <v>1.6399563402484727</v>
      </c>
      <c r="BZ81" s="12">
        <f t="shared" si="7"/>
        <v>0.42844434725169006</v>
      </c>
      <c r="CA81" s="10">
        <f t="shared" si="10"/>
        <v>5.7227350570267213</v>
      </c>
      <c r="CB81" s="10">
        <f t="shared" si="11"/>
        <v>2.8613675285133606</v>
      </c>
      <c r="CC81" s="11">
        <f t="shared" si="12"/>
        <v>713.56454324450999</v>
      </c>
      <c r="CD81" s="11">
        <f t="shared" si="13"/>
        <v>445.97783952781879</v>
      </c>
      <c r="CF81" s="17"/>
      <c r="CG81" s="17"/>
      <c r="CH81" s="17"/>
      <c r="CI81" s="17"/>
    </row>
    <row r="82" spans="32:87" ht="10.5" customHeight="1">
      <c r="AG82" s="18">
        <v>24351</v>
      </c>
      <c r="AH82" s="19" t="s">
        <v>40</v>
      </c>
      <c r="AI82" s="19"/>
      <c r="AJ82" s="19"/>
      <c r="AK82" s="19"/>
      <c r="AL82" s="26"/>
      <c r="AM82" s="20">
        <v>1.1100000000000001</v>
      </c>
      <c r="AN82" s="21"/>
      <c r="AO82" s="19" t="s">
        <v>34</v>
      </c>
      <c r="AP82" s="20"/>
      <c r="AQ82" s="3">
        <f t="shared" si="8"/>
        <v>85.074491410845823</v>
      </c>
      <c r="AR82" s="27">
        <v>242.12752015828988</v>
      </c>
      <c r="AS82" s="28">
        <v>0</v>
      </c>
      <c r="AT82" s="28"/>
      <c r="AU82" s="28"/>
      <c r="AV82" s="28"/>
      <c r="AW82" s="60"/>
      <c r="AX82" s="67">
        <v>24351</v>
      </c>
      <c r="AY82" s="68" t="s">
        <v>40</v>
      </c>
      <c r="AZ82" s="69"/>
      <c r="BA82" s="69">
        <v>1.1100000000000001</v>
      </c>
      <c r="BB82" s="70"/>
      <c r="BC82" s="68" t="s">
        <v>34</v>
      </c>
      <c r="BD82" s="20"/>
      <c r="BE82" s="27">
        <v>425.06131627268064</v>
      </c>
      <c r="BF82" s="27">
        <v>242.12752015828988</v>
      </c>
      <c r="BG82" s="28">
        <v>0</v>
      </c>
      <c r="BH82" s="17"/>
      <c r="BI82" s="18">
        <v>30589</v>
      </c>
      <c r="BJ82" s="20"/>
      <c r="BK82" s="20"/>
      <c r="BL82" s="42">
        <v>0.10740740740740741</v>
      </c>
      <c r="BM82" s="42">
        <v>0.16296296296296298</v>
      </c>
      <c r="BN82" s="20"/>
      <c r="BO82" s="20"/>
      <c r="BP82" s="20"/>
      <c r="BQ82" s="20"/>
      <c r="BR82" s="20"/>
      <c r="BS82" s="20"/>
      <c r="BT82" s="20"/>
      <c r="BU82" s="20"/>
      <c r="BW82" s="16">
        <f t="shared" si="9"/>
        <v>0.95532368010861879</v>
      </c>
      <c r="BX82" s="10"/>
      <c r="BY82" s="10">
        <f t="shared" ref="BY82:BY145" si="14">1.704*2.71828^(-(0.69315/30.02)*(BI82-29983)/365.25)</f>
        <v>1.6399563402484727</v>
      </c>
      <c r="BZ82" s="12">
        <f t="shared" si="7"/>
        <v>0.42844434725169006</v>
      </c>
      <c r="CA82" s="10">
        <f t="shared" si="10"/>
        <v>5.7227350570267213</v>
      </c>
      <c r="CB82" s="10">
        <f t="shared" si="11"/>
        <v>2.8613675285133606</v>
      </c>
      <c r="CC82" s="11">
        <f t="shared" si="12"/>
        <v>713.56454324450999</v>
      </c>
      <c r="CD82" s="11">
        <f t="shared" si="13"/>
        <v>445.97783952781879</v>
      </c>
      <c r="CF82" s="17"/>
      <c r="CG82" s="17"/>
      <c r="CH82" s="17"/>
      <c r="CI82" s="17"/>
    </row>
    <row r="83" spans="32:87" ht="10.5" customHeight="1">
      <c r="AF83" s="8"/>
      <c r="AG83" s="18">
        <v>24381</v>
      </c>
      <c r="AH83" s="19" t="s">
        <v>40</v>
      </c>
      <c r="AI83" s="19"/>
      <c r="AJ83" s="19"/>
      <c r="AK83" s="19"/>
      <c r="AL83" s="26"/>
      <c r="AM83" s="20">
        <v>4.4400000000000004</v>
      </c>
      <c r="AN83" s="20"/>
      <c r="AO83" s="19" t="s">
        <v>34</v>
      </c>
      <c r="AP83" s="20"/>
      <c r="AQ83" s="3">
        <f t="shared" si="8"/>
        <v>84.913302600583179</v>
      </c>
      <c r="AR83" s="27">
        <v>241.66952843809435</v>
      </c>
      <c r="AS83" s="28">
        <v>0</v>
      </c>
      <c r="AT83" s="28"/>
      <c r="AU83" s="28"/>
      <c r="AV83" s="28"/>
      <c r="AW83" s="60"/>
      <c r="AX83" s="67">
        <v>24381</v>
      </c>
      <c r="AY83" s="68" t="s">
        <v>40</v>
      </c>
      <c r="AZ83" s="69"/>
      <c r="BA83" s="69">
        <v>4.4400000000000004</v>
      </c>
      <c r="BB83" s="69"/>
      <c r="BC83" s="68" t="s">
        <v>34</v>
      </c>
      <c r="BD83" s="20"/>
      <c r="BE83" s="27">
        <v>424.25729959873524</v>
      </c>
      <c r="BF83" s="27">
        <v>241.66952843809435</v>
      </c>
      <c r="BG83" s="28">
        <v>0</v>
      </c>
      <c r="BH83" s="17"/>
      <c r="BI83" s="41">
        <v>30616</v>
      </c>
      <c r="BJ83" s="20"/>
      <c r="BK83" s="20"/>
      <c r="BL83" s="20"/>
      <c r="BM83" s="20"/>
      <c r="BN83" s="20"/>
      <c r="BO83" s="20"/>
      <c r="BP83" s="20"/>
      <c r="BQ83" s="43">
        <v>0.16666666666666666</v>
      </c>
      <c r="BR83" s="20"/>
      <c r="BS83" s="20"/>
      <c r="BT83" s="20"/>
      <c r="BU83" s="20"/>
      <c r="BW83" s="16">
        <f t="shared" si="9"/>
        <v>0.95369449755862157</v>
      </c>
      <c r="BX83" s="10"/>
      <c r="BY83" s="10">
        <f t="shared" si="14"/>
        <v>1.6371596041181735</v>
      </c>
      <c r="BZ83" s="12">
        <f t="shared" si="7"/>
        <v>0.42771369012602561</v>
      </c>
      <c r="CA83" s="10">
        <f t="shared" si="10"/>
        <v>5.7126327048447223</v>
      </c>
      <c r="CB83" s="10">
        <f t="shared" si="11"/>
        <v>2.8563163524223611</v>
      </c>
      <c r="CC83" s="11">
        <f t="shared" si="12"/>
        <v>710.52417897119926</v>
      </c>
      <c r="CD83" s="11">
        <f t="shared" si="13"/>
        <v>444.07761185699951</v>
      </c>
      <c r="CF83" s="17"/>
      <c r="CG83" s="17"/>
      <c r="CH83" s="17"/>
      <c r="CI83" s="17"/>
    </row>
    <row r="84" spans="32:87" ht="10.5" customHeight="1">
      <c r="AG84" s="18">
        <v>24412</v>
      </c>
      <c r="AH84" s="19" t="s">
        <v>40</v>
      </c>
      <c r="AI84" s="19"/>
      <c r="AJ84" s="19"/>
      <c r="AK84" s="19"/>
      <c r="AL84" s="26"/>
      <c r="AM84" s="20">
        <v>5.92</v>
      </c>
      <c r="AN84" s="21"/>
      <c r="AO84" s="19" t="s">
        <v>34</v>
      </c>
      <c r="AP84" s="20"/>
      <c r="AQ84" s="3">
        <f t="shared" si="8"/>
        <v>84.747061663911111</v>
      </c>
      <c r="AR84" s="27">
        <v>241.19718041020298</v>
      </c>
      <c r="AS84" s="28">
        <v>0</v>
      </c>
      <c r="AT84" s="28"/>
      <c r="AU84" s="28"/>
      <c r="AV84" s="28"/>
      <c r="AW84" s="60"/>
      <c r="AX84" s="67">
        <v>24412</v>
      </c>
      <c r="AY84" s="68" t="s">
        <v>40</v>
      </c>
      <c r="AZ84" s="69"/>
      <c r="BA84" s="69">
        <v>5.92</v>
      </c>
      <c r="BB84" s="70"/>
      <c r="BC84" s="68" t="s">
        <v>34</v>
      </c>
      <c r="BD84" s="20"/>
      <c r="BE84" s="27">
        <v>423.42808004391941</v>
      </c>
      <c r="BF84" s="27">
        <v>241.19718041020298</v>
      </c>
      <c r="BG84" s="28">
        <v>0</v>
      </c>
      <c r="BH84" s="17"/>
      <c r="BI84" s="18">
        <v>30620</v>
      </c>
      <c r="BJ84" s="42">
        <v>0.10740740740740741</v>
      </c>
      <c r="BK84" s="42">
        <v>0.10740740740740741</v>
      </c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W84" s="16">
        <f t="shared" si="9"/>
        <v>0.95345337358958848</v>
      </c>
      <c r="BX84" s="10"/>
      <c r="BY84" s="10">
        <f t="shared" si="14"/>
        <v>1.636745678670668</v>
      </c>
      <c r="BZ84" s="12">
        <f t="shared" si="7"/>
        <v>0.42760555065071465</v>
      </c>
      <c r="CA84" s="10">
        <f t="shared" si="10"/>
        <v>5.7111375775583175</v>
      </c>
      <c r="CB84" s="10">
        <f t="shared" si="11"/>
        <v>2.8555687887791588</v>
      </c>
      <c r="CC84" s="11">
        <f t="shared" si="12"/>
        <v>710.0748577176779</v>
      </c>
      <c r="CD84" s="11">
        <f t="shared" si="13"/>
        <v>443.79678607354867</v>
      </c>
      <c r="CF84" s="17"/>
      <c r="CG84" s="17"/>
      <c r="CH84" s="17"/>
      <c r="CI84" s="17"/>
    </row>
    <row r="85" spans="32:87" ht="10.5" customHeight="1">
      <c r="AF85" s="8"/>
      <c r="AG85" s="18">
        <v>24442</v>
      </c>
      <c r="AH85" s="19" t="s">
        <v>40</v>
      </c>
      <c r="AI85" s="19"/>
      <c r="AJ85" s="19"/>
      <c r="AK85" s="19"/>
      <c r="AL85" s="26"/>
      <c r="AM85" s="20">
        <v>4.4400000000000004</v>
      </c>
      <c r="AN85" s="21"/>
      <c r="AO85" s="19" t="s">
        <v>34</v>
      </c>
      <c r="AP85" s="18"/>
      <c r="AQ85" s="3">
        <f t="shared" si="8"/>
        <v>84.586493227752129</v>
      </c>
      <c r="AR85" s="27">
        <v>240.74094845651936</v>
      </c>
      <c r="AS85" s="28">
        <v>0</v>
      </c>
      <c r="AT85" s="28"/>
      <c r="AU85" s="28"/>
      <c r="AV85" s="28"/>
      <c r="AW85" s="60"/>
      <c r="AX85" s="67">
        <v>24442</v>
      </c>
      <c r="AY85" s="68" t="s">
        <v>40</v>
      </c>
      <c r="AZ85" s="69"/>
      <c r="BA85" s="69">
        <v>4.4400000000000004</v>
      </c>
      <c r="BB85" s="70"/>
      <c r="BC85" s="68" t="s">
        <v>34</v>
      </c>
      <c r="BD85" s="18"/>
      <c r="BE85" s="27">
        <v>422.62715268699759</v>
      </c>
      <c r="BF85" s="27">
        <v>240.74094845651936</v>
      </c>
      <c r="BG85" s="28">
        <v>0</v>
      </c>
      <c r="BH85" s="17"/>
      <c r="BI85" s="18">
        <v>30620</v>
      </c>
      <c r="BJ85" s="20"/>
      <c r="BK85" s="20"/>
      <c r="BL85" s="42">
        <v>0.10740740740740741</v>
      </c>
      <c r="BM85" s="42">
        <v>0.11851851851851852</v>
      </c>
      <c r="BN85" s="20"/>
      <c r="BO85" s="20"/>
      <c r="BP85" s="20"/>
      <c r="BQ85" s="20"/>
      <c r="BR85" s="20"/>
      <c r="BS85" s="20"/>
      <c r="BT85" s="20"/>
      <c r="BU85" s="20"/>
      <c r="BW85" s="16">
        <f t="shared" si="9"/>
        <v>0.95345337358958848</v>
      </c>
      <c r="BX85" s="10"/>
      <c r="BY85" s="10">
        <f t="shared" si="14"/>
        <v>1.636745678670668</v>
      </c>
      <c r="BZ85" s="12">
        <f t="shared" si="7"/>
        <v>0.42760555065071465</v>
      </c>
      <c r="CA85" s="10">
        <f t="shared" si="10"/>
        <v>5.7111375775583175</v>
      </c>
      <c r="CB85" s="10">
        <f t="shared" si="11"/>
        <v>2.8555687887791588</v>
      </c>
      <c r="CC85" s="11">
        <f t="shared" si="12"/>
        <v>710.0748577176779</v>
      </c>
      <c r="CD85" s="11">
        <f t="shared" si="13"/>
        <v>443.79678607354867</v>
      </c>
      <c r="CF85" s="17"/>
      <c r="CG85" s="17"/>
      <c r="CH85" s="17"/>
      <c r="CI85" s="17"/>
    </row>
    <row r="86" spans="32:87" ht="10.5" customHeight="1">
      <c r="AG86" s="18">
        <v>24474</v>
      </c>
      <c r="AH86" s="19" t="s">
        <v>40</v>
      </c>
      <c r="AI86" s="19"/>
      <c r="AJ86" s="19"/>
      <c r="AK86" s="19"/>
      <c r="AL86" s="26"/>
      <c r="AM86" s="20">
        <v>4.8099999999999996</v>
      </c>
      <c r="AN86" s="20"/>
      <c r="AO86" s="19" t="s">
        <v>34</v>
      </c>
      <c r="AP86" s="18"/>
      <c r="AQ86" s="3">
        <f t="shared" si="8"/>
        <v>84.415555539235797</v>
      </c>
      <c r="AR86" s="27">
        <v>240.25525219157555</v>
      </c>
      <c r="AS86" s="28">
        <v>0</v>
      </c>
      <c r="AT86" s="28"/>
      <c r="AU86" s="28"/>
      <c r="AV86" s="28"/>
      <c r="AW86" s="60"/>
      <c r="AX86" s="67">
        <v>24474</v>
      </c>
      <c r="AY86" s="68" t="s">
        <v>40</v>
      </c>
      <c r="AZ86" s="69"/>
      <c r="BA86" s="69">
        <v>4.8099999999999996</v>
      </c>
      <c r="BB86" s="69"/>
      <c r="BC86" s="68" t="s">
        <v>34</v>
      </c>
      <c r="BD86" s="18"/>
      <c r="BE86" s="27">
        <v>421.774499946199</v>
      </c>
      <c r="BF86" s="27">
        <v>240.25525219157555</v>
      </c>
      <c r="BG86" s="28">
        <v>0</v>
      </c>
      <c r="BH86" s="17"/>
      <c r="BI86" s="41">
        <v>30629</v>
      </c>
      <c r="BJ86" s="20"/>
      <c r="BK86" s="20"/>
      <c r="BL86" s="20"/>
      <c r="BM86" s="20"/>
      <c r="BN86" s="20"/>
      <c r="BO86" s="20"/>
      <c r="BP86" s="20"/>
      <c r="BQ86" s="20"/>
      <c r="BR86" s="20"/>
      <c r="BS86" s="43">
        <v>0.57037037037037042</v>
      </c>
      <c r="BT86" s="43">
        <v>0.3037037037037037</v>
      </c>
      <c r="BU86" s="43">
        <v>0.96296296296296291</v>
      </c>
      <c r="BW86" s="16">
        <f t="shared" si="9"/>
        <v>0.95291106753440014</v>
      </c>
      <c r="BX86" s="10"/>
      <c r="BY86" s="10">
        <f t="shared" si="14"/>
        <v>1.6358147290123699</v>
      </c>
      <c r="BZ86" s="12">
        <f t="shared" si="7"/>
        <v>0.42736233678648861</v>
      </c>
      <c r="CA86" s="10">
        <f t="shared" si="10"/>
        <v>5.7077749717320643</v>
      </c>
      <c r="CB86" s="10">
        <f t="shared" si="11"/>
        <v>2.8538874858660321</v>
      </c>
      <c r="CC86" s="11">
        <f t="shared" si="12"/>
        <v>709.06492351682652</v>
      </c>
      <c r="CD86" s="11">
        <f t="shared" si="13"/>
        <v>443.16557719801659</v>
      </c>
      <c r="CF86" s="17"/>
      <c r="CG86" s="17"/>
      <c r="CH86" s="17"/>
      <c r="CI86" s="17"/>
    </row>
    <row r="87" spans="32:87" ht="10.5" customHeight="1">
      <c r="AF87" s="8"/>
      <c r="AG87" s="18">
        <v>24505</v>
      </c>
      <c r="AH87" s="19" t="s">
        <v>40</v>
      </c>
      <c r="AI87" s="19"/>
      <c r="AJ87" s="19"/>
      <c r="AK87" s="19"/>
      <c r="AL87" s="26"/>
      <c r="AM87" s="20">
        <v>2.59</v>
      </c>
      <c r="AN87" s="21"/>
      <c r="AO87" s="19" t="s">
        <v>34</v>
      </c>
      <c r="AP87" s="20"/>
      <c r="AQ87" s="3">
        <f t="shared" si="8"/>
        <v>84.250289078119039</v>
      </c>
      <c r="AR87" s="27">
        <v>239.7856683954856</v>
      </c>
      <c r="AS87" s="28">
        <v>0</v>
      </c>
      <c r="AT87" s="28"/>
      <c r="AU87" s="28"/>
      <c r="AV87" s="28"/>
      <c r="AW87" s="60"/>
      <c r="AX87" s="67">
        <v>24505</v>
      </c>
      <c r="AY87" s="68" t="s">
        <v>40</v>
      </c>
      <c r="AZ87" s="69"/>
      <c r="BA87" s="69">
        <v>2.59</v>
      </c>
      <c r="BB87" s="70"/>
      <c r="BC87" s="68" t="s">
        <v>34</v>
      </c>
      <c r="BD87" s="20"/>
      <c r="BE87" s="27">
        <v>420.95013307399944</v>
      </c>
      <c r="BF87" s="27">
        <v>239.7856683954856</v>
      </c>
      <c r="BG87" s="28">
        <v>0</v>
      </c>
      <c r="BH87" s="17"/>
      <c r="BI87" s="18">
        <v>30650</v>
      </c>
      <c r="BJ87" s="42">
        <v>9.6296296296296297E-2</v>
      </c>
      <c r="BK87" s="42">
        <v>0.18888888888888888</v>
      </c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W87" s="16">
        <f t="shared" si="9"/>
        <v>0.95164688597642599</v>
      </c>
      <c r="BX87" s="10"/>
      <c r="BY87" s="10">
        <f t="shared" si="14"/>
        <v>1.6336445718139327</v>
      </c>
      <c r="BZ87" s="12">
        <f t="shared" si="7"/>
        <v>0.42679537560496283</v>
      </c>
      <c r="CA87" s="10">
        <f t="shared" si="10"/>
        <v>5.6999365888198348</v>
      </c>
      <c r="CB87" s="10">
        <f t="shared" si="11"/>
        <v>2.8499682944099174</v>
      </c>
      <c r="CC87" s="11">
        <f t="shared" si="12"/>
        <v>706.7139929360352</v>
      </c>
      <c r="CD87" s="11">
        <f t="shared" si="13"/>
        <v>441.69624558502204</v>
      </c>
      <c r="CF87" s="17"/>
      <c r="CG87" s="17"/>
      <c r="CH87" s="17"/>
      <c r="CI87" s="17"/>
    </row>
    <row r="88" spans="32:87" ht="10.5" customHeight="1">
      <c r="AG88" s="18">
        <v>24532</v>
      </c>
      <c r="AH88" s="19" t="s">
        <v>40</v>
      </c>
      <c r="AI88" s="19"/>
      <c r="AJ88" s="19"/>
      <c r="AK88" s="19"/>
      <c r="AL88" s="26"/>
      <c r="AM88" s="20">
        <v>5.92</v>
      </c>
      <c r="AN88" s="20"/>
      <c r="AO88" s="19" t="s">
        <v>34</v>
      </c>
      <c r="AP88" s="20"/>
      <c r="AQ88" s="3">
        <f t="shared" si="8"/>
        <v>84.106610968116897</v>
      </c>
      <c r="AR88" s="27">
        <v>239.37742393057874</v>
      </c>
      <c r="AS88" s="28">
        <v>0</v>
      </c>
      <c r="AT88" s="28"/>
      <c r="AU88" s="28"/>
      <c r="AV88" s="28"/>
      <c r="AW88" s="60"/>
      <c r="AX88" s="67">
        <v>24532</v>
      </c>
      <c r="AY88" s="68" t="s">
        <v>40</v>
      </c>
      <c r="AZ88" s="69"/>
      <c r="BA88" s="69">
        <v>5.92</v>
      </c>
      <c r="BB88" s="69"/>
      <c r="BC88" s="68" t="s">
        <v>34</v>
      </c>
      <c r="BD88" s="20"/>
      <c r="BE88" s="27">
        <v>420.23344903287557</v>
      </c>
      <c r="BF88" s="27">
        <v>239.37742393057874</v>
      </c>
      <c r="BG88" s="28">
        <v>0</v>
      </c>
      <c r="BH88" s="17"/>
      <c r="BI88" s="18">
        <v>30650</v>
      </c>
      <c r="BJ88" s="20"/>
      <c r="BK88" s="20"/>
      <c r="BL88" s="42">
        <v>0.11851851851851852</v>
      </c>
      <c r="BM88" s="42">
        <v>0.10740740740740741</v>
      </c>
      <c r="BN88" s="20"/>
      <c r="BO88" s="20"/>
      <c r="BP88" s="20"/>
      <c r="BQ88" s="20"/>
      <c r="BR88" s="20"/>
      <c r="BS88" s="20"/>
      <c r="BT88" s="20"/>
      <c r="BU88" s="20"/>
      <c r="BW88" s="16">
        <f t="shared" si="9"/>
        <v>0.95164688597642599</v>
      </c>
      <c r="BX88" s="10"/>
      <c r="BY88" s="10">
        <f t="shared" si="14"/>
        <v>1.6336445718139327</v>
      </c>
      <c r="BZ88" s="12">
        <f t="shared" si="7"/>
        <v>0.42679537560496283</v>
      </c>
      <c r="CA88" s="10">
        <f t="shared" si="10"/>
        <v>5.6999365888198348</v>
      </c>
      <c r="CB88" s="10">
        <f t="shared" si="11"/>
        <v>2.8499682944099174</v>
      </c>
      <c r="CC88" s="11">
        <f t="shared" si="12"/>
        <v>706.7139929360352</v>
      </c>
      <c r="CD88" s="11">
        <f t="shared" si="13"/>
        <v>441.69624558502204</v>
      </c>
      <c r="CF88" s="17"/>
      <c r="CG88" s="17"/>
      <c r="CH88" s="17"/>
      <c r="CI88" s="17"/>
    </row>
    <row r="89" spans="32:87" ht="10.5" customHeight="1">
      <c r="AF89" s="8"/>
      <c r="AG89" s="18">
        <v>24563</v>
      </c>
      <c r="AH89" s="19" t="s">
        <v>40</v>
      </c>
      <c r="AI89" s="19"/>
      <c r="AJ89" s="19"/>
      <c r="AK89" s="19"/>
      <c r="AL89" s="26"/>
      <c r="AM89" s="20">
        <v>19.239999999999998</v>
      </c>
      <c r="AN89" s="21"/>
      <c r="AO89" s="19" t="s">
        <v>34</v>
      </c>
      <c r="AP89" s="20"/>
      <c r="AQ89" s="3">
        <f t="shared" si="8"/>
        <v>83.941949350214429</v>
      </c>
      <c r="AR89" s="27">
        <v>238.90955586774894</v>
      </c>
      <c r="AS89" s="28">
        <v>0</v>
      </c>
      <c r="AT89" s="28"/>
      <c r="AU89" s="28"/>
      <c r="AV89" s="28"/>
      <c r="AW89" s="60"/>
      <c r="AX89" s="67">
        <v>24563</v>
      </c>
      <c r="AY89" s="68" t="s">
        <v>40</v>
      </c>
      <c r="AZ89" s="69"/>
      <c r="BA89" s="69">
        <v>19.239999999999998</v>
      </c>
      <c r="BB89" s="70"/>
      <c r="BC89" s="68" t="s">
        <v>34</v>
      </c>
      <c r="BD89" s="20"/>
      <c r="BE89" s="27">
        <v>419.41209417615227</v>
      </c>
      <c r="BF89" s="27">
        <v>238.90955586774894</v>
      </c>
      <c r="BG89" s="28">
        <v>0</v>
      </c>
      <c r="BH89" s="17"/>
      <c r="BI89" s="18">
        <v>30677</v>
      </c>
      <c r="BJ89" s="42">
        <v>9.2592592592592587E-2</v>
      </c>
      <c r="BK89" s="42">
        <v>0.44444444444444442</v>
      </c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W89" s="16">
        <f t="shared" si="9"/>
        <v>0.95002397372932679</v>
      </c>
      <c r="BX89" s="10"/>
      <c r="BY89" s="10">
        <f t="shared" si="14"/>
        <v>1.630858599598741</v>
      </c>
      <c r="BZ89" s="12">
        <f t="shared" si="7"/>
        <v>0.42606753058988261</v>
      </c>
      <c r="CA89" s="10">
        <f t="shared" si="10"/>
        <v>5.6898744828055774</v>
      </c>
      <c r="CB89" s="10">
        <f t="shared" si="11"/>
        <v>2.8449372414027887</v>
      </c>
      <c r="CC89" s="11">
        <f t="shared" si="12"/>
        <v>703.70281756877034</v>
      </c>
      <c r="CD89" s="11">
        <f t="shared" si="13"/>
        <v>439.81426098048144</v>
      </c>
      <c r="CF89" s="17"/>
      <c r="CG89" s="17"/>
      <c r="CH89" s="17"/>
      <c r="CI89" s="17"/>
    </row>
    <row r="90" spans="32:87" ht="10.5" customHeight="1">
      <c r="AG90" s="18">
        <v>24593</v>
      </c>
      <c r="AH90" s="19" t="s">
        <v>40</v>
      </c>
      <c r="AI90" s="19"/>
      <c r="AJ90" s="19"/>
      <c r="AK90" s="19"/>
      <c r="AL90" s="26"/>
      <c r="AM90" s="20">
        <v>6.66</v>
      </c>
      <c r="AN90" s="21"/>
      <c r="AO90" s="19" t="s">
        <v>34</v>
      </c>
      <c r="AP90" s="20"/>
      <c r="AQ90" s="3">
        <f t="shared" si="8"/>
        <v>83.782906343050897</v>
      </c>
      <c r="AR90" s="27">
        <v>238.45765102689688</v>
      </c>
      <c r="AS90" s="28">
        <v>0</v>
      </c>
      <c r="AT90" s="28"/>
      <c r="AU90" s="28"/>
      <c r="AV90" s="28"/>
      <c r="AW90" s="60"/>
      <c r="AX90" s="67">
        <v>24593</v>
      </c>
      <c r="AY90" s="68" t="s">
        <v>40</v>
      </c>
      <c r="AZ90" s="69"/>
      <c r="BA90" s="69">
        <v>6.66</v>
      </c>
      <c r="BB90" s="70"/>
      <c r="BC90" s="68" t="s">
        <v>34</v>
      </c>
      <c r="BD90" s="20"/>
      <c r="BE90" s="27">
        <v>418.61876318115839</v>
      </c>
      <c r="BF90" s="27">
        <v>238.45765102689688</v>
      </c>
      <c r="BG90" s="28">
        <v>0</v>
      </c>
      <c r="BH90" s="17"/>
      <c r="BI90" s="44">
        <v>30677</v>
      </c>
      <c r="BJ90" s="20"/>
      <c r="BK90" s="20"/>
      <c r="BL90" s="20"/>
      <c r="BM90" s="20"/>
      <c r="BN90" s="45">
        <v>0.52962962962962967</v>
      </c>
      <c r="BO90" s="45">
        <v>0.18148148148148149</v>
      </c>
      <c r="BP90" s="46">
        <v>1.0592592592592593</v>
      </c>
      <c r="BQ90" s="20"/>
      <c r="BR90" s="20"/>
      <c r="BS90" s="20"/>
      <c r="BT90" s="20"/>
      <c r="BU90" s="20"/>
      <c r="BW90" s="16">
        <f t="shared" si="9"/>
        <v>0.95002397372932679</v>
      </c>
      <c r="BX90" s="10"/>
      <c r="BY90" s="10">
        <f t="shared" si="14"/>
        <v>1.630858599598741</v>
      </c>
      <c r="BZ90" s="12">
        <f t="shared" si="7"/>
        <v>0.42606753058988261</v>
      </c>
      <c r="CA90" s="10">
        <f t="shared" si="10"/>
        <v>5.6898744828055774</v>
      </c>
      <c r="CB90" s="10">
        <f t="shared" si="11"/>
        <v>2.8449372414027887</v>
      </c>
      <c r="CC90" s="11">
        <f t="shared" si="12"/>
        <v>703.70281756877034</v>
      </c>
      <c r="CD90" s="11">
        <f t="shared" si="13"/>
        <v>439.81426098048144</v>
      </c>
      <c r="CF90" s="17"/>
      <c r="CG90" s="17"/>
      <c r="CH90" s="17"/>
      <c r="CI90" s="17"/>
    </row>
    <row r="91" spans="32:87" ht="10.5" customHeight="1">
      <c r="AF91" s="8"/>
      <c r="AG91" s="18">
        <v>24624</v>
      </c>
      <c r="AH91" s="19" t="s">
        <v>40</v>
      </c>
      <c r="AI91" s="19"/>
      <c r="AJ91" s="19"/>
      <c r="AK91" s="19"/>
      <c r="AL91" s="26"/>
      <c r="AM91" s="20">
        <v>21.46</v>
      </c>
      <c r="AN91" s="20"/>
      <c r="AO91" s="19" t="s">
        <v>34</v>
      </c>
      <c r="AP91" s="20"/>
      <c r="AQ91" s="3">
        <f t="shared" si="8"/>
        <v>83.618878465191855</v>
      </c>
      <c r="AR91" s="27">
        <v>237.99158067898782</v>
      </c>
      <c r="AS91" s="28">
        <v>0</v>
      </c>
      <c r="AT91" s="28"/>
      <c r="AU91" s="28"/>
      <c r="AV91" s="28"/>
      <c r="AW91" s="60"/>
      <c r="AX91" s="67">
        <v>24624</v>
      </c>
      <c r="AY91" s="68" t="s">
        <v>40</v>
      </c>
      <c r="AZ91" s="69"/>
      <c r="BA91" s="69">
        <v>21.46</v>
      </c>
      <c r="BB91" s="69"/>
      <c r="BC91" s="68" t="s">
        <v>34</v>
      </c>
      <c r="BD91" s="20"/>
      <c r="BE91" s="27">
        <v>417.80056426090192</v>
      </c>
      <c r="BF91" s="27">
        <v>237.99158067898782</v>
      </c>
      <c r="BG91" s="28">
        <v>0</v>
      </c>
      <c r="BH91" s="17"/>
      <c r="BI91" s="18">
        <v>30678</v>
      </c>
      <c r="BJ91" s="20"/>
      <c r="BK91" s="20"/>
      <c r="BL91" s="42">
        <f>0.03/2</f>
        <v>1.4999999999999999E-2</v>
      </c>
      <c r="BM91" s="42">
        <f>0.032/2</f>
        <v>1.6E-2</v>
      </c>
      <c r="BN91" s="20"/>
      <c r="BO91" s="20"/>
      <c r="BP91" s="20"/>
      <c r="BQ91" s="20"/>
      <c r="BR91" s="20"/>
      <c r="BS91" s="20"/>
      <c r="BT91" s="20"/>
      <c r="BU91" s="20"/>
      <c r="BW91" s="16">
        <f t="shared" si="9"/>
        <v>0.94996391904884803</v>
      </c>
      <c r="BX91" s="10"/>
      <c r="BY91" s="10">
        <f t="shared" si="14"/>
        <v>1.6307555067349679</v>
      </c>
      <c r="BZ91" s="12">
        <f t="shared" si="7"/>
        <v>0.42604059721754733</v>
      </c>
      <c r="CA91" s="10">
        <f t="shared" si="10"/>
        <v>5.6895021535267629</v>
      </c>
      <c r="CB91" s="10">
        <f t="shared" si="11"/>
        <v>2.8447510767633815</v>
      </c>
      <c r="CC91" s="11">
        <f t="shared" si="12"/>
        <v>703.59153928617036</v>
      </c>
      <c r="CD91" s="11">
        <f t="shared" si="13"/>
        <v>439.74471205385646</v>
      </c>
      <c r="CF91" s="17"/>
      <c r="CG91" s="17"/>
      <c r="CH91" s="17"/>
      <c r="CI91" s="17"/>
    </row>
    <row r="92" spans="32:87" ht="10.5" customHeight="1">
      <c r="AG92" s="18">
        <v>24654</v>
      </c>
      <c r="AH92" s="19" t="s">
        <v>40</v>
      </c>
      <c r="AI92" s="19"/>
      <c r="AJ92" s="19"/>
      <c r="AK92" s="19"/>
      <c r="AL92" s="26"/>
      <c r="AM92" s="20">
        <v>6.29</v>
      </c>
      <c r="AN92" s="21"/>
      <c r="AO92" s="19" t="s">
        <v>34</v>
      </c>
      <c r="AP92" s="18"/>
      <c r="AQ92" s="3">
        <f t="shared" si="8"/>
        <v>83.460447573490029</v>
      </c>
      <c r="AR92" s="27">
        <v>237.54141221669997</v>
      </c>
      <c r="AS92" s="28">
        <v>0</v>
      </c>
      <c r="AT92" s="28"/>
      <c r="AU92" s="28"/>
      <c r="AV92" s="28"/>
      <c r="AW92" s="60"/>
      <c r="AX92" s="67">
        <v>24654</v>
      </c>
      <c r="AY92" s="68" t="s">
        <v>40</v>
      </c>
      <c r="AZ92" s="69"/>
      <c r="BA92" s="69">
        <v>6.29</v>
      </c>
      <c r="BB92" s="70"/>
      <c r="BC92" s="68" t="s">
        <v>34</v>
      </c>
      <c r="BD92" s="18"/>
      <c r="BE92" s="27">
        <v>417.0102815247659</v>
      </c>
      <c r="BF92" s="27">
        <v>237.54141221669997</v>
      </c>
      <c r="BG92" s="28">
        <v>0</v>
      </c>
      <c r="BH92" s="17"/>
      <c r="BI92" s="18">
        <v>30712</v>
      </c>
      <c r="BJ92" s="42">
        <v>8.8888888888888892E-2</v>
      </c>
      <c r="BK92" s="42">
        <v>0.2</v>
      </c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W92" s="16">
        <f t="shared" si="9"/>
        <v>0.94792431713409242</v>
      </c>
      <c r="BX92" s="10"/>
      <c r="BY92" s="10">
        <f t="shared" si="14"/>
        <v>1.6272542242258754</v>
      </c>
      <c r="BZ92" s="12">
        <f t="shared" si="7"/>
        <v>0.42512587487870462</v>
      </c>
      <c r="CA92" s="10">
        <f t="shared" si="10"/>
        <v>5.6768574443012305</v>
      </c>
      <c r="CB92" s="10">
        <f t="shared" si="11"/>
        <v>2.8384287221506153</v>
      </c>
      <c r="CC92" s="11">
        <f t="shared" si="12"/>
        <v>699.81852953254122</v>
      </c>
      <c r="CD92" s="11">
        <f t="shared" si="13"/>
        <v>437.38658095783831</v>
      </c>
      <c r="CF92" s="17"/>
      <c r="CG92" s="17"/>
      <c r="CH92" s="17"/>
      <c r="CI92" s="17"/>
    </row>
    <row r="93" spans="32:87" ht="10.5" customHeight="1">
      <c r="AF93" s="8"/>
      <c r="AG93" s="18">
        <v>24685</v>
      </c>
      <c r="AH93" s="19" t="s">
        <v>40</v>
      </c>
      <c r="AI93" s="19"/>
      <c r="AJ93" s="19"/>
      <c r="AK93" s="19"/>
      <c r="AL93" s="26"/>
      <c r="AM93" s="20">
        <v>1.85</v>
      </c>
      <c r="AN93" s="20"/>
      <c r="AO93" s="19" t="s">
        <v>34</v>
      </c>
      <c r="AP93" s="18"/>
      <c r="AQ93" s="3">
        <f t="shared" si="8"/>
        <v>83.297050996572608</v>
      </c>
      <c r="AR93" s="27">
        <v>237.07713267625377</v>
      </c>
      <c r="AS93" s="28">
        <v>0</v>
      </c>
      <c r="AT93" s="28"/>
      <c r="AU93" s="28"/>
      <c r="AV93" s="28"/>
      <c r="AW93" s="60"/>
      <c r="AX93" s="67">
        <v>24685</v>
      </c>
      <c r="AY93" s="68" t="s">
        <v>40</v>
      </c>
      <c r="AZ93" s="69"/>
      <c r="BA93" s="69">
        <v>1.85</v>
      </c>
      <c r="BB93" s="69"/>
      <c r="BC93" s="68" t="s">
        <v>34</v>
      </c>
      <c r="BD93" s="18"/>
      <c r="BE93" s="27">
        <v>416.19522641474987</v>
      </c>
      <c r="BF93" s="27">
        <v>237.07713267625377</v>
      </c>
      <c r="BG93" s="28">
        <v>0</v>
      </c>
      <c r="BH93" s="17"/>
      <c r="BI93" s="18">
        <v>30712</v>
      </c>
      <c r="BJ93" s="20"/>
      <c r="BK93" s="20"/>
      <c r="BL93" s="42">
        <f>0.03/2</f>
        <v>1.4999999999999999E-2</v>
      </c>
      <c r="BM93" s="42">
        <f>0.032/2</f>
        <v>1.6E-2</v>
      </c>
      <c r="BN93" s="20"/>
      <c r="BO93" s="20"/>
      <c r="BP93" s="20"/>
      <c r="BQ93" s="20"/>
      <c r="BR93" s="20"/>
      <c r="BS93" s="20"/>
      <c r="BT93" s="20"/>
      <c r="BU93" s="20"/>
      <c r="BW93" s="16">
        <f t="shared" si="9"/>
        <v>0.94792431713409242</v>
      </c>
      <c r="BX93" s="10"/>
      <c r="BY93" s="10">
        <f t="shared" si="14"/>
        <v>1.6272542242258754</v>
      </c>
      <c r="BZ93" s="12">
        <f t="shared" si="7"/>
        <v>0.42512587487870462</v>
      </c>
      <c r="CA93" s="10">
        <f t="shared" si="10"/>
        <v>5.6768574443012305</v>
      </c>
      <c r="CB93" s="10">
        <f t="shared" si="11"/>
        <v>2.8384287221506153</v>
      </c>
      <c r="CC93" s="11">
        <f t="shared" si="12"/>
        <v>699.81852953254122</v>
      </c>
      <c r="CD93" s="11">
        <f t="shared" si="13"/>
        <v>437.38658095783831</v>
      </c>
      <c r="CF93" s="17"/>
      <c r="CG93" s="17"/>
      <c r="CH93" s="17"/>
      <c r="CI93" s="17"/>
    </row>
    <row r="94" spans="32:87" ht="10.5" customHeight="1">
      <c r="AG94" s="18">
        <v>24716</v>
      </c>
      <c r="AH94" s="19" t="s">
        <v>40</v>
      </c>
      <c r="AI94" s="19"/>
      <c r="AJ94" s="19"/>
      <c r="AK94" s="19"/>
      <c r="AL94" s="26"/>
      <c r="AM94" s="20">
        <v>2.96</v>
      </c>
      <c r="AN94" s="21"/>
      <c r="AO94" s="19" t="s">
        <v>34</v>
      </c>
      <c r="AP94" s="18"/>
      <c r="AQ94" s="3">
        <f t="shared" si="8"/>
        <v>83.133974312995406</v>
      </c>
      <c r="AR94" s="27">
        <v>236.61376057964932</v>
      </c>
      <c r="AS94" s="28">
        <v>0</v>
      </c>
      <c r="AT94" s="28"/>
      <c r="AU94" s="28"/>
      <c r="AV94" s="28"/>
      <c r="AW94" s="60"/>
      <c r="AX94" s="67">
        <v>24716</v>
      </c>
      <c r="AY94" s="68" t="s">
        <v>40</v>
      </c>
      <c r="AZ94" s="69"/>
      <c r="BA94" s="69">
        <v>2.96</v>
      </c>
      <c r="BB94" s="70"/>
      <c r="BC94" s="68" t="s">
        <v>34</v>
      </c>
      <c r="BD94" s="18"/>
      <c r="BE94" s="27">
        <v>415.38176434658857</v>
      </c>
      <c r="BF94" s="27">
        <v>236.61376057964932</v>
      </c>
      <c r="BG94" s="28">
        <v>0</v>
      </c>
      <c r="BH94" s="17"/>
      <c r="BI94" s="41">
        <v>30722</v>
      </c>
      <c r="BJ94" s="20"/>
      <c r="BK94" s="20"/>
      <c r="BL94" s="20"/>
      <c r="BM94" s="20"/>
      <c r="BN94" s="20"/>
      <c r="BO94" s="20"/>
      <c r="BP94" s="20"/>
      <c r="BQ94" s="20"/>
      <c r="BR94" s="20"/>
      <c r="BS94" s="43">
        <v>0.40370370370370373</v>
      </c>
      <c r="BT94" s="43">
        <v>0.18148148148148149</v>
      </c>
      <c r="BU94" s="43">
        <v>0.38518518518518519</v>
      </c>
      <c r="BW94" s="16">
        <f t="shared" si="9"/>
        <v>0.94732526802991368</v>
      </c>
      <c r="BX94" s="10"/>
      <c r="BY94" s="10">
        <f t="shared" si="14"/>
        <v>1.6262258666158067</v>
      </c>
      <c r="BZ94" s="12">
        <f t="shared" si="7"/>
        <v>0.42485721284534805</v>
      </c>
      <c r="CA94" s="10">
        <f t="shared" si="10"/>
        <v>5.6731437631832957</v>
      </c>
      <c r="CB94" s="10">
        <f t="shared" si="11"/>
        <v>2.8365718815916479</v>
      </c>
      <c r="CC94" s="11">
        <f t="shared" si="12"/>
        <v>698.71267617737601</v>
      </c>
      <c r="CD94" s="11">
        <f t="shared" si="13"/>
        <v>436.69542261085996</v>
      </c>
      <c r="CF94" s="17"/>
      <c r="CG94" s="17"/>
      <c r="CH94" s="17"/>
      <c r="CI94" s="17"/>
    </row>
    <row r="95" spans="32:87" ht="10.5" customHeight="1">
      <c r="AF95" s="8"/>
      <c r="AG95" s="18">
        <v>24746</v>
      </c>
      <c r="AH95" s="19" t="s">
        <v>40</v>
      </c>
      <c r="AI95" s="19"/>
      <c r="AJ95" s="19"/>
      <c r="AK95" s="19"/>
      <c r="AL95" s="26"/>
      <c r="AM95" s="20">
        <v>1.48</v>
      </c>
      <c r="AN95" s="21"/>
      <c r="AO95" s="19" t="s">
        <v>34</v>
      </c>
      <c r="AP95" s="18"/>
      <c r="AQ95" s="3">
        <f t="shared" si="8"/>
        <v>82.976462158768072</v>
      </c>
      <c r="AR95" s="27">
        <v>236.16619830684792</v>
      </c>
      <c r="AS95" s="28">
        <v>0</v>
      </c>
      <c r="AT95" s="28"/>
      <c r="AU95" s="28"/>
      <c r="AV95" s="28"/>
      <c r="AW95" s="60"/>
      <c r="AX95" s="67">
        <v>24746</v>
      </c>
      <c r="AY95" s="68" t="s">
        <v>40</v>
      </c>
      <c r="AZ95" s="69"/>
      <c r="BA95" s="69">
        <v>1.48</v>
      </c>
      <c r="BB95" s="70"/>
      <c r="BC95" s="68" t="s">
        <v>34</v>
      </c>
      <c r="BD95" s="18"/>
      <c r="BE95" s="27">
        <v>414.59605684557181</v>
      </c>
      <c r="BF95" s="27">
        <v>236.16619830684792</v>
      </c>
      <c r="BG95" s="28">
        <v>0</v>
      </c>
      <c r="BH95" s="17"/>
      <c r="BI95" s="18">
        <v>30741</v>
      </c>
      <c r="BJ95" s="42">
        <v>0.12222222222222222</v>
      </c>
      <c r="BK95" s="42">
        <v>0.35555555555555557</v>
      </c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W95" s="16">
        <f t="shared" si="9"/>
        <v>0.94618811750656151</v>
      </c>
      <c r="BX95" s="10"/>
      <c r="BY95" s="10">
        <f t="shared" si="14"/>
        <v>1.6242737772356128</v>
      </c>
      <c r="BZ95" s="12">
        <f t="shared" si="7"/>
        <v>0.42434722264637265</v>
      </c>
      <c r="CA95" s="10">
        <f t="shared" si="10"/>
        <v>5.6660944607766242</v>
      </c>
      <c r="CB95" s="10">
        <f t="shared" si="11"/>
        <v>2.8330472303883121</v>
      </c>
      <c r="CC95" s="11">
        <f t="shared" si="12"/>
        <v>696.61636679910941</v>
      </c>
      <c r="CD95" s="11">
        <f t="shared" si="13"/>
        <v>435.3852292494434</v>
      </c>
      <c r="CF95" s="17"/>
      <c r="CG95" s="17"/>
      <c r="CH95" s="17"/>
      <c r="CI95" s="17"/>
    </row>
    <row r="96" spans="32:87" ht="10.5" customHeight="1">
      <c r="AG96" s="18">
        <v>24777</v>
      </c>
      <c r="AH96" s="19" t="s">
        <v>40</v>
      </c>
      <c r="AI96" s="19"/>
      <c r="AJ96" s="19"/>
      <c r="AK96" s="19"/>
      <c r="AL96" s="26"/>
      <c r="AM96" s="20">
        <v>0.37</v>
      </c>
      <c r="AN96" s="20"/>
      <c r="AO96" s="19" t="s">
        <v>34</v>
      </c>
      <c r="AP96" s="20"/>
      <c r="AQ96" s="3">
        <f t="shared" si="8"/>
        <v>82.814013115231361</v>
      </c>
      <c r="AR96" s="27">
        <v>235.70460665006848</v>
      </c>
      <c r="AS96" s="28">
        <v>0</v>
      </c>
      <c r="AT96" s="28"/>
      <c r="AU96" s="28"/>
      <c r="AV96" s="28"/>
      <c r="AW96" s="60"/>
      <c r="AX96" s="67">
        <v>24777</v>
      </c>
      <c r="AY96" s="68" t="s">
        <v>40</v>
      </c>
      <c r="AZ96" s="69"/>
      <c r="BA96" s="69">
        <v>0.37</v>
      </c>
      <c r="BB96" s="69"/>
      <c r="BC96" s="68" t="s">
        <v>34</v>
      </c>
      <c r="BD96" s="20"/>
      <c r="BE96" s="27">
        <v>413.78572038698633</v>
      </c>
      <c r="BF96" s="27">
        <v>235.70460665006848</v>
      </c>
      <c r="BG96" s="28">
        <v>0</v>
      </c>
      <c r="BH96" s="17"/>
      <c r="BI96" s="18">
        <v>30741</v>
      </c>
      <c r="BJ96" s="20"/>
      <c r="BK96" s="20"/>
      <c r="BL96" s="42">
        <v>0.12592592592592591</v>
      </c>
      <c r="BM96" s="42">
        <f>0.032/2</f>
        <v>1.6E-2</v>
      </c>
      <c r="BN96" s="20"/>
      <c r="BO96" s="20"/>
      <c r="BP96" s="20"/>
      <c r="BQ96" s="20"/>
      <c r="BR96" s="20"/>
      <c r="BS96" s="20"/>
      <c r="BT96" s="20"/>
      <c r="BU96" s="20"/>
      <c r="BW96" s="16">
        <f t="shared" si="9"/>
        <v>0.94618811750656151</v>
      </c>
      <c r="BX96" s="10"/>
      <c r="BY96" s="10">
        <f t="shared" si="14"/>
        <v>1.6242737772356128</v>
      </c>
      <c r="BZ96" s="12">
        <f t="shared" si="7"/>
        <v>0.42434722264637265</v>
      </c>
      <c r="CA96" s="10">
        <f t="shared" si="10"/>
        <v>5.6660944607766242</v>
      </c>
      <c r="CB96" s="10">
        <f t="shared" si="11"/>
        <v>2.8330472303883121</v>
      </c>
      <c r="CC96" s="11">
        <f t="shared" si="12"/>
        <v>696.61636679910941</v>
      </c>
      <c r="CD96" s="11">
        <f t="shared" si="13"/>
        <v>435.3852292494434</v>
      </c>
      <c r="CF96" s="17"/>
      <c r="CG96" s="17"/>
      <c r="CH96" s="17"/>
      <c r="CI96" s="17"/>
    </row>
    <row r="97" spans="32:87" ht="10.5" customHeight="1">
      <c r="AF97" s="8"/>
      <c r="AG97" s="18">
        <v>24807</v>
      </c>
      <c r="AH97" s="19" t="s">
        <v>40</v>
      </c>
      <c r="AI97" s="19"/>
      <c r="AJ97" s="19"/>
      <c r="AK97" s="19"/>
      <c r="AL97" s="26"/>
      <c r="AM97" s="20">
        <v>2.2200000000000002</v>
      </c>
      <c r="AN97" s="21"/>
      <c r="AO97" s="19" t="s">
        <v>34</v>
      </c>
      <c r="AP97" s="18"/>
      <c r="AQ97" s="3">
        <f t="shared" si="8"/>
        <v>82.657107184608108</v>
      </c>
      <c r="AR97" s="27">
        <v>235.25876407014567</v>
      </c>
      <c r="AS97" s="28">
        <v>0</v>
      </c>
      <c r="AT97" s="28"/>
      <c r="AU97" s="28"/>
      <c r="AV97" s="28"/>
      <c r="AW97" s="60"/>
      <c r="AX97" s="67">
        <v>24807</v>
      </c>
      <c r="AY97" s="68" t="s">
        <v>40</v>
      </c>
      <c r="AZ97" s="69"/>
      <c r="BA97" s="69">
        <v>2.2200000000000002</v>
      </c>
      <c r="BB97" s="70"/>
      <c r="BC97" s="68" t="s">
        <v>34</v>
      </c>
      <c r="BD97" s="18"/>
      <c r="BE97" s="27">
        <v>413.00303185266148</v>
      </c>
      <c r="BF97" s="27">
        <v>235.25876407014567</v>
      </c>
      <c r="BG97" s="28">
        <v>0</v>
      </c>
      <c r="BH97" s="17"/>
      <c r="BI97" s="18">
        <v>30771</v>
      </c>
      <c r="BJ97" s="42">
        <v>0.16296296296296298</v>
      </c>
      <c r="BK97" s="42">
        <v>0.57777777777777772</v>
      </c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W97" s="16">
        <f t="shared" si="9"/>
        <v>0.94439539521793814</v>
      </c>
      <c r="BX97" s="10"/>
      <c r="BY97" s="10">
        <f t="shared" si="14"/>
        <v>1.6211963006224523</v>
      </c>
      <c r="BZ97" s="12">
        <f t="shared" si="7"/>
        <v>0.42354322108465542</v>
      </c>
      <c r="CA97" s="10">
        <f t="shared" si="10"/>
        <v>5.6549818130099645</v>
      </c>
      <c r="CB97" s="10">
        <f t="shared" si="11"/>
        <v>2.8274909065049822</v>
      </c>
      <c r="CC97" s="11">
        <f t="shared" si="12"/>
        <v>693.31920258037314</v>
      </c>
      <c r="CD97" s="11">
        <f t="shared" si="13"/>
        <v>433.32450161273323</v>
      </c>
      <c r="CF97" s="17"/>
      <c r="CG97" s="17"/>
      <c r="CH97" s="17"/>
      <c r="CI97" s="17"/>
    </row>
    <row r="98" spans="32:87" ht="10.5" customHeight="1">
      <c r="AG98" s="18">
        <v>24838</v>
      </c>
      <c r="AH98" s="19" t="s">
        <v>40</v>
      </c>
      <c r="AI98" s="19"/>
      <c r="AJ98" s="19"/>
      <c r="AK98" s="19"/>
      <c r="AL98" s="26"/>
      <c r="AM98" s="20">
        <v>3.7</v>
      </c>
      <c r="AN98" s="20"/>
      <c r="AO98" s="19" t="s">
        <v>34</v>
      </c>
      <c r="AP98" s="20"/>
      <c r="AQ98" s="3">
        <f t="shared" si="8"/>
        <v>82.495283365487467</v>
      </c>
      <c r="AR98" s="27">
        <v>234.79894601211049</v>
      </c>
      <c r="AS98" s="28">
        <v>0</v>
      </c>
      <c r="AT98" s="28"/>
      <c r="AU98" s="28"/>
      <c r="AV98" s="28"/>
      <c r="AW98" s="60"/>
      <c r="AX98" s="67">
        <v>24838</v>
      </c>
      <c r="AY98" s="68" t="s">
        <v>40</v>
      </c>
      <c r="AZ98" s="69"/>
      <c r="BA98" s="69">
        <v>3.7</v>
      </c>
      <c r="BB98" s="69"/>
      <c r="BC98" s="68" t="s">
        <v>34</v>
      </c>
      <c r="BD98" s="20"/>
      <c r="BE98" s="27">
        <v>412.19580899395214</v>
      </c>
      <c r="BF98" s="27">
        <v>234.79894601211049</v>
      </c>
      <c r="BG98" s="28">
        <v>0</v>
      </c>
      <c r="BH98" s="17"/>
      <c r="BI98" s="18">
        <v>30771</v>
      </c>
      <c r="BJ98" s="20"/>
      <c r="BK98" s="20"/>
      <c r="BL98" s="42">
        <f>0.03/2</f>
        <v>1.4999999999999999E-2</v>
      </c>
      <c r="BM98" s="42">
        <v>0.12222222222222222</v>
      </c>
      <c r="BN98" s="20"/>
      <c r="BO98" s="20"/>
      <c r="BP98" s="20"/>
      <c r="BQ98" s="20"/>
      <c r="BR98" s="20"/>
      <c r="BS98" s="20"/>
      <c r="BT98" s="20"/>
      <c r="BU98" s="20"/>
      <c r="BW98" s="16">
        <f t="shared" si="9"/>
        <v>0.94439539521793814</v>
      </c>
      <c r="BX98" s="10"/>
      <c r="BY98" s="10">
        <f t="shared" si="14"/>
        <v>1.6211963006224523</v>
      </c>
      <c r="BZ98" s="12">
        <f t="shared" si="7"/>
        <v>0.42354322108465542</v>
      </c>
      <c r="CA98" s="10">
        <f t="shared" si="10"/>
        <v>5.6549818130099645</v>
      </c>
      <c r="CB98" s="10">
        <f t="shared" si="11"/>
        <v>2.8274909065049822</v>
      </c>
      <c r="CC98" s="11">
        <f t="shared" si="12"/>
        <v>693.31920258037314</v>
      </c>
      <c r="CD98" s="11">
        <f t="shared" si="13"/>
        <v>433.32450161273323</v>
      </c>
      <c r="CF98" s="17"/>
      <c r="CG98" s="17"/>
      <c r="CH98" s="17"/>
      <c r="CI98" s="17"/>
    </row>
    <row r="99" spans="32:87" ht="10.5" customHeight="1">
      <c r="AF99" s="8"/>
      <c r="AG99" s="18">
        <v>24869</v>
      </c>
      <c r="AH99" s="19" t="s">
        <v>40</v>
      </c>
      <c r="AI99" s="19"/>
      <c r="AJ99" s="19"/>
      <c r="AK99" s="19"/>
      <c r="AL99" s="26"/>
      <c r="AM99" s="20">
        <v>5.55</v>
      </c>
      <c r="AN99" s="21"/>
      <c r="AO99" s="19" t="s">
        <v>34</v>
      </c>
      <c r="AP99" s="20"/>
      <c r="AQ99" s="3">
        <f t="shared" si="8"/>
        <v>82.333776360604915</v>
      </c>
      <c r="AR99" s="27">
        <v>234.34002667785856</v>
      </c>
      <c r="AS99" s="28">
        <v>0</v>
      </c>
      <c r="AT99" s="28"/>
      <c r="AU99" s="28"/>
      <c r="AV99" s="28"/>
      <c r="AW99" s="60"/>
      <c r="AX99" s="67">
        <v>24869</v>
      </c>
      <c r="AY99" s="68" t="s">
        <v>40</v>
      </c>
      <c r="AZ99" s="69"/>
      <c r="BA99" s="69">
        <v>5.55</v>
      </c>
      <c r="BB99" s="70"/>
      <c r="BC99" s="68" t="s">
        <v>34</v>
      </c>
      <c r="BD99" s="20"/>
      <c r="BE99" s="27">
        <v>411.39016386880246</v>
      </c>
      <c r="BF99" s="27">
        <v>234.34002667785856</v>
      </c>
      <c r="BG99" s="28">
        <v>0</v>
      </c>
      <c r="BH99" s="17"/>
      <c r="BI99" s="18">
        <v>30799</v>
      </c>
      <c r="BJ99" s="20"/>
      <c r="BK99" s="20"/>
      <c r="BL99" s="42">
        <v>0.23703703703703705</v>
      </c>
      <c r="BM99" s="42">
        <v>0.14444444444444443</v>
      </c>
      <c r="BN99" s="20"/>
      <c r="BO99" s="20"/>
      <c r="BP99" s="20"/>
      <c r="BQ99" s="20"/>
      <c r="BR99" s="20"/>
      <c r="BS99" s="20"/>
      <c r="BT99" s="20"/>
      <c r="BU99" s="20"/>
      <c r="BW99" s="16">
        <f t="shared" si="9"/>
        <v>0.94272525239487015</v>
      </c>
      <c r="BX99" s="10"/>
      <c r="BY99" s="10">
        <f t="shared" si="14"/>
        <v>1.618329250041753</v>
      </c>
      <c r="BZ99" s="12">
        <f t="shared" si="7"/>
        <v>0.42279419406214397</v>
      </c>
      <c r="CA99" s="10">
        <f t="shared" si="10"/>
        <v>5.6446296729656193</v>
      </c>
      <c r="CB99" s="10">
        <f t="shared" si="11"/>
        <v>2.8223148364828097</v>
      </c>
      <c r="CC99" s="11">
        <f t="shared" si="12"/>
        <v>690.25593073878315</v>
      </c>
      <c r="CD99" s="11">
        <f t="shared" si="13"/>
        <v>431.40995671173948</v>
      </c>
      <c r="CF99" s="17"/>
      <c r="CG99" s="17"/>
      <c r="CH99" s="17"/>
      <c r="CI99" s="17"/>
    </row>
    <row r="100" spans="32:87" ht="10.5" customHeight="1">
      <c r="AG100" s="18">
        <v>24898</v>
      </c>
      <c r="AH100" s="19" t="s">
        <v>40</v>
      </c>
      <c r="AI100" s="19"/>
      <c r="AJ100" s="19"/>
      <c r="AK100" s="19"/>
      <c r="AL100" s="26"/>
      <c r="AM100" s="20">
        <v>3.33</v>
      </c>
      <c r="AN100" s="21"/>
      <c r="AO100" s="19" t="s">
        <v>34</v>
      </c>
      <c r="AP100" s="20"/>
      <c r="AQ100" s="3">
        <f t="shared" si="8"/>
        <v>82.182975427168941</v>
      </c>
      <c r="AR100" s="27">
        <v>233.91152710740835</v>
      </c>
      <c r="AS100" s="28">
        <v>0</v>
      </c>
      <c r="AT100" s="28"/>
      <c r="AU100" s="28"/>
      <c r="AV100" s="28"/>
      <c r="AW100" s="60"/>
      <c r="AX100" s="67">
        <v>24898</v>
      </c>
      <c r="AY100" s="68" t="s">
        <v>40</v>
      </c>
      <c r="AZ100" s="69"/>
      <c r="BA100" s="69">
        <v>3.33</v>
      </c>
      <c r="BB100" s="70"/>
      <c r="BC100" s="68" t="s">
        <v>34</v>
      </c>
      <c r="BD100" s="20"/>
      <c r="BE100" s="27">
        <v>410.6379214499367</v>
      </c>
      <c r="BF100" s="27">
        <v>233.91152710740835</v>
      </c>
      <c r="BG100" s="28">
        <v>0</v>
      </c>
      <c r="BH100" s="17"/>
      <c r="BI100" s="18">
        <v>30800</v>
      </c>
      <c r="BJ100" s="42">
        <v>0.14814814814814814</v>
      </c>
      <c r="BK100" s="42">
        <v>0.4148148148148148</v>
      </c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W100" s="16">
        <f t="shared" si="9"/>
        <v>0.94266565909472466</v>
      </c>
      <c r="BX100" s="10"/>
      <c r="BY100" s="10">
        <f t="shared" si="14"/>
        <v>1.6182269492065025</v>
      </c>
      <c r="BZ100" s="12">
        <f t="shared" si="7"/>
        <v>0.42276746761003875</v>
      </c>
      <c r="CA100" s="10">
        <f t="shared" si="10"/>
        <v>5.6442603043790793</v>
      </c>
      <c r="CB100" s="10">
        <f t="shared" si="11"/>
        <v>2.8221301521895397</v>
      </c>
      <c r="CC100" s="11">
        <f t="shared" si="12"/>
        <v>690.1467788459538</v>
      </c>
      <c r="CD100" s="11">
        <f t="shared" si="13"/>
        <v>431.3417367787211</v>
      </c>
      <c r="CF100" s="17"/>
      <c r="CG100" s="17"/>
      <c r="CH100" s="17"/>
      <c r="CI100" s="17"/>
    </row>
    <row r="101" spans="32:87" ht="10.5" customHeight="1">
      <c r="AF101" s="8"/>
      <c r="AG101" s="18">
        <v>24929</v>
      </c>
      <c r="AH101" s="19" t="s">
        <v>40</v>
      </c>
      <c r="AI101" s="19"/>
      <c r="AJ101" s="19"/>
      <c r="AK101" s="19"/>
      <c r="AL101" s="26"/>
      <c r="AM101" s="20">
        <v>6.29</v>
      </c>
      <c r="AN101" s="20"/>
      <c r="AO101" s="19" t="s">
        <v>34</v>
      </c>
      <c r="AP101" s="18"/>
      <c r="AQ101" s="3">
        <f t="shared" si="8"/>
        <v>82.022079850208797</v>
      </c>
      <c r="AR101" s="27">
        <v>233.45434225152553</v>
      </c>
      <c r="AS101" s="28">
        <v>0</v>
      </c>
      <c r="AT101" s="28"/>
      <c r="AU101" s="28"/>
      <c r="AV101" s="28"/>
      <c r="AW101" s="60"/>
      <c r="AX101" s="67">
        <v>24929</v>
      </c>
      <c r="AY101" s="68" t="s">
        <v>40</v>
      </c>
      <c r="AZ101" s="69"/>
      <c r="BA101" s="69">
        <v>6.29</v>
      </c>
      <c r="BB101" s="69"/>
      <c r="BC101" s="68" t="s">
        <v>34</v>
      </c>
      <c r="BD101" s="18"/>
      <c r="BE101" s="27">
        <v>409.83532124780169</v>
      </c>
      <c r="BF101" s="27">
        <v>233.45434225152553</v>
      </c>
      <c r="BG101" s="28">
        <v>0</v>
      </c>
      <c r="BH101" s="17"/>
      <c r="BI101" s="41">
        <v>30811</v>
      </c>
      <c r="BJ101" s="20"/>
      <c r="BK101" s="20"/>
      <c r="BL101" s="20"/>
      <c r="BM101" s="20"/>
      <c r="BN101" s="20"/>
      <c r="BO101" s="20"/>
      <c r="BP101" s="20"/>
      <c r="BQ101" s="20"/>
      <c r="BR101" s="20"/>
      <c r="BS101" s="43">
        <v>0.1</v>
      </c>
      <c r="BT101" s="43">
        <v>9.6296296296296297E-2</v>
      </c>
      <c r="BU101" s="43">
        <v>0.52592592592592591</v>
      </c>
      <c r="BW101" s="16">
        <f t="shared" si="9"/>
        <v>0.94201038137082183</v>
      </c>
      <c r="BX101" s="10"/>
      <c r="BY101" s="10">
        <f t="shared" si="14"/>
        <v>1.6171020667396347</v>
      </c>
      <c r="BZ101" s="12">
        <f t="shared" si="7"/>
        <v>0.42247358811921087</v>
      </c>
      <c r="CA101" s="10">
        <f t="shared" si="10"/>
        <v>5.6401988448279097</v>
      </c>
      <c r="CB101" s="10">
        <f t="shared" si="11"/>
        <v>2.8200994224139548</v>
      </c>
      <c r="CC101" s="11">
        <f t="shared" si="12"/>
        <v>688.94724661500584</v>
      </c>
      <c r="CD101" s="11">
        <f t="shared" si="13"/>
        <v>430.59202913437866</v>
      </c>
      <c r="CF101" s="17"/>
      <c r="CG101" s="17"/>
      <c r="CH101" s="17"/>
      <c r="CI101" s="17"/>
    </row>
    <row r="102" spans="32:87" ht="10.5" customHeight="1">
      <c r="AG102" s="18">
        <v>24959</v>
      </c>
      <c r="AH102" s="19" t="s">
        <v>40</v>
      </c>
      <c r="AI102" s="19"/>
      <c r="AJ102" s="19"/>
      <c r="AK102" s="19"/>
      <c r="AL102" s="26"/>
      <c r="AM102" s="20">
        <v>10.73</v>
      </c>
      <c r="AN102" s="21"/>
      <c r="AO102" s="19" t="s">
        <v>34</v>
      </c>
      <c r="AP102" s="20"/>
      <c r="AQ102" s="3">
        <f t="shared" si="8"/>
        <v>81.86667437852077</v>
      </c>
      <c r="AR102" s="27">
        <v>233.01275611656243</v>
      </c>
      <c r="AS102" s="28">
        <v>0</v>
      </c>
      <c r="AT102" s="28"/>
      <c r="AU102" s="28"/>
      <c r="AV102" s="28"/>
      <c r="AW102" s="60"/>
      <c r="AX102" s="67">
        <v>24959</v>
      </c>
      <c r="AY102" s="68" t="s">
        <v>40</v>
      </c>
      <c r="AZ102" s="69"/>
      <c r="BA102" s="69">
        <v>10.73</v>
      </c>
      <c r="BB102" s="70"/>
      <c r="BC102" s="68" t="s">
        <v>34</v>
      </c>
      <c r="BD102" s="20"/>
      <c r="BE102" s="27">
        <v>409.06010501607193</v>
      </c>
      <c r="BF102" s="27">
        <v>233.01275611656243</v>
      </c>
      <c r="BG102" s="28">
        <v>0</v>
      </c>
      <c r="BH102" s="17"/>
      <c r="BI102" s="41">
        <v>30827</v>
      </c>
      <c r="BJ102" s="20"/>
      <c r="BK102" s="20"/>
      <c r="BL102" s="20"/>
      <c r="BM102" s="20"/>
      <c r="BN102" s="20"/>
      <c r="BO102" s="20"/>
      <c r="BP102" s="20"/>
      <c r="BQ102" s="43">
        <v>4.0740740740740744E-2</v>
      </c>
      <c r="BR102" s="20"/>
      <c r="BS102" s="20"/>
      <c r="BT102" s="20"/>
      <c r="BU102" s="20"/>
      <c r="BW102" s="16">
        <f t="shared" si="9"/>
        <v>0.94105806318324847</v>
      </c>
      <c r="BX102" s="10"/>
      <c r="BY102" s="10">
        <f t="shared" si="14"/>
        <v>1.6154672697779733</v>
      </c>
      <c r="BZ102" s="12">
        <f t="shared" ref="BZ102:BZ165" si="15">0.44*2.71828^(-(0.69315/30.02)*(BI102-30168)/365.25)</f>
        <v>0.42204649167771546</v>
      </c>
      <c r="CA102" s="10">
        <f t="shared" si="10"/>
        <v>5.6342964837874385</v>
      </c>
      <c r="CB102" s="10">
        <f t="shared" si="11"/>
        <v>2.8171482418937193</v>
      </c>
      <c r="CC102" s="11">
        <f t="shared" si="12"/>
        <v>687.20619326107715</v>
      </c>
      <c r="CD102" s="11">
        <f t="shared" si="13"/>
        <v>429.50387078817323</v>
      </c>
      <c r="CF102" s="17"/>
      <c r="CG102" s="17"/>
      <c r="CH102" s="17"/>
      <c r="CI102" s="17"/>
    </row>
    <row r="103" spans="32:87" ht="10.5" customHeight="1">
      <c r="AF103" s="8"/>
      <c r="AG103" s="18">
        <v>24990</v>
      </c>
      <c r="AH103" s="19" t="s">
        <v>40</v>
      </c>
      <c r="AI103" s="19"/>
      <c r="AJ103" s="19"/>
      <c r="AK103" s="19"/>
      <c r="AL103" s="26"/>
      <c r="AM103" s="20">
        <v>11.47</v>
      </c>
      <c r="AN103" s="20"/>
      <c r="AO103" s="19" t="s">
        <v>34</v>
      </c>
      <c r="AP103" s="20"/>
      <c r="AQ103" s="3">
        <f t="shared" si="8"/>
        <v>81.706398047085045</v>
      </c>
      <c r="AR103" s="27">
        <v>232.55732792693289</v>
      </c>
      <c r="AS103" s="28">
        <v>0</v>
      </c>
      <c r="AT103" s="28"/>
      <c r="AU103" s="28"/>
      <c r="AV103" s="28"/>
      <c r="AW103" s="60"/>
      <c r="AX103" s="67">
        <v>24990</v>
      </c>
      <c r="AY103" s="68" t="s">
        <v>40</v>
      </c>
      <c r="AZ103" s="69"/>
      <c r="BA103" s="69">
        <v>11.47</v>
      </c>
      <c r="BB103" s="69"/>
      <c r="BC103" s="68" t="s">
        <v>34</v>
      </c>
      <c r="BD103" s="20"/>
      <c r="BE103" s="27">
        <v>408.26058868837379</v>
      </c>
      <c r="BF103" s="27">
        <v>232.55732792693289</v>
      </c>
      <c r="BG103" s="28">
        <v>0</v>
      </c>
      <c r="BH103" s="17"/>
      <c r="BI103" s="18">
        <v>30833</v>
      </c>
      <c r="BJ103" s="42">
        <v>0.16666666666666666</v>
      </c>
      <c r="BK103" s="42">
        <v>0.27407407407407408</v>
      </c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W103" s="16">
        <f t="shared" si="9"/>
        <v>0.94070119212129855</v>
      </c>
      <c r="BX103" s="10"/>
      <c r="BY103" s="10">
        <f t="shared" si="14"/>
        <v>1.6148546470901011</v>
      </c>
      <c r="BZ103" s="12">
        <f t="shared" si="15"/>
        <v>0.42188644185128088</v>
      </c>
      <c r="CA103" s="10">
        <f t="shared" si="10"/>
        <v>5.6320846911773241</v>
      </c>
      <c r="CB103" s="10">
        <f t="shared" si="11"/>
        <v>2.8160423455886621</v>
      </c>
      <c r="CC103" s="11">
        <f t="shared" si="12"/>
        <v>686.55443318834364</v>
      </c>
      <c r="CD103" s="11">
        <f t="shared" si="13"/>
        <v>429.09652074271474</v>
      </c>
      <c r="CF103" s="17"/>
      <c r="CG103" s="17"/>
      <c r="CH103" s="17"/>
      <c r="CI103" s="17"/>
    </row>
    <row r="104" spans="32:87" ht="10.5" customHeight="1">
      <c r="AG104" s="18">
        <v>25020</v>
      </c>
      <c r="AH104" s="19" t="s">
        <v>40</v>
      </c>
      <c r="AI104" s="19"/>
      <c r="AJ104" s="19"/>
      <c r="AK104" s="19"/>
      <c r="AL104" s="26"/>
      <c r="AM104" s="20">
        <v>7.03</v>
      </c>
      <c r="AN104" s="21"/>
      <c r="AO104" s="19" t="s">
        <v>34</v>
      </c>
      <c r="AP104" s="18"/>
      <c r="AQ104" s="3">
        <f t="shared" si="8"/>
        <v>81.55159069092403</v>
      </c>
      <c r="AR104" s="27">
        <v>232.11743852240872</v>
      </c>
      <c r="AS104" s="28">
        <v>0</v>
      </c>
      <c r="AT104" s="28"/>
      <c r="AU104" s="28"/>
      <c r="AV104" s="28"/>
      <c r="AW104" s="60"/>
      <c r="AX104" s="67">
        <v>25020</v>
      </c>
      <c r="AY104" s="68" t="s">
        <v>40</v>
      </c>
      <c r="AZ104" s="69"/>
      <c r="BA104" s="69">
        <v>7.03</v>
      </c>
      <c r="BB104" s="70"/>
      <c r="BC104" s="68" t="s">
        <v>34</v>
      </c>
      <c r="BD104" s="18"/>
      <c r="BE104" s="27">
        <v>407.48835111216101</v>
      </c>
      <c r="BF104" s="27">
        <v>232.11743852240872</v>
      </c>
      <c r="BG104" s="28">
        <v>0</v>
      </c>
      <c r="BH104" s="17"/>
      <c r="BI104" s="18">
        <v>30833</v>
      </c>
      <c r="BJ104" s="20"/>
      <c r="BK104" s="20"/>
      <c r="BL104" s="42">
        <v>0.16296296296296298</v>
      </c>
      <c r="BM104" s="42">
        <v>0.12222222222222222</v>
      </c>
      <c r="BN104" s="20"/>
      <c r="BO104" s="20"/>
      <c r="BP104" s="20"/>
      <c r="BQ104" s="20"/>
      <c r="BR104" s="20"/>
      <c r="BS104" s="20"/>
      <c r="BT104" s="20"/>
      <c r="BU104" s="20"/>
      <c r="BW104" s="16">
        <f t="shared" si="9"/>
        <v>0.94070119212129855</v>
      </c>
      <c r="BX104" s="10"/>
      <c r="BY104" s="10">
        <f t="shared" si="14"/>
        <v>1.6148546470901011</v>
      </c>
      <c r="BZ104" s="12">
        <f t="shared" si="15"/>
        <v>0.42188644185128088</v>
      </c>
      <c r="CA104" s="10">
        <f t="shared" si="10"/>
        <v>5.6320846911773241</v>
      </c>
      <c r="CB104" s="10">
        <f t="shared" si="11"/>
        <v>2.8160423455886621</v>
      </c>
      <c r="CC104" s="11">
        <f t="shared" si="12"/>
        <v>686.55443318834364</v>
      </c>
      <c r="CD104" s="11">
        <f t="shared" si="13"/>
        <v>429.09652074271474</v>
      </c>
      <c r="CF104" s="17"/>
      <c r="CG104" s="17"/>
      <c r="CH104" s="17"/>
      <c r="CI104" s="17"/>
    </row>
    <row r="105" spans="32:87" ht="10.5" customHeight="1">
      <c r="AF105" s="8"/>
      <c r="AG105" s="18">
        <v>25051</v>
      </c>
      <c r="AH105" s="19" t="s">
        <v>40</v>
      </c>
      <c r="AI105" s="19"/>
      <c r="AJ105" s="19"/>
      <c r="AK105" s="19"/>
      <c r="AL105" s="26"/>
      <c r="AM105" s="20">
        <v>5.92</v>
      </c>
      <c r="AN105" s="21"/>
      <c r="AO105" s="19" t="s">
        <v>34</v>
      </c>
      <c r="AP105" s="20"/>
      <c r="AQ105" s="3">
        <f t="shared" si="8"/>
        <v>81.391931221696623</v>
      </c>
      <c r="AR105" s="27">
        <v>231.66376024929809</v>
      </c>
      <c r="AS105" s="28">
        <v>0</v>
      </c>
      <c r="AT105" s="28"/>
      <c r="AU105" s="28"/>
      <c r="AV105" s="28"/>
      <c r="AW105" s="60"/>
      <c r="AX105" s="67">
        <v>25051</v>
      </c>
      <c r="AY105" s="68" t="s">
        <v>40</v>
      </c>
      <c r="AZ105" s="69"/>
      <c r="BA105" s="69">
        <v>5.92</v>
      </c>
      <c r="BB105" s="70"/>
      <c r="BC105" s="68" t="s">
        <v>34</v>
      </c>
      <c r="BD105" s="20"/>
      <c r="BE105" s="27">
        <v>406.69190680956109</v>
      </c>
      <c r="BF105" s="27">
        <v>231.66376024929809</v>
      </c>
      <c r="BG105" s="28">
        <v>0</v>
      </c>
      <c r="BH105" s="17"/>
      <c r="BI105" s="41">
        <v>30838</v>
      </c>
      <c r="BJ105" s="20"/>
      <c r="BK105" s="20"/>
      <c r="BL105" s="20"/>
      <c r="BM105" s="20"/>
      <c r="BN105" s="49"/>
      <c r="BO105" s="49"/>
      <c r="BP105" s="49"/>
      <c r="BQ105" s="49"/>
      <c r="BR105" s="43">
        <v>2.3E-2</v>
      </c>
      <c r="BS105" s="20"/>
      <c r="BT105" s="20"/>
      <c r="BU105" s="20"/>
      <c r="BW105" s="16">
        <f t="shared" si="9"/>
        <v>0.94040390295183074</v>
      </c>
      <c r="BX105" s="10"/>
      <c r="BY105" s="10">
        <f t="shared" si="14"/>
        <v>1.614344305654515</v>
      </c>
      <c r="BZ105" s="12">
        <f t="shared" si="15"/>
        <v>0.42175311336083343</v>
      </c>
      <c r="CA105" s="10">
        <f t="shared" si="10"/>
        <v>5.6302421939364828</v>
      </c>
      <c r="CB105" s="10">
        <f t="shared" si="11"/>
        <v>2.8151210969682414</v>
      </c>
      <c r="CC105" s="11">
        <f t="shared" si="12"/>
        <v>686.01177201129303</v>
      </c>
      <c r="CD105" s="11">
        <f t="shared" si="13"/>
        <v>428.7573575070582</v>
      </c>
      <c r="CF105" s="17"/>
      <c r="CG105" s="17"/>
      <c r="CH105" s="17"/>
      <c r="CI105" s="17"/>
    </row>
    <row r="106" spans="32:87" ht="10.5" customHeight="1">
      <c r="AG106" s="18">
        <v>25082</v>
      </c>
      <c r="AH106" s="19" t="s">
        <v>40</v>
      </c>
      <c r="AI106" s="19"/>
      <c r="AJ106" s="19"/>
      <c r="AK106" s="19"/>
      <c r="AL106" s="26"/>
      <c r="AM106" s="20">
        <v>10.36</v>
      </c>
      <c r="AN106" s="20"/>
      <c r="AO106" s="19" t="s">
        <v>34</v>
      </c>
      <c r="AP106" s="20"/>
      <c r="AQ106" s="3">
        <f t="shared" si="8"/>
        <v>81.232584329402371</v>
      </c>
      <c r="AR106" s="27">
        <v>231.21096869963577</v>
      </c>
      <c r="AS106" s="28">
        <v>0</v>
      </c>
      <c r="AT106" s="28"/>
      <c r="AU106" s="28"/>
      <c r="AV106" s="28"/>
      <c r="AW106" s="60"/>
      <c r="AX106" s="67">
        <v>25082</v>
      </c>
      <c r="AY106" s="68" t="s">
        <v>40</v>
      </c>
      <c r="AZ106" s="69"/>
      <c r="BA106" s="69">
        <v>10.36</v>
      </c>
      <c r="BB106" s="69"/>
      <c r="BC106" s="68" t="s">
        <v>34</v>
      </c>
      <c r="BD106" s="20"/>
      <c r="BE106" s="27">
        <v>405.89701917361288</v>
      </c>
      <c r="BF106" s="27">
        <v>231.21096869963577</v>
      </c>
      <c r="BG106" s="28">
        <v>0</v>
      </c>
      <c r="BH106" s="17"/>
      <c r="BI106" s="44">
        <v>30858</v>
      </c>
      <c r="BJ106" s="20"/>
      <c r="BK106" s="20"/>
      <c r="BL106" s="20"/>
      <c r="BM106" s="20"/>
      <c r="BN106" s="45">
        <v>0.52592592592592591</v>
      </c>
      <c r="BO106" s="45">
        <v>0.18148148148148149</v>
      </c>
      <c r="BP106" s="46">
        <v>0.82592592592592595</v>
      </c>
      <c r="BQ106" s="20"/>
      <c r="BR106" s="20"/>
      <c r="BS106" s="20"/>
      <c r="BT106" s="20"/>
      <c r="BU106" s="20"/>
      <c r="BW106" s="16">
        <f t="shared" si="9"/>
        <v>0.939215685498067</v>
      </c>
      <c r="BX106" s="10"/>
      <c r="BY106" s="10">
        <f t="shared" si="14"/>
        <v>1.6123045522311807</v>
      </c>
      <c r="BZ106" s="12">
        <f t="shared" si="15"/>
        <v>0.4212202206230411</v>
      </c>
      <c r="CA106" s="10">
        <f t="shared" si="10"/>
        <v>5.6228782306028204</v>
      </c>
      <c r="CB106" s="10">
        <f t="shared" si="11"/>
        <v>2.8114391153014102</v>
      </c>
      <c r="CC106" s="11">
        <f t="shared" si="12"/>
        <v>683.84541317569278</v>
      </c>
      <c r="CD106" s="11">
        <f t="shared" si="13"/>
        <v>427.40338323480796</v>
      </c>
      <c r="CF106" s="17"/>
      <c r="CG106" s="17"/>
      <c r="CH106" s="17"/>
      <c r="CI106" s="17"/>
    </row>
    <row r="107" spans="32:87" ht="10.5" customHeight="1">
      <c r="AF107" s="8"/>
      <c r="AG107" s="18">
        <v>25112</v>
      </c>
      <c r="AH107" s="19" t="s">
        <v>40</v>
      </c>
      <c r="AI107" s="19"/>
      <c r="AJ107" s="19"/>
      <c r="AK107" s="19"/>
      <c r="AL107" s="26"/>
      <c r="AM107" s="20">
        <v>4.07</v>
      </c>
      <c r="AN107" s="21"/>
      <c r="AO107" s="19" t="s">
        <v>34</v>
      </c>
      <c r="AP107" s="18"/>
      <c r="AQ107" s="3">
        <f t="shared" si="8"/>
        <v>81.078674697907999</v>
      </c>
      <c r="AR107" s="27">
        <v>230.77362597538203</v>
      </c>
      <c r="AS107" s="28">
        <v>0</v>
      </c>
      <c r="AT107" s="28"/>
      <c r="AU107" s="28"/>
      <c r="AV107" s="28"/>
      <c r="AW107" s="60"/>
      <c r="AX107" s="67">
        <v>25112</v>
      </c>
      <c r="AY107" s="68" t="s">
        <v>40</v>
      </c>
      <c r="AZ107" s="69"/>
      <c r="BA107" s="69">
        <v>4.07</v>
      </c>
      <c r="BB107" s="70"/>
      <c r="BC107" s="68" t="s">
        <v>34</v>
      </c>
      <c r="BD107" s="18"/>
      <c r="BE107" s="27">
        <v>405.12925236250425</v>
      </c>
      <c r="BF107" s="27">
        <v>230.77362597538203</v>
      </c>
      <c r="BG107" s="28">
        <v>0</v>
      </c>
      <c r="BH107" s="17"/>
      <c r="BI107" s="18">
        <v>30862</v>
      </c>
      <c r="BJ107" s="20"/>
      <c r="BK107" s="20"/>
      <c r="BL107" s="42">
        <v>0.1111111111111111</v>
      </c>
      <c r="BM107" s="42">
        <v>0.11851851851851852</v>
      </c>
      <c r="BN107" s="20"/>
      <c r="BO107" s="20"/>
      <c r="BP107" s="20"/>
      <c r="BQ107" s="20"/>
      <c r="BR107" s="20"/>
      <c r="BS107" s="20"/>
      <c r="BT107" s="20"/>
      <c r="BU107" s="20"/>
      <c r="BW107" s="16">
        <f t="shared" si="9"/>
        <v>0.93897822222817806</v>
      </c>
      <c r="BX107" s="10"/>
      <c r="BY107" s="10">
        <f t="shared" si="14"/>
        <v>1.6118969109226495</v>
      </c>
      <c r="BZ107" s="12">
        <f t="shared" si="15"/>
        <v>0.4211137229010834</v>
      </c>
      <c r="CA107" s="10">
        <f t="shared" si="10"/>
        <v>5.6214065941253741</v>
      </c>
      <c r="CB107" s="10">
        <f t="shared" si="11"/>
        <v>2.8107032970626871</v>
      </c>
      <c r="CC107" s="11">
        <f t="shared" si="12"/>
        <v>683.41296303907995</v>
      </c>
      <c r="CD107" s="11">
        <f t="shared" si="13"/>
        <v>427.13310189942496</v>
      </c>
      <c r="CF107" s="17"/>
      <c r="CG107" s="17"/>
      <c r="CH107" s="17"/>
      <c r="CI107" s="17"/>
    </row>
    <row r="108" spans="32:87" ht="10.5" customHeight="1">
      <c r="AG108" s="18">
        <v>25143</v>
      </c>
      <c r="AH108" s="19" t="s">
        <v>40</v>
      </c>
      <c r="AI108" s="19"/>
      <c r="AJ108" s="19"/>
      <c r="AK108" s="19"/>
      <c r="AL108" s="26"/>
      <c r="AM108" s="20">
        <v>1.1100000000000001</v>
      </c>
      <c r="AN108" s="20"/>
      <c r="AO108" s="19" t="s">
        <v>34</v>
      </c>
      <c r="AP108" s="20"/>
      <c r="AQ108" s="3">
        <f t="shared" si="8"/>
        <v>80.919941090650823</v>
      </c>
      <c r="AR108" s="27">
        <v>230.32257421133338</v>
      </c>
      <c r="AS108" s="28">
        <v>0</v>
      </c>
      <c r="AT108" s="28"/>
      <c r="AU108" s="28"/>
      <c r="AV108" s="28"/>
      <c r="AW108" s="60"/>
      <c r="AX108" s="67">
        <v>25143</v>
      </c>
      <c r="AY108" s="68" t="s">
        <v>40</v>
      </c>
      <c r="AZ108" s="69"/>
      <c r="BA108" s="69">
        <v>1.1100000000000001</v>
      </c>
      <c r="BB108" s="69"/>
      <c r="BC108" s="68" t="s">
        <v>34</v>
      </c>
      <c r="BD108" s="20"/>
      <c r="BE108" s="27">
        <v>404.33741896658006</v>
      </c>
      <c r="BF108" s="27">
        <v>230.32257421133338</v>
      </c>
      <c r="BG108" s="28">
        <v>0</v>
      </c>
      <c r="BH108" s="17"/>
      <c r="BI108" s="18">
        <v>30863</v>
      </c>
      <c r="BJ108" s="42">
        <v>0.12962962962962962</v>
      </c>
      <c r="BK108" s="42">
        <v>0.42222222222222222</v>
      </c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W108" s="16">
        <f t="shared" si="9"/>
        <v>0.93891886579226513</v>
      </c>
      <c r="BX108" s="10"/>
      <c r="BY108" s="10">
        <f t="shared" si="14"/>
        <v>1.6117950167003701</v>
      </c>
      <c r="BZ108" s="12">
        <f t="shared" si="15"/>
        <v>0.42108710267804339</v>
      </c>
      <c r="CA108" s="10">
        <f t="shared" si="10"/>
        <v>5.6210387451913704</v>
      </c>
      <c r="CB108" s="10">
        <f t="shared" si="11"/>
        <v>2.8105193725956852</v>
      </c>
      <c r="CC108" s="11">
        <f t="shared" si="12"/>
        <v>683.30489324180905</v>
      </c>
      <c r="CD108" s="11">
        <f t="shared" si="13"/>
        <v>427.06555827613067</v>
      </c>
      <c r="CF108" s="17"/>
      <c r="CG108" s="17"/>
      <c r="CH108" s="17"/>
      <c r="CI108" s="17"/>
    </row>
    <row r="109" spans="32:87" ht="10.5" customHeight="1">
      <c r="AF109" s="8"/>
      <c r="AG109" s="18">
        <v>25173</v>
      </c>
      <c r="AH109" s="19" t="s">
        <v>40</v>
      </c>
      <c r="AI109" s="19"/>
      <c r="AJ109" s="19"/>
      <c r="AK109" s="19"/>
      <c r="AL109" s="26"/>
      <c r="AM109" s="20">
        <v>2.96</v>
      </c>
      <c r="AN109" s="21"/>
      <c r="AO109" s="19" t="s">
        <v>34</v>
      </c>
      <c r="AP109" s="20"/>
      <c r="AQ109" s="3">
        <f t="shared" si="8"/>
        <v>80.76662381758085</v>
      </c>
      <c r="AR109" s="27">
        <v>229.88691191283067</v>
      </c>
      <c r="AS109" s="28">
        <v>0</v>
      </c>
      <c r="AT109" s="28"/>
      <c r="AU109" s="28"/>
      <c r="AV109" s="28"/>
      <c r="AW109" s="60"/>
      <c r="AX109" s="67">
        <v>25173</v>
      </c>
      <c r="AY109" s="68" t="s">
        <v>40</v>
      </c>
      <c r="AZ109" s="69"/>
      <c r="BA109" s="69">
        <v>2.96</v>
      </c>
      <c r="BB109" s="70"/>
      <c r="BC109" s="68" t="s">
        <v>34</v>
      </c>
      <c r="BD109" s="20"/>
      <c r="BE109" s="27">
        <v>403.57260218767419</v>
      </c>
      <c r="BF109" s="27">
        <v>229.88691191283067</v>
      </c>
      <c r="BG109" s="28">
        <v>0</v>
      </c>
      <c r="BH109" s="17"/>
      <c r="BI109" s="41">
        <v>30888</v>
      </c>
      <c r="BJ109" s="20"/>
      <c r="BK109" s="20"/>
      <c r="BL109" s="20"/>
      <c r="BM109" s="20"/>
      <c r="BN109" s="20"/>
      <c r="BO109" s="20"/>
      <c r="BP109" s="20"/>
      <c r="BQ109" s="43">
        <v>7.407407407407407E-2</v>
      </c>
      <c r="BR109" s="20"/>
      <c r="BS109" s="20"/>
      <c r="BT109" s="20"/>
      <c r="BU109" s="20"/>
      <c r="BW109" s="16">
        <f t="shared" si="9"/>
        <v>0.93743617372650279</v>
      </c>
      <c r="BX109" s="10"/>
      <c r="BY109" s="10">
        <f t="shared" si="14"/>
        <v>1.6092497534513666</v>
      </c>
      <c r="BZ109" s="12">
        <f t="shared" si="15"/>
        <v>0.42042214372484488</v>
      </c>
      <c r="CA109" s="10">
        <f t="shared" si="10"/>
        <v>5.6118503408201743</v>
      </c>
      <c r="CB109" s="10">
        <f t="shared" si="11"/>
        <v>2.8059251704100872</v>
      </c>
      <c r="CC109" s="11">
        <f t="shared" si="12"/>
        <v>680.60869532791935</v>
      </c>
      <c r="CD109" s="11">
        <f t="shared" si="13"/>
        <v>425.38043457994956</v>
      </c>
      <c r="CF109" s="17"/>
      <c r="CG109" s="17"/>
      <c r="CH109" s="17"/>
      <c r="CI109" s="17"/>
    </row>
    <row r="110" spans="32:87" ht="10.5" customHeight="1">
      <c r="AG110" s="18">
        <v>25204</v>
      </c>
      <c r="AH110" s="19" t="s">
        <v>40</v>
      </c>
      <c r="AI110" s="19"/>
      <c r="AJ110" s="19"/>
      <c r="AK110" s="19"/>
      <c r="AL110" s="26"/>
      <c r="AM110" s="20">
        <v>4.07</v>
      </c>
      <c r="AN110" s="21"/>
      <c r="AO110" s="19" t="s">
        <v>34</v>
      </c>
      <c r="AP110" s="18"/>
      <c r="AQ110" s="3">
        <f t="shared" si="8"/>
        <v>80.608501134985019</v>
      </c>
      <c r="AR110" s="27">
        <v>229.43759324952273</v>
      </c>
      <c r="AS110" s="28">
        <v>0</v>
      </c>
      <c r="AT110" s="28"/>
      <c r="AU110" s="28"/>
      <c r="AV110" s="28"/>
      <c r="AW110" s="60"/>
      <c r="AX110" s="67">
        <v>25204</v>
      </c>
      <c r="AY110" s="68" t="s">
        <v>40</v>
      </c>
      <c r="AZ110" s="69"/>
      <c r="BA110" s="69">
        <v>4.07</v>
      </c>
      <c r="BB110" s="70"/>
      <c r="BC110" s="68" t="s">
        <v>34</v>
      </c>
      <c r="BD110" s="18"/>
      <c r="BE110" s="27">
        <v>402.78381129630134</v>
      </c>
      <c r="BF110" s="27">
        <v>229.43759324952273</v>
      </c>
      <c r="BG110" s="28">
        <v>0</v>
      </c>
      <c r="BH110" s="17"/>
      <c r="BI110" s="18">
        <v>30894</v>
      </c>
      <c r="BJ110" s="42">
        <v>5.185185185185185E-2</v>
      </c>
      <c r="BK110" s="42">
        <v>7.407407407407407E-2</v>
      </c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W110" s="16">
        <f t="shared" si="9"/>
        <v>0.93708067616910806</v>
      </c>
      <c r="BX110" s="10"/>
      <c r="BY110" s="10">
        <f t="shared" si="14"/>
        <v>1.6086394885900099</v>
      </c>
      <c r="BZ110" s="12">
        <f t="shared" si="15"/>
        <v>0.42026270988885933</v>
      </c>
      <c r="CA110" s="10">
        <f t="shared" si="10"/>
        <v>5.6096473596407836</v>
      </c>
      <c r="CB110" s="10">
        <f t="shared" si="11"/>
        <v>2.8048236798203918</v>
      </c>
      <c r="CC110" s="11">
        <f t="shared" si="12"/>
        <v>679.96319245393465</v>
      </c>
      <c r="CD110" s="11">
        <f t="shared" si="13"/>
        <v>424.97699528370913</v>
      </c>
      <c r="CF110" s="17"/>
      <c r="CG110" s="17"/>
      <c r="CH110" s="17"/>
      <c r="CI110" s="17"/>
    </row>
    <row r="111" spans="32:87" ht="10.5" customHeight="1">
      <c r="AF111" s="8"/>
      <c r="AG111" s="18">
        <v>25235</v>
      </c>
      <c r="AH111" s="19" t="s">
        <v>40</v>
      </c>
      <c r="AI111" s="19"/>
      <c r="AJ111" s="19"/>
      <c r="AK111" s="19"/>
      <c r="AL111" s="26"/>
      <c r="AM111" s="20">
        <v>2.59</v>
      </c>
      <c r="AN111" s="20"/>
      <c r="AO111" s="19" t="s">
        <v>34</v>
      </c>
      <c r="AP111" s="18"/>
      <c r="AQ111" s="3">
        <f t="shared" si="8"/>
        <v>80.450688020643625</v>
      </c>
      <c r="AR111" s="27">
        <v>228.98915278871672</v>
      </c>
      <c r="AS111" s="28">
        <v>0</v>
      </c>
      <c r="AT111" s="28"/>
      <c r="AU111" s="28"/>
      <c r="AV111" s="28"/>
      <c r="AW111" s="60"/>
      <c r="AX111" s="67">
        <v>25235</v>
      </c>
      <c r="AY111" s="68" t="s">
        <v>40</v>
      </c>
      <c r="AZ111" s="69"/>
      <c r="BA111" s="69">
        <v>2.59</v>
      </c>
      <c r="BB111" s="69"/>
      <c r="BC111" s="68" t="s">
        <v>34</v>
      </c>
      <c r="BD111" s="18"/>
      <c r="BE111" s="27">
        <v>401.99656211283173</v>
      </c>
      <c r="BF111" s="27">
        <v>228.98915278871672</v>
      </c>
      <c r="BG111" s="28">
        <v>0</v>
      </c>
      <c r="BH111" s="17"/>
      <c r="BI111" s="18">
        <v>30894</v>
      </c>
      <c r="BJ111" s="20"/>
      <c r="BK111" s="20"/>
      <c r="BL111" s="42">
        <f>0.03/2</f>
        <v>1.4999999999999999E-2</v>
      </c>
      <c r="BM111" s="42">
        <f>0.032/2</f>
        <v>1.6E-2</v>
      </c>
      <c r="BN111" s="20"/>
      <c r="BO111" s="20"/>
      <c r="BP111" s="20"/>
      <c r="BQ111" s="20"/>
      <c r="BR111" s="20"/>
      <c r="BS111" s="20"/>
      <c r="BT111" s="20"/>
      <c r="BU111" s="20"/>
      <c r="BW111" s="16">
        <f t="shared" si="9"/>
        <v>0.93708067616910806</v>
      </c>
      <c r="BX111" s="10"/>
      <c r="BY111" s="10">
        <f t="shared" si="14"/>
        <v>1.6086394885900099</v>
      </c>
      <c r="BZ111" s="12">
        <f t="shared" si="15"/>
        <v>0.42026270988885933</v>
      </c>
      <c r="CA111" s="10">
        <f t="shared" si="10"/>
        <v>5.6096473596407836</v>
      </c>
      <c r="CB111" s="10">
        <f t="shared" si="11"/>
        <v>2.8048236798203918</v>
      </c>
      <c r="CC111" s="11">
        <f t="shared" si="12"/>
        <v>679.96319245393465</v>
      </c>
      <c r="CD111" s="11">
        <f t="shared" si="13"/>
        <v>424.97699528370913</v>
      </c>
      <c r="CF111" s="17"/>
      <c r="CG111" s="17"/>
      <c r="CH111" s="17"/>
      <c r="CI111" s="17"/>
    </row>
    <row r="112" spans="32:87" ht="10.5" customHeight="1">
      <c r="AG112" s="18">
        <v>25263</v>
      </c>
      <c r="AH112" s="19" t="s">
        <v>40</v>
      </c>
      <c r="AI112" s="19"/>
      <c r="AJ112" s="19"/>
      <c r="AK112" s="19"/>
      <c r="AL112" s="26"/>
      <c r="AM112" s="20">
        <v>4.8099999999999996</v>
      </c>
      <c r="AN112" s="21"/>
      <c r="AO112" s="19" t="s">
        <v>34</v>
      </c>
      <c r="AP112" s="20"/>
      <c r="AQ112" s="3">
        <f t="shared" si="8"/>
        <v>80.308412719547349</v>
      </c>
      <c r="AR112" s="27">
        <v>228.5848631978298</v>
      </c>
      <c r="AS112" s="28">
        <v>0</v>
      </c>
      <c r="AT112" s="28"/>
      <c r="AU112" s="28"/>
      <c r="AV112" s="28"/>
      <c r="AW112" s="60"/>
      <c r="AX112" s="67">
        <v>25263</v>
      </c>
      <c r="AY112" s="68" t="s">
        <v>40</v>
      </c>
      <c r="AZ112" s="69"/>
      <c r="BA112" s="69">
        <v>4.8099999999999996</v>
      </c>
      <c r="BB112" s="70"/>
      <c r="BC112" s="68" t="s">
        <v>34</v>
      </c>
      <c r="BD112" s="20"/>
      <c r="BE112" s="27">
        <v>401.28682095847887</v>
      </c>
      <c r="BF112" s="27">
        <v>228.5848631978298</v>
      </c>
      <c r="BG112" s="28">
        <v>0</v>
      </c>
      <c r="BH112" s="17"/>
      <c r="BI112" s="41">
        <v>30901</v>
      </c>
      <c r="BJ112" s="20"/>
      <c r="BK112" s="20"/>
      <c r="BL112" s="20"/>
      <c r="BM112" s="20"/>
      <c r="BN112" s="20"/>
      <c r="BO112" s="20"/>
      <c r="BP112" s="20"/>
      <c r="BQ112" s="20"/>
      <c r="BR112" s="20"/>
      <c r="BS112" s="43">
        <v>6.6666666666666666E-2</v>
      </c>
      <c r="BT112" s="43">
        <v>8.1481481481481488E-2</v>
      </c>
      <c r="BU112" s="43">
        <v>0.35555555555555557</v>
      </c>
      <c r="BW112" s="16">
        <f t="shared" si="9"/>
        <v>0.93666609940378354</v>
      </c>
      <c r="BX112" s="10"/>
      <c r="BY112" s="10">
        <f t="shared" si="14"/>
        <v>1.6079278054097743</v>
      </c>
      <c r="BZ112" s="12">
        <f t="shared" si="15"/>
        <v>0.42007678016126682</v>
      </c>
      <c r="CA112" s="10">
        <f t="shared" si="10"/>
        <v>5.607078307918294</v>
      </c>
      <c r="CB112" s="10">
        <f t="shared" si="11"/>
        <v>2.803539153959147</v>
      </c>
      <c r="CC112" s="11">
        <f t="shared" si="12"/>
        <v>679.2108794894931</v>
      </c>
      <c r="CD112" s="11">
        <f t="shared" si="13"/>
        <v>424.50679968093317</v>
      </c>
      <c r="CF112" s="17"/>
      <c r="CG112" s="17"/>
      <c r="CH112" s="17"/>
      <c r="CI112" s="17"/>
    </row>
    <row r="113" spans="1:87" ht="10.5" customHeight="1">
      <c r="AF113" s="8"/>
      <c r="AG113" s="18">
        <v>25294</v>
      </c>
      <c r="AH113" s="19" t="s">
        <v>40</v>
      </c>
      <c r="AI113" s="19"/>
      <c r="AJ113" s="19"/>
      <c r="AK113" s="19"/>
      <c r="AL113" s="26"/>
      <c r="AM113" s="20">
        <v>2.59</v>
      </c>
      <c r="AN113" s="20"/>
      <c r="AO113" s="19" t="s">
        <v>34</v>
      </c>
      <c r="AP113" s="18"/>
      <c r="AQ113" s="3">
        <f t="shared" si="8"/>
        <v>80.151187110081395</v>
      </c>
      <c r="AR113" s="27">
        <v>228.13808941532139</v>
      </c>
      <c r="AS113" s="28">
        <v>0</v>
      </c>
      <c r="AT113" s="28"/>
      <c r="AU113" s="28"/>
      <c r="AV113" s="28"/>
      <c r="AW113" s="60"/>
      <c r="AX113" s="67">
        <v>25294</v>
      </c>
      <c r="AY113" s="68" t="s">
        <v>40</v>
      </c>
      <c r="AZ113" s="69"/>
      <c r="BA113" s="69">
        <v>2.59</v>
      </c>
      <c r="BB113" s="69"/>
      <c r="BC113" s="68" t="s">
        <v>34</v>
      </c>
      <c r="BD113" s="18"/>
      <c r="BE113" s="27">
        <v>400.50249767319104</v>
      </c>
      <c r="BF113" s="27">
        <v>228.13808941532139</v>
      </c>
      <c r="BG113" s="28">
        <v>0</v>
      </c>
      <c r="BH113" s="17"/>
      <c r="BI113" s="41">
        <v>30910</v>
      </c>
      <c r="BJ113" s="20"/>
      <c r="BK113" s="20"/>
      <c r="BL113" s="20"/>
      <c r="BM113" s="20"/>
      <c r="BN113" s="49"/>
      <c r="BO113" s="49"/>
      <c r="BP113" s="49"/>
      <c r="BQ113" s="49"/>
      <c r="BR113" s="43">
        <v>2.3E-2</v>
      </c>
      <c r="BS113" s="20"/>
      <c r="BT113" s="20"/>
      <c r="BU113" s="20"/>
      <c r="BW113" s="16">
        <f t="shared" si="9"/>
        <v>0.93613334162929052</v>
      </c>
      <c r="BX113" s="10"/>
      <c r="BY113" s="10">
        <f t="shared" si="14"/>
        <v>1.6070132468069802</v>
      </c>
      <c r="BZ113" s="12">
        <f t="shared" si="15"/>
        <v>0.4198378485177951</v>
      </c>
      <c r="CA113" s="10">
        <f t="shared" si="10"/>
        <v>5.6037769701496947</v>
      </c>
      <c r="CB113" s="10">
        <f t="shared" si="11"/>
        <v>2.8018884850748473</v>
      </c>
      <c r="CC113" s="11">
        <f t="shared" si="12"/>
        <v>678.24484289584211</v>
      </c>
      <c r="CD113" s="11">
        <f t="shared" si="13"/>
        <v>423.90302680990135</v>
      </c>
      <c r="CF113" s="17"/>
      <c r="CG113" s="17"/>
      <c r="CH113" s="17"/>
      <c r="CI113" s="17"/>
    </row>
    <row r="114" spans="1:87" ht="10.5" customHeight="1">
      <c r="AG114" s="18">
        <v>25324</v>
      </c>
      <c r="AH114" s="19" t="s">
        <v>40</v>
      </c>
      <c r="AI114" s="19"/>
      <c r="AJ114" s="19"/>
      <c r="AK114" s="19"/>
      <c r="AL114" s="26"/>
      <c r="AM114" s="20">
        <v>8.14</v>
      </c>
      <c r="AN114" s="21"/>
      <c r="AO114" s="19" t="s">
        <v>34</v>
      </c>
      <c r="AP114" s="18"/>
      <c r="AQ114" s="3">
        <f t="shared" si="8"/>
        <v>79.999326378654615</v>
      </c>
      <c r="AR114" s="27">
        <v>227.70655913761837</v>
      </c>
      <c r="AS114" s="28">
        <v>0</v>
      </c>
      <c r="AT114" s="28"/>
      <c r="AU114" s="28"/>
      <c r="AV114" s="28"/>
      <c r="AW114" s="60"/>
      <c r="AX114" s="67">
        <v>25324</v>
      </c>
      <c r="AY114" s="68" t="s">
        <v>40</v>
      </c>
      <c r="AZ114" s="69"/>
      <c r="BA114" s="69">
        <v>8.14</v>
      </c>
      <c r="BB114" s="70"/>
      <c r="BC114" s="68" t="s">
        <v>34</v>
      </c>
      <c r="BD114" s="18"/>
      <c r="BE114" s="27">
        <v>399.74493476695034</v>
      </c>
      <c r="BF114" s="27">
        <v>227.70655913761837</v>
      </c>
      <c r="BG114" s="28">
        <v>0</v>
      </c>
      <c r="BH114" s="17"/>
      <c r="BI114" s="18">
        <v>30925</v>
      </c>
      <c r="BJ114" s="42">
        <v>5.185185185185185E-2</v>
      </c>
      <c r="BK114" s="42">
        <v>7.7777777777777779E-2</v>
      </c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W114" s="16">
        <f t="shared" si="9"/>
        <v>0.9352460853032174</v>
      </c>
      <c r="BX114" s="10"/>
      <c r="BY114" s="10">
        <f t="shared" si="14"/>
        <v>1.6054901382861031</v>
      </c>
      <c r="BZ114" s="12">
        <f t="shared" si="15"/>
        <v>0.41943993107328437</v>
      </c>
      <c r="CA114" s="10">
        <f t="shared" si="10"/>
        <v>5.5982790594433931</v>
      </c>
      <c r="CB114" s="10">
        <f t="shared" si="11"/>
        <v>2.7991395297216966</v>
      </c>
      <c r="CC114" s="11">
        <f t="shared" si="12"/>
        <v>676.63783424499684</v>
      </c>
      <c r="CD114" s="11">
        <f t="shared" si="13"/>
        <v>422.89864640312305</v>
      </c>
      <c r="CF114" s="17"/>
      <c r="CG114" s="17"/>
      <c r="CH114" s="17"/>
      <c r="CI114" s="17"/>
    </row>
    <row r="115" spans="1:87" ht="10.5" customHeight="1">
      <c r="AF115" s="8"/>
      <c r="AG115" s="18">
        <v>25356</v>
      </c>
      <c r="AH115" s="19" t="s">
        <v>40</v>
      </c>
      <c r="AI115" s="19"/>
      <c r="AJ115" s="19"/>
      <c r="AK115" s="19"/>
      <c r="AL115" s="26"/>
      <c r="AM115" s="20">
        <v>5.18</v>
      </c>
      <c r="AN115" s="21"/>
      <c r="AO115" s="19" t="s">
        <v>34</v>
      </c>
      <c r="AP115" s="18"/>
      <c r="AQ115" s="3">
        <f t="shared" si="8"/>
        <v>79.837658724491305</v>
      </c>
      <c r="AR115" s="27">
        <v>227.24715982900292</v>
      </c>
      <c r="AS115" s="28">
        <v>0</v>
      </c>
      <c r="AT115" s="28"/>
      <c r="AU115" s="28"/>
      <c r="AV115" s="28"/>
      <c r="AW115" s="60"/>
      <c r="AX115" s="67">
        <v>25356</v>
      </c>
      <c r="AY115" s="68" t="s">
        <v>40</v>
      </c>
      <c r="AZ115" s="69"/>
      <c r="BA115" s="69">
        <v>5.18</v>
      </c>
      <c r="BB115" s="70"/>
      <c r="BC115" s="68" t="s">
        <v>34</v>
      </c>
      <c r="BD115" s="18"/>
      <c r="BE115" s="27">
        <v>398.93844703401038</v>
      </c>
      <c r="BF115" s="27">
        <v>227.24715982900292</v>
      </c>
      <c r="BG115" s="28">
        <v>0</v>
      </c>
      <c r="BH115" s="17"/>
      <c r="BI115" s="18">
        <v>30925</v>
      </c>
      <c r="BJ115" s="20"/>
      <c r="BK115" s="20"/>
      <c r="BL115" s="42">
        <f>0.03/2</f>
        <v>1.4999999999999999E-2</v>
      </c>
      <c r="BM115" s="42">
        <f>0.032/2</f>
        <v>1.6E-2</v>
      </c>
      <c r="BN115" s="20"/>
      <c r="BO115" s="20"/>
      <c r="BP115" s="20"/>
      <c r="BQ115" s="20"/>
      <c r="BR115" s="20"/>
      <c r="BS115" s="20"/>
      <c r="BT115" s="20"/>
      <c r="BU115" s="20"/>
      <c r="BW115" s="16">
        <f t="shared" si="9"/>
        <v>0.9352460853032174</v>
      </c>
      <c r="BX115" s="10"/>
      <c r="BY115" s="10">
        <f t="shared" si="14"/>
        <v>1.6054901382861031</v>
      </c>
      <c r="BZ115" s="12">
        <f t="shared" si="15"/>
        <v>0.41943993107328437</v>
      </c>
      <c r="CA115" s="10">
        <f t="shared" si="10"/>
        <v>5.5982790594433931</v>
      </c>
      <c r="CB115" s="10">
        <f t="shared" si="11"/>
        <v>2.7991395297216966</v>
      </c>
      <c r="CC115" s="11">
        <f t="shared" si="12"/>
        <v>676.63783424499684</v>
      </c>
      <c r="CD115" s="11">
        <f t="shared" si="13"/>
        <v>422.89864640312305</v>
      </c>
      <c r="CF115" s="17"/>
      <c r="CG115" s="17"/>
      <c r="CH115" s="17"/>
      <c r="CI115" s="17"/>
    </row>
    <row r="116" spans="1:87" ht="10.5" customHeight="1">
      <c r="AG116" s="18">
        <v>25385</v>
      </c>
      <c r="AH116" s="19" t="s">
        <v>40</v>
      </c>
      <c r="AI116" s="19"/>
      <c r="AJ116" s="19"/>
      <c r="AK116" s="19"/>
      <c r="AL116" s="26"/>
      <c r="AM116" s="20">
        <v>9.6199999999999992</v>
      </c>
      <c r="AN116" s="20"/>
      <c r="AO116" s="19" t="s">
        <v>34</v>
      </c>
      <c r="AP116" s="18"/>
      <c r="AQ116" s="3">
        <f t="shared" si="8"/>
        <v>79.691429631266359</v>
      </c>
      <c r="AR116" s="27">
        <v>226.8316298328977</v>
      </c>
      <c r="AS116" s="28">
        <v>0</v>
      </c>
      <c r="AT116" s="28"/>
      <c r="AU116" s="28"/>
      <c r="AV116" s="28"/>
      <c r="AW116" s="60"/>
      <c r="AX116" s="67">
        <v>25385</v>
      </c>
      <c r="AY116" s="68" t="s">
        <v>40</v>
      </c>
      <c r="AZ116" s="69"/>
      <c r="BA116" s="69">
        <v>9.6199999999999992</v>
      </c>
      <c r="BB116" s="69"/>
      <c r="BC116" s="68" t="s">
        <v>34</v>
      </c>
      <c r="BD116" s="18"/>
      <c r="BE116" s="27">
        <v>398.20897304865008</v>
      </c>
      <c r="BF116" s="27">
        <v>226.8316298328977</v>
      </c>
      <c r="BG116" s="28">
        <v>0</v>
      </c>
      <c r="BH116" s="17"/>
      <c r="BI116" s="41">
        <v>30944</v>
      </c>
      <c r="BJ116" s="20"/>
      <c r="BK116" s="20"/>
      <c r="BL116" s="20"/>
      <c r="BM116" s="20"/>
      <c r="BN116" s="20"/>
      <c r="BO116" s="20"/>
      <c r="BP116" s="20"/>
      <c r="BQ116" s="43">
        <v>0.14814814814814814</v>
      </c>
      <c r="BR116" s="20"/>
      <c r="BS116" s="20"/>
      <c r="BT116" s="20"/>
      <c r="BU116" s="20"/>
      <c r="BW116" s="16">
        <f t="shared" si="9"/>
        <v>0.93412343439200807</v>
      </c>
      <c r="BX116" s="10"/>
      <c r="BY116" s="10">
        <f t="shared" si="14"/>
        <v>1.6035629396642554</v>
      </c>
      <c r="BZ116" s="12">
        <f t="shared" si="15"/>
        <v>0.4189364436722498</v>
      </c>
      <c r="CA116" s="10">
        <f t="shared" si="10"/>
        <v>5.5913227819904803</v>
      </c>
      <c r="CB116" s="10">
        <f t="shared" si="11"/>
        <v>2.7956613909952401</v>
      </c>
      <c r="CC116" s="11">
        <f t="shared" si="12"/>
        <v>674.60775480608061</v>
      </c>
      <c r="CD116" s="11">
        <f t="shared" si="13"/>
        <v>421.62984675380039</v>
      </c>
      <c r="CF116" s="17"/>
      <c r="CG116" s="17"/>
      <c r="CH116" s="17"/>
      <c r="CI116" s="17"/>
    </row>
    <row r="117" spans="1:87" ht="10.5" customHeight="1">
      <c r="A117" s="8"/>
      <c r="B117" s="8"/>
      <c r="C117" s="8"/>
      <c r="D117" s="8"/>
      <c r="E117" s="8"/>
      <c r="AF117" s="8"/>
      <c r="AG117" s="18">
        <v>25416</v>
      </c>
      <c r="AH117" s="19" t="s">
        <v>40</v>
      </c>
      <c r="AI117" s="19"/>
      <c r="AJ117" s="19"/>
      <c r="AK117" s="19"/>
      <c r="AL117" s="26"/>
      <c r="AM117" s="20">
        <v>4.07</v>
      </c>
      <c r="AN117" s="21"/>
      <c r="AO117" s="19" t="s">
        <v>34</v>
      </c>
      <c r="AP117" s="18"/>
      <c r="AQ117" s="3">
        <f t="shared" si="8"/>
        <v>79.535411934381401</v>
      </c>
      <c r="AR117" s="27">
        <v>226.38828278079964</v>
      </c>
      <c r="AS117" s="28">
        <v>0</v>
      </c>
      <c r="AT117" s="28"/>
      <c r="AU117" s="28"/>
      <c r="AV117" s="28"/>
      <c r="AW117" s="60"/>
      <c r="AX117" s="67">
        <v>25416</v>
      </c>
      <c r="AY117" s="68" t="s">
        <v>40</v>
      </c>
      <c r="AZ117" s="69"/>
      <c r="BA117" s="69">
        <v>4.07</v>
      </c>
      <c r="BB117" s="70"/>
      <c r="BC117" s="68" t="s">
        <v>34</v>
      </c>
      <c r="BD117" s="18"/>
      <c r="BE117" s="27">
        <v>397.43066547994744</v>
      </c>
      <c r="BF117" s="27">
        <v>226.38828278079964</v>
      </c>
      <c r="BG117" s="28">
        <v>0</v>
      </c>
      <c r="BH117" s="17"/>
      <c r="BI117" s="18">
        <v>30954</v>
      </c>
      <c r="BJ117" s="42">
        <v>4.4444444444444446E-2</v>
      </c>
      <c r="BK117" s="42">
        <v>7.7777777777777779E-2</v>
      </c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W117" s="16">
        <f t="shared" si="9"/>
        <v>0.93353310687698365</v>
      </c>
      <c r="BX117" s="10"/>
      <c r="BY117" s="10">
        <f t="shared" si="14"/>
        <v>1.602549553969705</v>
      </c>
      <c r="BZ117" s="12">
        <f t="shared" si="15"/>
        <v>0.41867169310434749</v>
      </c>
      <c r="CA117" s="10">
        <f t="shared" si="10"/>
        <v>5.5876650558552923</v>
      </c>
      <c r="CB117" s="10">
        <f t="shared" si="11"/>
        <v>2.7938325279276461</v>
      </c>
      <c r="CC117" s="11">
        <f t="shared" si="12"/>
        <v>673.54173952127383</v>
      </c>
      <c r="CD117" s="11">
        <f t="shared" si="13"/>
        <v>420.96358720079616</v>
      </c>
      <c r="CF117" s="17"/>
      <c r="CG117" s="17"/>
      <c r="CH117" s="17"/>
      <c r="CI117" s="17"/>
    </row>
    <row r="118" spans="1:87" ht="10.5" customHeight="1">
      <c r="AG118" s="18">
        <v>25447</v>
      </c>
      <c r="AH118" s="19" t="s">
        <v>40</v>
      </c>
      <c r="AI118" s="19"/>
      <c r="AJ118" s="19"/>
      <c r="AK118" s="19"/>
      <c r="AL118" s="26"/>
      <c r="AM118" s="20">
        <v>2.2200000000000002</v>
      </c>
      <c r="AN118" s="20"/>
      <c r="AO118" s="19" t="s">
        <v>34</v>
      </c>
      <c r="AP118" s="20"/>
      <c r="AQ118" s="3">
        <f t="shared" si="8"/>
        <v>79.379699684667543</v>
      </c>
      <c r="AR118" s="27">
        <v>225.9458022595675</v>
      </c>
      <c r="AS118" s="28">
        <v>0</v>
      </c>
      <c r="AT118" s="28"/>
      <c r="AU118" s="28"/>
      <c r="AV118" s="28"/>
      <c r="AW118" s="60"/>
      <c r="AX118" s="67">
        <v>25447</v>
      </c>
      <c r="AY118" s="68" t="s">
        <v>40</v>
      </c>
      <c r="AZ118" s="69"/>
      <c r="BA118" s="69">
        <v>2.2200000000000002</v>
      </c>
      <c r="BB118" s="69"/>
      <c r="BC118" s="68" t="s">
        <v>34</v>
      </c>
      <c r="BD118" s="20"/>
      <c r="BE118" s="27">
        <v>396.6538791292798</v>
      </c>
      <c r="BF118" s="27">
        <v>225.9458022595675</v>
      </c>
      <c r="BG118" s="28">
        <v>0</v>
      </c>
      <c r="BH118" s="17"/>
      <c r="BI118" s="18">
        <v>30954</v>
      </c>
      <c r="BJ118" s="20"/>
      <c r="BK118" s="20"/>
      <c r="BL118" s="42">
        <f>0.03/2</f>
        <v>1.4999999999999999E-2</v>
      </c>
      <c r="BM118" s="42">
        <f>0.032/2</f>
        <v>1.6E-2</v>
      </c>
      <c r="BN118" s="20"/>
      <c r="BO118" s="20"/>
      <c r="BP118" s="20"/>
      <c r="BQ118" s="20"/>
      <c r="BR118" s="20"/>
      <c r="BS118" s="20"/>
      <c r="BT118" s="20"/>
      <c r="BU118" s="20"/>
      <c r="BW118" s="16">
        <f t="shared" si="9"/>
        <v>0.93353310687698365</v>
      </c>
      <c r="BX118" s="10"/>
      <c r="BY118" s="10">
        <f t="shared" si="14"/>
        <v>1.602549553969705</v>
      </c>
      <c r="BZ118" s="12">
        <f t="shared" si="15"/>
        <v>0.41867169310434749</v>
      </c>
      <c r="CA118" s="10">
        <f t="shared" si="10"/>
        <v>5.5876650558552923</v>
      </c>
      <c r="CB118" s="10">
        <f t="shared" si="11"/>
        <v>2.7938325279276461</v>
      </c>
      <c r="CC118" s="11">
        <f t="shared" si="12"/>
        <v>673.54173952127383</v>
      </c>
      <c r="CD118" s="11">
        <f t="shared" si="13"/>
        <v>420.96358720079616</v>
      </c>
      <c r="CF118" s="17"/>
      <c r="CG118" s="17"/>
      <c r="CH118" s="17"/>
      <c r="CI118" s="17"/>
    </row>
    <row r="119" spans="1:87" ht="10.5" customHeight="1">
      <c r="AF119" s="8"/>
      <c r="AG119" s="18">
        <v>25477</v>
      </c>
      <c r="AH119" s="19" t="s">
        <v>40</v>
      </c>
      <c r="AI119" s="19"/>
      <c r="AJ119" s="19"/>
      <c r="AK119" s="19"/>
      <c r="AL119" s="26"/>
      <c r="AM119" s="20">
        <v>2.59</v>
      </c>
      <c r="AN119" s="21"/>
      <c r="AO119" s="19" t="s">
        <v>34</v>
      </c>
      <c r="AP119" s="18"/>
      <c r="AQ119" s="3">
        <f t="shared" si="8"/>
        <v>79.229300673883131</v>
      </c>
      <c r="AR119" s="27">
        <v>225.5184187610698</v>
      </c>
      <c r="AS119" s="28">
        <v>0</v>
      </c>
      <c r="AT119" s="28"/>
      <c r="AU119" s="28"/>
      <c r="AV119" s="28"/>
      <c r="AW119" s="60"/>
      <c r="AX119" s="67">
        <v>25477</v>
      </c>
      <c r="AY119" s="68" t="s">
        <v>40</v>
      </c>
      <c r="AZ119" s="69"/>
      <c r="BA119" s="69">
        <v>2.59</v>
      </c>
      <c r="BB119" s="70"/>
      <c r="BC119" s="68" t="s">
        <v>34</v>
      </c>
      <c r="BD119" s="18"/>
      <c r="BE119" s="27">
        <v>395.90359600447886</v>
      </c>
      <c r="BF119" s="27">
        <v>225.5184187610698</v>
      </c>
      <c r="BG119" s="28">
        <v>0</v>
      </c>
      <c r="BH119" s="17"/>
      <c r="BI119" s="18">
        <v>30986</v>
      </c>
      <c r="BJ119" s="42">
        <v>5.185185185185185E-2</v>
      </c>
      <c r="BK119" s="42">
        <v>7.7777777777777779E-2</v>
      </c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W119" s="16">
        <f t="shared" si="9"/>
        <v>0.93164656464838724</v>
      </c>
      <c r="BX119" s="10"/>
      <c r="BY119" s="10">
        <f t="shared" si="14"/>
        <v>1.5993110213620119</v>
      </c>
      <c r="BZ119" s="12">
        <f t="shared" si="15"/>
        <v>0.41782561509903543</v>
      </c>
      <c r="CA119" s="10">
        <f t="shared" si="10"/>
        <v>5.575976404178359</v>
      </c>
      <c r="CB119" s="10">
        <f t="shared" si="11"/>
        <v>2.7879882020891795</v>
      </c>
      <c r="CC119" s="11">
        <f t="shared" si="12"/>
        <v>670.14179745617844</v>
      </c>
      <c r="CD119" s="11">
        <f t="shared" si="13"/>
        <v>418.8386234101115</v>
      </c>
      <c r="CF119" s="17"/>
      <c r="CG119" s="17"/>
      <c r="CH119" s="17"/>
      <c r="CI119" s="17"/>
    </row>
    <row r="120" spans="1:87" ht="10.5" customHeight="1">
      <c r="AG120" s="18">
        <v>25508</v>
      </c>
      <c r="AH120" s="19" t="s">
        <v>40</v>
      </c>
      <c r="AI120" s="19"/>
      <c r="AJ120" s="19"/>
      <c r="AK120" s="19"/>
      <c r="AL120" s="26"/>
      <c r="AM120" s="20">
        <v>0.37</v>
      </c>
      <c r="AN120" s="21"/>
      <c r="AO120" s="19" t="s">
        <v>34</v>
      </c>
      <c r="AP120" s="20"/>
      <c r="AQ120" s="3">
        <f t="shared" si="8"/>
        <v>79.074187720405703</v>
      </c>
      <c r="AR120" s="27">
        <v>225.0776384068256</v>
      </c>
      <c r="AS120" s="28">
        <v>0</v>
      </c>
      <c r="AT120" s="28"/>
      <c r="AU120" s="28"/>
      <c r="AV120" s="28"/>
      <c r="AW120" s="60"/>
      <c r="AX120" s="67">
        <v>25508</v>
      </c>
      <c r="AY120" s="68" t="s">
        <v>40</v>
      </c>
      <c r="AZ120" s="69"/>
      <c r="BA120" s="69">
        <v>0.37</v>
      </c>
      <c r="BB120" s="70"/>
      <c r="BC120" s="68" t="s">
        <v>34</v>
      </c>
      <c r="BD120" s="20"/>
      <c r="BE120" s="27">
        <v>395.12979434228163</v>
      </c>
      <c r="BF120" s="27">
        <v>225.0776384068256</v>
      </c>
      <c r="BG120" s="28">
        <v>0</v>
      </c>
      <c r="BH120" s="17"/>
      <c r="BI120" s="18">
        <v>30986</v>
      </c>
      <c r="BJ120" s="20"/>
      <c r="BK120" s="20"/>
      <c r="BL120" s="42">
        <f>0.03/2</f>
        <v>1.4999999999999999E-2</v>
      </c>
      <c r="BM120" s="42">
        <f>0.032/2</f>
        <v>1.6E-2</v>
      </c>
      <c r="BN120" s="20"/>
      <c r="BO120" s="20"/>
      <c r="BP120" s="20"/>
      <c r="BQ120" s="20"/>
      <c r="BR120" s="20"/>
      <c r="BS120" s="20"/>
      <c r="BT120" s="20"/>
      <c r="BU120" s="20"/>
      <c r="BW120" s="16">
        <f t="shared" si="9"/>
        <v>0.93164656464838724</v>
      </c>
      <c r="BX120" s="10"/>
      <c r="BY120" s="10">
        <f t="shared" si="14"/>
        <v>1.5993110213620119</v>
      </c>
      <c r="BZ120" s="12">
        <f t="shared" si="15"/>
        <v>0.41782561509903543</v>
      </c>
      <c r="CA120" s="10">
        <f t="shared" si="10"/>
        <v>5.575976404178359</v>
      </c>
      <c r="CB120" s="10">
        <f t="shared" si="11"/>
        <v>2.7879882020891795</v>
      </c>
      <c r="CC120" s="11">
        <f t="shared" si="12"/>
        <v>670.14179745617844</v>
      </c>
      <c r="CD120" s="11">
        <f t="shared" si="13"/>
        <v>418.8386234101115</v>
      </c>
      <c r="CF120" s="17"/>
      <c r="CG120" s="17"/>
      <c r="CH120" s="17"/>
      <c r="CI120" s="17"/>
    </row>
    <row r="121" spans="1:87" ht="10.5" customHeight="1">
      <c r="A121" s="8"/>
      <c r="B121" s="8"/>
      <c r="C121" s="8"/>
      <c r="D121" s="8"/>
      <c r="E121" s="8"/>
      <c r="AF121" s="8"/>
      <c r="AG121" s="18">
        <v>25538</v>
      </c>
      <c r="AH121" s="19" t="s">
        <v>40</v>
      </c>
      <c r="AI121" s="19"/>
      <c r="AJ121" s="19"/>
      <c r="AK121" s="19"/>
      <c r="AL121" s="26"/>
      <c r="AM121" s="20">
        <v>0.37</v>
      </c>
      <c r="AN121" s="20"/>
      <c r="AO121" s="19" t="s">
        <v>34</v>
      </c>
      <c r="AP121" s="18"/>
      <c r="AQ121" s="3">
        <f t="shared" si="8"/>
        <v>78.924367556573245</v>
      </c>
      <c r="AR121" s="27">
        <v>224.65189706720378</v>
      </c>
      <c r="AS121" s="28">
        <v>0</v>
      </c>
      <c r="AT121" s="28"/>
      <c r="AU121" s="28"/>
      <c r="AV121" s="28"/>
      <c r="AW121" s="60"/>
      <c r="AX121" s="67">
        <v>25538</v>
      </c>
      <c r="AY121" s="68" t="s">
        <v>40</v>
      </c>
      <c r="AZ121" s="69"/>
      <c r="BA121" s="69">
        <v>0.37</v>
      </c>
      <c r="BB121" s="69"/>
      <c r="BC121" s="68" t="s">
        <v>34</v>
      </c>
      <c r="BD121" s="18"/>
      <c r="BE121" s="27">
        <v>394.38239407116401</v>
      </c>
      <c r="BF121" s="27">
        <v>224.65189706720378</v>
      </c>
      <c r="BG121" s="28">
        <v>0</v>
      </c>
      <c r="BH121" s="17"/>
      <c r="BI121" s="41">
        <v>31000</v>
      </c>
      <c r="BJ121" s="20"/>
      <c r="BK121" s="20"/>
      <c r="BL121" s="20"/>
      <c r="BM121" s="20"/>
      <c r="BN121" s="20"/>
      <c r="BO121" s="20"/>
      <c r="BP121" s="20"/>
      <c r="BQ121" s="20"/>
      <c r="BR121" s="20"/>
      <c r="BS121" s="43">
        <v>7.7777777777777779E-2</v>
      </c>
      <c r="BT121" s="43">
        <v>8.8888888888888892E-2</v>
      </c>
      <c r="BU121" s="43">
        <v>0.37777777777777777</v>
      </c>
      <c r="BW121" s="16">
        <f t="shared" si="9"/>
        <v>0.93082240171254316</v>
      </c>
      <c r="BX121" s="10"/>
      <c r="BY121" s="10">
        <f t="shared" si="14"/>
        <v>1.597896222105825</v>
      </c>
      <c r="BZ121" s="12">
        <f t="shared" si="15"/>
        <v>0.41745599382990006</v>
      </c>
      <c r="CA121" s="10">
        <f t="shared" si="10"/>
        <v>5.5708703108138629</v>
      </c>
      <c r="CB121" s="10">
        <f t="shared" si="11"/>
        <v>2.7854351554069314</v>
      </c>
      <c r="CC121" s="11">
        <f t="shared" si="12"/>
        <v>668.65972469722067</v>
      </c>
      <c r="CD121" s="11">
        <f t="shared" si="13"/>
        <v>417.91232793576296</v>
      </c>
      <c r="CF121" s="17"/>
      <c r="CG121" s="17"/>
      <c r="CH121" s="17"/>
      <c r="CI121" s="17"/>
    </row>
    <row r="122" spans="1:87" ht="10.5" customHeight="1">
      <c r="AG122" s="18">
        <v>25569</v>
      </c>
      <c r="AH122" s="19" t="s">
        <v>40</v>
      </c>
      <c r="AI122" s="19"/>
      <c r="AJ122" s="19"/>
      <c r="AK122" s="19"/>
      <c r="AL122" s="26"/>
      <c r="AM122" s="20">
        <v>2.2200000000000002</v>
      </c>
      <c r="AN122" s="21"/>
      <c r="AO122" s="19" t="s">
        <v>34</v>
      </c>
      <c r="AP122" s="18"/>
      <c r="AQ122" s="3">
        <f t="shared" si="8"/>
        <v>78.769851592795789</v>
      </c>
      <c r="AR122" s="27">
        <v>224.21281034730342</v>
      </c>
      <c r="AS122" s="28">
        <v>0</v>
      </c>
      <c r="AT122" s="28"/>
      <c r="AU122" s="28"/>
      <c r="AV122" s="28"/>
      <c r="AW122" s="60"/>
      <c r="AX122" s="67">
        <v>25569</v>
      </c>
      <c r="AY122" s="68" t="s">
        <v>40</v>
      </c>
      <c r="AZ122" s="69"/>
      <c r="BA122" s="69">
        <v>2.2200000000000002</v>
      </c>
      <c r="BB122" s="70"/>
      <c r="BC122" s="68" t="s">
        <v>34</v>
      </c>
      <c r="BD122" s="18"/>
      <c r="BE122" s="27">
        <v>393.61156562920627</v>
      </c>
      <c r="BF122" s="27">
        <v>224.21281034730342</v>
      </c>
      <c r="BG122" s="28">
        <v>0</v>
      </c>
      <c r="BH122" s="17"/>
      <c r="BI122" s="18">
        <v>31016</v>
      </c>
      <c r="BJ122" s="42">
        <v>6.6666666666666666E-2</v>
      </c>
      <c r="BK122" s="42">
        <v>8.5185185185185183E-2</v>
      </c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W122" s="16">
        <f t="shared" si="9"/>
        <v>0.92988139392740432</v>
      </c>
      <c r="BX122" s="10"/>
      <c r="BY122" s="10">
        <f t="shared" si="14"/>
        <v>1.5962808411458491</v>
      </c>
      <c r="BZ122" s="12">
        <f t="shared" si="15"/>
        <v>0.4170339698869609</v>
      </c>
      <c r="CA122" s="10">
        <f t="shared" si="10"/>
        <v>5.5650405007683856</v>
      </c>
      <c r="CB122" s="10">
        <f t="shared" si="11"/>
        <v>2.7825202503841928</v>
      </c>
      <c r="CC122" s="11">
        <f t="shared" si="12"/>
        <v>666.96994037477657</v>
      </c>
      <c r="CD122" s="11">
        <f t="shared" si="13"/>
        <v>416.85621273423533</v>
      </c>
      <c r="CF122" s="17"/>
      <c r="CG122" s="17"/>
      <c r="CH122" s="17"/>
      <c r="CI122" s="17"/>
    </row>
    <row r="123" spans="1:87" ht="10.5" customHeight="1">
      <c r="AF123" s="8"/>
      <c r="AG123" s="18">
        <v>25600</v>
      </c>
      <c r="AH123" s="19" t="s">
        <v>40</v>
      </c>
      <c r="AI123" s="19"/>
      <c r="AJ123" s="19"/>
      <c r="AK123" s="19"/>
      <c r="AL123" s="26"/>
      <c r="AM123" s="20">
        <v>1.1100000000000001</v>
      </c>
      <c r="AN123" s="20"/>
      <c r="AO123" s="19" t="s">
        <v>34</v>
      </c>
      <c r="AP123" s="18"/>
      <c r="AQ123" s="3">
        <f t="shared" si="8"/>
        <v>78.615638136137505</v>
      </c>
      <c r="AR123" s="27">
        <v>223.7745818313627</v>
      </c>
      <c r="AS123" s="28">
        <v>0</v>
      </c>
      <c r="AT123" s="28"/>
      <c r="AU123" s="28"/>
      <c r="AV123" s="28"/>
      <c r="AW123" s="60"/>
      <c r="AX123" s="67">
        <v>25600</v>
      </c>
      <c r="AY123" s="68" t="s">
        <v>40</v>
      </c>
      <c r="AZ123" s="69"/>
      <c r="BA123" s="69">
        <v>1.1100000000000001</v>
      </c>
      <c r="BB123" s="69"/>
      <c r="BC123" s="68" t="s">
        <v>34</v>
      </c>
      <c r="BD123" s="18"/>
      <c r="BE123" s="27">
        <v>392.84224378717772</v>
      </c>
      <c r="BF123" s="27">
        <v>223.7745818313627</v>
      </c>
      <c r="BG123" s="28">
        <v>0</v>
      </c>
      <c r="BH123" s="17"/>
      <c r="BI123" s="18">
        <v>31016</v>
      </c>
      <c r="BJ123" s="20"/>
      <c r="BK123" s="20"/>
      <c r="BL123" s="42">
        <f>0.03/2</f>
        <v>1.4999999999999999E-2</v>
      </c>
      <c r="BM123" s="42">
        <f>0.032/2</f>
        <v>1.6E-2</v>
      </c>
      <c r="BN123" s="20"/>
      <c r="BO123" s="20"/>
      <c r="BP123" s="20"/>
      <c r="BQ123" s="20"/>
      <c r="BR123" s="20"/>
      <c r="BS123" s="20"/>
      <c r="BT123" s="20"/>
      <c r="BU123" s="20"/>
      <c r="BW123" s="16">
        <f t="shared" si="9"/>
        <v>0.92988139392740432</v>
      </c>
      <c r="BX123" s="10"/>
      <c r="BY123" s="10">
        <f t="shared" si="14"/>
        <v>1.5962808411458491</v>
      </c>
      <c r="BZ123" s="12">
        <f t="shared" si="15"/>
        <v>0.4170339698869609</v>
      </c>
      <c r="CA123" s="10">
        <f t="shared" si="10"/>
        <v>5.5650405007683856</v>
      </c>
      <c r="CB123" s="10">
        <f t="shared" si="11"/>
        <v>2.7825202503841928</v>
      </c>
      <c r="CC123" s="11">
        <f t="shared" si="12"/>
        <v>666.96994037477657</v>
      </c>
      <c r="CD123" s="11">
        <f t="shared" si="13"/>
        <v>416.85621273423533</v>
      </c>
      <c r="CF123" s="17"/>
      <c r="CG123" s="17"/>
      <c r="CH123" s="17"/>
      <c r="CI123" s="17"/>
    </row>
    <row r="124" spans="1:87" ht="10.5" customHeight="1">
      <c r="AG124" s="18">
        <v>25628</v>
      </c>
      <c r="AH124" s="19" t="s">
        <v>40</v>
      </c>
      <c r="AI124" s="19"/>
      <c r="AJ124" s="19"/>
      <c r="AK124" s="19"/>
      <c r="AL124" s="26"/>
      <c r="AM124" s="20">
        <v>4.4400000000000004</v>
      </c>
      <c r="AN124" s="21"/>
      <c r="AO124" s="19" t="s">
        <v>34</v>
      </c>
      <c r="AP124" s="20"/>
      <c r="AQ124" s="3">
        <f t="shared" si="8"/>
        <v>78.476608081058004</v>
      </c>
      <c r="AR124" s="27">
        <v>223.37949877595278</v>
      </c>
      <c r="AS124" s="28">
        <v>0</v>
      </c>
      <c r="AT124" s="28"/>
      <c r="AU124" s="28"/>
      <c r="AV124" s="28"/>
      <c r="AW124" s="60"/>
      <c r="AX124" s="67">
        <v>25628</v>
      </c>
      <c r="AY124" s="68" t="s">
        <v>40</v>
      </c>
      <c r="AZ124" s="69"/>
      <c r="BA124" s="69">
        <v>4.4400000000000004</v>
      </c>
      <c r="BB124" s="70"/>
      <c r="BC124" s="68" t="s">
        <v>34</v>
      </c>
      <c r="BD124" s="20"/>
      <c r="BE124" s="27">
        <v>392.14866495128257</v>
      </c>
      <c r="BF124" s="27">
        <v>223.37949877595278</v>
      </c>
      <c r="BG124" s="28">
        <v>0</v>
      </c>
      <c r="BH124" s="17"/>
      <c r="BI124" s="44">
        <v>31027</v>
      </c>
      <c r="BJ124" s="20"/>
      <c r="BK124" s="20"/>
      <c r="BL124" s="20"/>
      <c r="BM124" s="20"/>
      <c r="BN124" s="45">
        <v>0.50740740740740742</v>
      </c>
      <c r="BO124" s="45">
        <v>0.25555555555555559</v>
      </c>
      <c r="BP124" s="46">
        <v>1</v>
      </c>
      <c r="BQ124" s="20"/>
      <c r="BR124" s="20"/>
      <c r="BS124" s="20"/>
      <c r="BT124" s="20"/>
      <c r="BU124" s="20"/>
      <c r="BW124" s="16">
        <f t="shared" si="9"/>
        <v>0.92923500296425254</v>
      </c>
      <c r="BX124" s="10"/>
      <c r="BY124" s="10">
        <f t="shared" si="14"/>
        <v>1.595171214136311</v>
      </c>
      <c r="BZ124" s="12">
        <f t="shared" si="15"/>
        <v>0.41674407593788027</v>
      </c>
      <c r="CA124" s="10">
        <f t="shared" si="10"/>
        <v>5.5610360456802752</v>
      </c>
      <c r="CB124" s="10">
        <f t="shared" si="11"/>
        <v>2.7805180228401376</v>
      </c>
      <c r="CC124" s="11">
        <f t="shared" si="12"/>
        <v>665.81069140763543</v>
      </c>
      <c r="CD124" s="11">
        <f t="shared" si="13"/>
        <v>416.13168212977212</v>
      </c>
      <c r="CF124" s="17"/>
      <c r="CG124" s="17"/>
      <c r="CH124" s="17"/>
      <c r="CI124" s="17"/>
    </row>
    <row r="125" spans="1:87" ht="10.5" customHeight="1">
      <c r="AF125" s="8"/>
      <c r="AG125" s="18">
        <v>25659</v>
      </c>
      <c r="AH125" s="19" t="s">
        <v>40</v>
      </c>
      <c r="AI125" s="19"/>
      <c r="AJ125" s="19"/>
      <c r="AK125" s="19"/>
      <c r="AL125" s="26"/>
      <c r="AM125" s="20">
        <v>5.55</v>
      </c>
      <c r="AN125" s="21"/>
      <c r="AO125" s="19" t="s">
        <v>34</v>
      </c>
      <c r="AP125" s="18"/>
      <c r="AQ125" s="3">
        <f t="shared" si="8"/>
        <v>78.32296872851029</v>
      </c>
      <c r="AR125" s="27">
        <v>222.9428989844933</v>
      </c>
      <c r="AS125" s="28">
        <v>0</v>
      </c>
      <c r="AT125" s="28"/>
      <c r="AU125" s="28"/>
      <c r="AV125" s="28"/>
      <c r="AW125" s="60"/>
      <c r="AX125" s="67">
        <v>25659</v>
      </c>
      <c r="AY125" s="68" t="s">
        <v>40</v>
      </c>
      <c r="AZ125" s="69"/>
      <c r="BA125" s="69">
        <v>5.55</v>
      </c>
      <c r="BB125" s="70"/>
      <c r="BC125" s="68" t="s">
        <v>34</v>
      </c>
      <c r="BD125" s="18"/>
      <c r="BE125" s="27">
        <v>391.3822023784993</v>
      </c>
      <c r="BF125" s="27">
        <v>222.9428989844933</v>
      </c>
      <c r="BG125" s="28">
        <v>0</v>
      </c>
      <c r="BH125" s="17"/>
      <c r="BI125" s="18">
        <v>31043</v>
      </c>
      <c r="BJ125" s="42">
        <v>5.9259259259259262E-2</v>
      </c>
      <c r="BK125" s="42">
        <v>0.1037037037037037</v>
      </c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W125" s="16">
        <f t="shared" si="9"/>
        <v>0.92829559994773292</v>
      </c>
      <c r="BX125" s="10"/>
      <c r="BY125" s="10">
        <f t="shared" si="14"/>
        <v>1.5935585880022922</v>
      </c>
      <c r="BZ125" s="12">
        <f t="shared" si="15"/>
        <v>0.41632277170288706</v>
      </c>
      <c r="CA125" s="10">
        <f t="shared" si="10"/>
        <v>5.5552165270066061</v>
      </c>
      <c r="CB125" s="10">
        <f t="shared" si="11"/>
        <v>2.777608263503303</v>
      </c>
      <c r="CC125" s="11">
        <f t="shared" si="12"/>
        <v>664.12810693828408</v>
      </c>
      <c r="CD125" s="11">
        <f t="shared" si="13"/>
        <v>415.08006683642759</v>
      </c>
      <c r="CF125" s="17"/>
      <c r="CG125" s="17"/>
      <c r="CH125" s="17"/>
      <c r="CI125" s="17"/>
    </row>
    <row r="126" spans="1:87" ht="10.5" customHeight="1">
      <c r="AG126" s="18">
        <v>25689</v>
      </c>
      <c r="AH126" s="19" t="s">
        <v>40</v>
      </c>
      <c r="AI126" s="19"/>
      <c r="AJ126" s="19"/>
      <c r="AK126" s="19"/>
      <c r="AL126" s="26"/>
      <c r="AM126" s="20">
        <v>11.1</v>
      </c>
      <c r="AN126" s="20"/>
      <c r="AO126" s="19" t="s">
        <v>34</v>
      </c>
      <c r="AP126" s="18"/>
      <c r="AQ126" s="3">
        <f t="shared" si="8"/>
        <v>78.174571883154869</v>
      </c>
      <c r="AR126" s="27">
        <v>222.5211955707527</v>
      </c>
      <c r="AS126" s="28">
        <v>0</v>
      </c>
      <c r="AT126" s="28"/>
      <c r="AU126" s="28"/>
      <c r="AV126" s="28"/>
      <c r="AW126" s="60"/>
      <c r="AX126" s="67">
        <v>25689</v>
      </c>
      <c r="AY126" s="68" t="s">
        <v>40</v>
      </c>
      <c r="AZ126" s="69"/>
      <c r="BA126" s="69">
        <v>11.1</v>
      </c>
      <c r="BB126" s="69"/>
      <c r="BC126" s="68" t="s">
        <v>34</v>
      </c>
      <c r="BD126" s="18"/>
      <c r="BE126" s="27">
        <v>390.64189079390917</v>
      </c>
      <c r="BF126" s="27">
        <v>222.5211955707527</v>
      </c>
      <c r="BG126" s="28">
        <v>0</v>
      </c>
      <c r="BH126" s="17"/>
      <c r="BI126" s="18">
        <v>31044</v>
      </c>
      <c r="BJ126" s="20"/>
      <c r="BK126" s="20"/>
      <c r="BL126" s="42">
        <f>0.03/2</f>
        <v>1.4999999999999999E-2</v>
      </c>
      <c r="BM126" s="42">
        <f>0.032/2</f>
        <v>1.6E-2</v>
      </c>
      <c r="BN126" s="20"/>
      <c r="BO126" s="20"/>
      <c r="BP126" s="20"/>
      <c r="BQ126" s="20"/>
      <c r="BR126" s="20"/>
      <c r="BS126" s="20"/>
      <c r="BT126" s="20"/>
      <c r="BU126" s="20"/>
      <c r="BW126" s="16">
        <f t="shared" si="9"/>
        <v>0.92823691880158676</v>
      </c>
      <c r="BX126" s="10"/>
      <c r="BY126" s="10">
        <f t="shared" si="14"/>
        <v>1.5934578530161521</v>
      </c>
      <c r="BZ126" s="12">
        <f t="shared" si="15"/>
        <v>0.41629645433435536</v>
      </c>
      <c r="CA126" s="10">
        <f t="shared" si="10"/>
        <v>5.55485300936322</v>
      </c>
      <c r="CB126" s="10">
        <f t="shared" si="11"/>
        <v>2.77742650468161</v>
      </c>
      <c r="CC126" s="11">
        <f t="shared" si="12"/>
        <v>664.02308670343302</v>
      </c>
      <c r="CD126" s="11">
        <f t="shared" si="13"/>
        <v>415.01442918964563</v>
      </c>
      <c r="CF126" s="17"/>
      <c r="CG126" s="17"/>
      <c r="CH126" s="17"/>
      <c r="CI126" s="17"/>
    </row>
    <row r="127" spans="1:87" ht="10.5" customHeight="1">
      <c r="AF127" s="8"/>
      <c r="AG127" s="18">
        <v>25720</v>
      </c>
      <c r="AH127" s="19" t="s">
        <v>40</v>
      </c>
      <c r="AI127" s="19"/>
      <c r="AJ127" s="19"/>
      <c r="AK127" s="19"/>
      <c r="AL127" s="26"/>
      <c r="AM127" s="20">
        <v>11.84</v>
      </c>
      <c r="AN127" s="21"/>
      <c r="AO127" s="19" t="s">
        <v>34</v>
      </c>
      <c r="AP127" s="20"/>
      <c r="AQ127" s="3">
        <f t="shared" si="8"/>
        <v>78.021523848797713</v>
      </c>
      <c r="AR127" s="27">
        <v>222.08627335043315</v>
      </c>
      <c r="AS127" s="28">
        <v>0</v>
      </c>
      <c r="AT127" s="28"/>
      <c r="AU127" s="28"/>
      <c r="AV127" s="28"/>
      <c r="AW127" s="60"/>
      <c r="AX127" s="67">
        <v>25720</v>
      </c>
      <c r="AY127" s="68" t="s">
        <v>40</v>
      </c>
      <c r="AZ127" s="69"/>
      <c r="BA127" s="69">
        <v>11.84</v>
      </c>
      <c r="BB127" s="70"/>
      <c r="BC127" s="68" t="s">
        <v>34</v>
      </c>
      <c r="BD127" s="20"/>
      <c r="BE127" s="27">
        <v>389.87837324198279</v>
      </c>
      <c r="BF127" s="27">
        <v>222.08627335043315</v>
      </c>
      <c r="BG127" s="28">
        <v>0</v>
      </c>
      <c r="BH127" s="17"/>
      <c r="BI127" s="18">
        <v>31078</v>
      </c>
      <c r="BJ127" s="20"/>
      <c r="BK127" s="20"/>
      <c r="BL127" s="42">
        <f>0.03/2</f>
        <v>1.4999999999999999E-2</v>
      </c>
      <c r="BM127" s="42">
        <f>0.032/2</f>
        <v>1.6E-2</v>
      </c>
      <c r="BN127" s="20"/>
      <c r="BO127" s="20"/>
      <c r="BP127" s="20"/>
      <c r="BQ127" s="20"/>
      <c r="BR127" s="20"/>
      <c r="BS127" s="20"/>
      <c r="BT127" s="20"/>
      <c r="BU127" s="20"/>
      <c r="BW127" s="16">
        <f t="shared" si="9"/>
        <v>0.92624396542833642</v>
      </c>
      <c r="BX127" s="10"/>
      <c r="BY127" s="10">
        <f t="shared" si="14"/>
        <v>1.5900366497231384</v>
      </c>
      <c r="BZ127" s="12">
        <f t="shared" si="15"/>
        <v>0.41540265297165047</v>
      </c>
      <c r="CA127" s="10">
        <f t="shared" si="10"/>
        <v>5.5425075529069936</v>
      </c>
      <c r="CB127" s="10">
        <f t="shared" si="11"/>
        <v>2.7712537764534968</v>
      </c>
      <c r="CC127" s="11">
        <f t="shared" si="12"/>
        <v>660.46226278376389</v>
      </c>
      <c r="CD127" s="11">
        <f t="shared" si="13"/>
        <v>412.78891423985243</v>
      </c>
      <c r="CF127" s="17"/>
      <c r="CG127" s="17"/>
      <c r="CH127" s="17"/>
      <c r="CI127" s="17"/>
    </row>
    <row r="128" spans="1:87" ht="10.5" customHeight="1">
      <c r="AG128" s="18">
        <v>25750</v>
      </c>
      <c r="AH128" s="19" t="s">
        <v>40</v>
      </c>
      <c r="AI128" s="19"/>
      <c r="AJ128" s="19"/>
      <c r="AK128" s="19"/>
      <c r="AL128" s="26"/>
      <c r="AM128" s="20">
        <v>11.1</v>
      </c>
      <c r="AN128" s="20"/>
      <c r="AO128" s="19" t="s">
        <v>34</v>
      </c>
      <c r="AP128" s="18"/>
      <c r="AQ128" s="3">
        <f t="shared" si="8"/>
        <v>77.873698144576537</v>
      </c>
      <c r="AR128" s="27">
        <v>221.66619027066969</v>
      </c>
      <c r="AS128" s="28">
        <v>0</v>
      </c>
      <c r="AT128" s="28"/>
      <c r="AU128" s="28"/>
      <c r="AV128" s="28"/>
      <c r="AW128" s="60"/>
      <c r="AX128" s="67">
        <v>25750</v>
      </c>
      <c r="AY128" s="68" t="s">
        <v>40</v>
      </c>
      <c r="AZ128" s="69"/>
      <c r="BA128" s="69">
        <v>11.1</v>
      </c>
      <c r="BB128" s="69"/>
      <c r="BC128" s="68" t="s">
        <v>34</v>
      </c>
      <c r="BD128" s="18"/>
      <c r="BE128" s="27">
        <v>389.14090619688443</v>
      </c>
      <c r="BF128" s="27">
        <v>221.66619027066969</v>
      </c>
      <c r="BG128" s="28">
        <v>0</v>
      </c>
      <c r="BH128" s="17"/>
      <c r="BI128" s="18">
        <v>31079</v>
      </c>
      <c r="BJ128" s="42">
        <v>0.11851851851851852</v>
      </c>
      <c r="BK128" s="42">
        <v>0.47407407407407409</v>
      </c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W128" s="16">
        <f t="shared" si="9"/>
        <v>0.9261854139739234</v>
      </c>
      <c r="BX128" s="10"/>
      <c r="BY128" s="10">
        <f t="shared" si="14"/>
        <v>1.5899361373723042</v>
      </c>
      <c r="BZ128" s="12">
        <f t="shared" si="15"/>
        <v>0.41537639376737345</v>
      </c>
      <c r="CA128" s="10">
        <f t="shared" si="10"/>
        <v>5.5421448669028948</v>
      </c>
      <c r="CB128" s="10">
        <f t="shared" si="11"/>
        <v>2.7710724334514474</v>
      </c>
      <c r="CC128" s="11">
        <f t="shared" si="12"/>
        <v>660.35782223799697</v>
      </c>
      <c r="CD128" s="11">
        <f t="shared" si="13"/>
        <v>412.72363889874816</v>
      </c>
      <c r="CF128" s="17"/>
      <c r="CG128" s="17"/>
      <c r="CH128" s="17"/>
      <c r="CI128" s="17"/>
    </row>
    <row r="129" spans="32:87" ht="10.5" customHeight="1">
      <c r="AF129" s="8"/>
      <c r="AG129" s="18">
        <v>25781</v>
      </c>
      <c r="AH129" s="19" t="s">
        <v>40</v>
      </c>
      <c r="AI129" s="19"/>
      <c r="AJ129" s="19"/>
      <c r="AK129" s="19"/>
      <c r="AL129" s="26"/>
      <c r="AM129" s="20">
        <v>5.92</v>
      </c>
      <c r="AN129" s="21"/>
      <c r="AO129" s="19" t="s">
        <v>34</v>
      </c>
      <c r="AP129" s="18"/>
      <c r="AQ129" s="3">
        <f t="shared" si="8"/>
        <v>77.721239152578931</v>
      </c>
      <c r="AR129" s="27">
        <v>221.23293917566718</v>
      </c>
      <c r="AS129" s="28">
        <v>0</v>
      </c>
      <c r="AT129" s="28"/>
      <c r="AU129" s="28"/>
      <c r="AV129" s="28"/>
      <c r="AW129" s="60"/>
      <c r="AX129" s="67">
        <v>25781</v>
      </c>
      <c r="AY129" s="68" t="s">
        <v>40</v>
      </c>
      <c r="AZ129" s="69"/>
      <c r="BA129" s="69">
        <v>5.92</v>
      </c>
      <c r="BB129" s="70"/>
      <c r="BC129" s="68" t="s">
        <v>34</v>
      </c>
      <c r="BD129" s="18"/>
      <c r="BE129" s="27">
        <v>388.38032235000094</v>
      </c>
      <c r="BF129" s="27">
        <v>221.23293917566718</v>
      </c>
      <c r="BG129" s="28">
        <v>0</v>
      </c>
      <c r="BH129" s="17"/>
      <c r="BI129" s="41">
        <v>31083</v>
      </c>
      <c r="BJ129" s="20"/>
      <c r="BK129" s="20"/>
      <c r="BL129" s="20"/>
      <c r="BM129" s="20"/>
      <c r="BN129" s="20"/>
      <c r="BO129" s="20"/>
      <c r="BP129" s="20"/>
      <c r="BQ129" s="20"/>
      <c r="BR129" s="20"/>
      <c r="BS129" s="43">
        <v>8.1481481481481488E-2</v>
      </c>
      <c r="BT129" s="43">
        <v>0.12962962962962962</v>
      </c>
      <c r="BU129" s="43">
        <v>0.46666666666666667</v>
      </c>
      <c r="BW129" s="16">
        <f t="shared" si="9"/>
        <v>0.9259512451665648</v>
      </c>
      <c r="BX129" s="10"/>
      <c r="BY129" s="10">
        <f t="shared" si="14"/>
        <v>1.5895341515026848</v>
      </c>
      <c r="BZ129" s="12">
        <f t="shared" si="15"/>
        <v>0.41527137354867222</v>
      </c>
      <c r="CA129" s="10">
        <f t="shared" si="10"/>
        <v>5.5406943602024219</v>
      </c>
      <c r="CB129" s="10">
        <f t="shared" si="11"/>
        <v>2.7703471801012109</v>
      </c>
      <c r="CC129" s="11">
        <f t="shared" si="12"/>
        <v>659.94022518325619</v>
      </c>
      <c r="CD129" s="11">
        <f t="shared" si="13"/>
        <v>412.46264073953512</v>
      </c>
      <c r="CF129" s="17"/>
      <c r="CG129" s="17"/>
      <c r="CH129" s="17"/>
      <c r="CI129" s="17"/>
    </row>
    <row r="130" spans="32:87" ht="10.5" customHeight="1">
      <c r="AG130" s="18">
        <v>25812</v>
      </c>
      <c r="AH130" s="19" t="s">
        <v>40</v>
      </c>
      <c r="AI130" s="19"/>
      <c r="AJ130" s="19"/>
      <c r="AK130" s="19"/>
      <c r="AL130" s="26"/>
      <c r="AM130" s="20">
        <v>2.59</v>
      </c>
      <c r="AN130" s="21"/>
      <c r="AO130" s="19" t="s">
        <v>34</v>
      </c>
      <c r="AP130" s="18"/>
      <c r="AQ130" s="3">
        <f t="shared" si="8"/>
        <v>77.569078640617533</v>
      </c>
      <c r="AR130" s="27">
        <v>220.80053487877626</v>
      </c>
      <c r="AS130" s="28">
        <v>0</v>
      </c>
      <c r="AT130" s="28"/>
      <c r="AU130" s="28"/>
      <c r="AV130" s="28"/>
      <c r="AW130" s="60"/>
      <c r="AX130" s="67">
        <v>25812</v>
      </c>
      <c r="AY130" s="68" t="s">
        <v>40</v>
      </c>
      <c r="AZ130" s="69"/>
      <c r="BA130" s="69">
        <v>2.59</v>
      </c>
      <c r="BB130" s="70"/>
      <c r="BC130" s="68" t="s">
        <v>34</v>
      </c>
      <c r="BD130" s="18"/>
      <c r="BE130" s="27">
        <v>387.62122507977631</v>
      </c>
      <c r="BF130" s="27">
        <v>220.80053487877626</v>
      </c>
      <c r="BG130" s="28">
        <v>0</v>
      </c>
      <c r="BH130" s="17"/>
      <c r="BI130" s="18">
        <v>31106</v>
      </c>
      <c r="BJ130" s="42">
        <v>0.1111111111111111</v>
      </c>
      <c r="BK130" s="42">
        <v>0.35925925925925922</v>
      </c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W130" s="16">
        <f t="shared" si="9"/>
        <v>0.92460592301611866</v>
      </c>
      <c r="BX130" s="10"/>
      <c r="BY130" s="10">
        <f t="shared" si="14"/>
        <v>1.5872247043108705</v>
      </c>
      <c r="BZ130" s="12">
        <f t="shared" si="15"/>
        <v>0.41466802236771377</v>
      </c>
      <c r="CA130" s="10">
        <f t="shared" si="10"/>
        <v>5.5323613108355278</v>
      </c>
      <c r="CB130" s="10">
        <f t="shared" si="11"/>
        <v>2.7661806554177639</v>
      </c>
      <c r="CC130" s="11">
        <f t="shared" si="12"/>
        <v>657.54416179292389</v>
      </c>
      <c r="CD130" s="11">
        <f t="shared" si="13"/>
        <v>410.96510112057746</v>
      </c>
      <c r="CF130" s="17"/>
      <c r="CG130" s="17"/>
      <c r="CH130" s="17"/>
      <c r="CI130" s="17"/>
    </row>
    <row r="131" spans="32:87" ht="10.5" customHeight="1">
      <c r="AF131" s="8"/>
      <c r="AG131" s="18">
        <v>25842</v>
      </c>
      <c r="AH131" s="19" t="s">
        <v>40</v>
      </c>
      <c r="AI131" s="19"/>
      <c r="AJ131" s="19"/>
      <c r="AK131" s="19"/>
      <c r="AL131" s="26"/>
      <c r="AM131" s="20">
        <v>2.96</v>
      </c>
      <c r="AN131" s="20"/>
      <c r="AO131" s="19" t="s">
        <v>34</v>
      </c>
      <c r="AP131" s="18"/>
      <c r="AQ131" s="3">
        <f t="shared" si="8"/>
        <v>77.422110174607312</v>
      </c>
      <c r="AR131" s="27">
        <v>220.38288381324219</v>
      </c>
      <c r="AS131" s="28">
        <v>0</v>
      </c>
      <c r="AT131" s="28"/>
      <c r="AU131" s="28"/>
      <c r="AV131" s="28"/>
      <c r="AW131" s="60"/>
      <c r="AX131" s="67">
        <v>25842</v>
      </c>
      <c r="AY131" s="68" t="s">
        <v>40</v>
      </c>
      <c r="AZ131" s="69"/>
      <c r="BA131" s="69">
        <v>2.96</v>
      </c>
      <c r="BB131" s="69"/>
      <c r="BC131" s="68" t="s">
        <v>34</v>
      </c>
      <c r="BD131" s="18"/>
      <c r="BE131" s="27">
        <v>386.88802750049024</v>
      </c>
      <c r="BF131" s="27">
        <v>220.38288381324219</v>
      </c>
      <c r="BG131" s="28">
        <v>0</v>
      </c>
      <c r="BH131" s="17"/>
      <c r="BI131" s="18">
        <v>31106</v>
      </c>
      <c r="BJ131" s="20"/>
      <c r="BK131" s="20"/>
      <c r="BL131" s="42">
        <v>0.13703703703703704</v>
      </c>
      <c r="BM131" s="42">
        <v>9.2592592592592587E-2</v>
      </c>
      <c r="BN131" s="20"/>
      <c r="BO131" s="20"/>
      <c r="BP131" s="20"/>
      <c r="BQ131" s="20"/>
      <c r="BR131" s="20"/>
      <c r="BS131" s="20"/>
      <c r="BT131" s="20"/>
      <c r="BU131" s="20"/>
      <c r="BW131" s="16">
        <f t="shared" si="9"/>
        <v>0.92460592301611866</v>
      </c>
      <c r="BX131" s="10"/>
      <c r="BY131" s="10">
        <f t="shared" si="14"/>
        <v>1.5872247043108705</v>
      </c>
      <c r="BZ131" s="12">
        <f t="shared" si="15"/>
        <v>0.41466802236771377</v>
      </c>
      <c r="CA131" s="10">
        <f t="shared" si="10"/>
        <v>5.5323613108355278</v>
      </c>
      <c r="CB131" s="10">
        <f t="shared" si="11"/>
        <v>2.7661806554177639</v>
      </c>
      <c r="CC131" s="11">
        <f t="shared" si="12"/>
        <v>657.54416179292389</v>
      </c>
      <c r="CD131" s="11">
        <f t="shared" si="13"/>
        <v>410.96510112057746</v>
      </c>
      <c r="CF131" s="17"/>
      <c r="CG131" s="17"/>
      <c r="CH131" s="17"/>
      <c r="CI131" s="17"/>
    </row>
    <row r="132" spans="32:87" ht="10.5" customHeight="1">
      <c r="AG132" s="18">
        <v>25873</v>
      </c>
      <c r="AH132" s="19" t="s">
        <v>40</v>
      </c>
      <c r="AI132" s="19"/>
      <c r="AJ132" s="19"/>
      <c r="AK132" s="19"/>
      <c r="AL132" s="26"/>
      <c r="AM132" s="20">
        <v>6.66</v>
      </c>
      <c r="AN132" s="21"/>
      <c r="AO132" s="19" t="s">
        <v>34</v>
      </c>
      <c r="AP132" s="18"/>
      <c r="AQ132" s="3">
        <f t="shared" si="8"/>
        <v>77.270535289160975</v>
      </c>
      <c r="AR132" s="27">
        <v>219.9521409669141</v>
      </c>
      <c r="AS132" s="28">
        <v>0</v>
      </c>
      <c r="AT132" s="28"/>
      <c r="AU132" s="28"/>
      <c r="AV132" s="28"/>
      <c r="AW132" s="60"/>
      <c r="AX132" s="67">
        <v>25873</v>
      </c>
      <c r="AY132" s="68" t="s">
        <v>40</v>
      </c>
      <c r="AZ132" s="69"/>
      <c r="BA132" s="69">
        <v>6.66</v>
      </c>
      <c r="BB132" s="70"/>
      <c r="BC132" s="68" t="s">
        <v>34</v>
      </c>
      <c r="BD132" s="18"/>
      <c r="BE132" s="27">
        <v>386.13184695101961</v>
      </c>
      <c r="BF132" s="27">
        <v>219.9521409669141</v>
      </c>
      <c r="BG132" s="28">
        <v>0</v>
      </c>
      <c r="BH132" s="17"/>
      <c r="BI132" s="18">
        <v>31135</v>
      </c>
      <c r="BJ132" s="42">
        <v>9.6296296296296297E-2</v>
      </c>
      <c r="BK132" s="42">
        <v>0.12962962962962962</v>
      </c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W132" s="16">
        <f t="shared" si="9"/>
        <v>0.92291243290289215</v>
      </c>
      <c r="BX132" s="10"/>
      <c r="BY132" s="10">
        <f t="shared" si="14"/>
        <v>1.5843175746058702</v>
      </c>
      <c r="BZ132" s="12">
        <f t="shared" si="15"/>
        <v>0.41390852453337135</v>
      </c>
      <c r="CA132" s="10">
        <f t="shared" si="10"/>
        <v>5.5218722833718434</v>
      </c>
      <c r="CB132" s="10">
        <f t="shared" si="11"/>
        <v>2.7609361416859217</v>
      </c>
      <c r="CC132" s="11">
        <f t="shared" si="12"/>
        <v>654.5354340704879</v>
      </c>
      <c r="CD132" s="11">
        <f t="shared" si="13"/>
        <v>409.08464629405495</v>
      </c>
      <c r="CF132" s="17"/>
      <c r="CG132" s="17"/>
      <c r="CH132" s="17"/>
      <c r="CI132" s="17"/>
    </row>
    <row r="133" spans="32:87" ht="10.5" customHeight="1">
      <c r="AF133" s="8"/>
      <c r="AG133" s="18">
        <v>25903</v>
      </c>
      <c r="AH133" s="19" t="s">
        <v>40</v>
      </c>
      <c r="AI133" s="19"/>
      <c r="AJ133" s="19"/>
      <c r="AK133" s="19"/>
      <c r="AL133" s="26"/>
      <c r="AM133" s="20">
        <v>0.74</v>
      </c>
      <c r="AN133" s="20"/>
      <c r="AO133" s="19" t="s">
        <v>34</v>
      </c>
      <c r="AP133" s="18"/>
      <c r="AQ133" s="3">
        <f t="shared" ref="AQ133:AQ196" si="16">100*2.71828^(-(0.69315/30.02)*(AG133-21794)/365.25)</f>
        <v>77.124132466821806</v>
      </c>
      <c r="AR133" s="27">
        <v>219.53609466479909</v>
      </c>
      <c r="AS133" s="28">
        <v>0</v>
      </c>
      <c r="AT133" s="28"/>
      <c r="AU133" s="28"/>
      <c r="AV133" s="28"/>
      <c r="AW133" s="60"/>
      <c r="AX133" s="67">
        <v>25903</v>
      </c>
      <c r="AY133" s="68" t="s">
        <v>40</v>
      </c>
      <c r="AZ133" s="69"/>
      <c r="BA133" s="69">
        <v>0.74</v>
      </c>
      <c r="BB133" s="69"/>
      <c r="BC133" s="68" t="s">
        <v>34</v>
      </c>
      <c r="BD133" s="18"/>
      <c r="BE133" s="27">
        <v>385.40146657669544</v>
      </c>
      <c r="BF133" s="27">
        <v>219.53609466479909</v>
      </c>
      <c r="BG133" s="28">
        <v>0</v>
      </c>
      <c r="BH133" s="17"/>
      <c r="BI133" s="18">
        <v>31135</v>
      </c>
      <c r="BJ133" s="20"/>
      <c r="BK133" s="20"/>
      <c r="BL133" s="42">
        <v>0.11481481481481481</v>
      </c>
      <c r="BM133" s="42">
        <v>0.11481481481481481</v>
      </c>
      <c r="BN133" s="20"/>
      <c r="BO133" s="20"/>
      <c r="BP133" s="20"/>
      <c r="BQ133" s="20"/>
      <c r="BR133" s="20"/>
      <c r="BS133" s="20"/>
      <c r="BT133" s="20"/>
      <c r="BU133" s="20"/>
      <c r="BW133" s="16">
        <f t="shared" si="9"/>
        <v>0.92291243290289215</v>
      </c>
      <c r="BX133" s="10"/>
      <c r="BY133" s="10">
        <f t="shared" si="14"/>
        <v>1.5843175746058702</v>
      </c>
      <c r="BZ133" s="12">
        <f t="shared" si="15"/>
        <v>0.41390852453337135</v>
      </c>
      <c r="CA133" s="10">
        <f t="shared" si="10"/>
        <v>5.5218722833718434</v>
      </c>
      <c r="CB133" s="10">
        <f t="shared" si="11"/>
        <v>2.7609361416859217</v>
      </c>
      <c r="CC133" s="11">
        <f t="shared" si="12"/>
        <v>654.5354340704879</v>
      </c>
      <c r="CD133" s="11">
        <f t="shared" si="13"/>
        <v>409.08464629405495</v>
      </c>
      <c r="CF133" s="17"/>
      <c r="CG133" s="17"/>
      <c r="CH133" s="17"/>
      <c r="CI133" s="17"/>
    </row>
    <row r="134" spans="32:87" ht="10.5" customHeight="1">
      <c r="AG134" s="18">
        <v>25934</v>
      </c>
      <c r="AH134" s="19" t="s">
        <v>40</v>
      </c>
      <c r="AI134" s="19"/>
      <c r="AJ134" s="19"/>
      <c r="AK134" s="19"/>
      <c r="AL134" s="26"/>
      <c r="AM134" s="20">
        <v>1.85</v>
      </c>
      <c r="AN134" s="21"/>
      <c r="AO134" s="19" t="s">
        <v>34</v>
      </c>
      <c r="AP134" s="18"/>
      <c r="AQ134" s="3">
        <f t="shared" si="16"/>
        <v>76.973140953965284</v>
      </c>
      <c r="AR134" s="27">
        <v>219.10700688515189</v>
      </c>
      <c r="AS134" s="28">
        <v>0</v>
      </c>
      <c r="AT134" s="28"/>
      <c r="AU134" s="28"/>
      <c r="AV134" s="28"/>
      <c r="AW134" s="60"/>
      <c r="AX134" s="67">
        <v>25934</v>
      </c>
      <c r="AY134" s="68" t="s">
        <v>40</v>
      </c>
      <c r="AZ134" s="69"/>
      <c r="BA134" s="69">
        <v>1.85</v>
      </c>
      <c r="BB134" s="70"/>
      <c r="BC134" s="68" t="s">
        <v>34</v>
      </c>
      <c r="BD134" s="18"/>
      <c r="BE134" s="27">
        <v>384.64819154090384</v>
      </c>
      <c r="BF134" s="27">
        <v>219.10700688515189</v>
      </c>
      <c r="BG134" s="28">
        <v>0</v>
      </c>
      <c r="BH134" s="17"/>
      <c r="BI134" s="18">
        <v>31167</v>
      </c>
      <c r="BJ134" s="42">
        <v>0.15185185185185185</v>
      </c>
      <c r="BK134" s="42">
        <v>0.24814814814814815</v>
      </c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39"/>
      <c r="BW134" s="16">
        <f t="shared" ref="BW134:BW197" si="17">1*2.71828^(-(0.69315/30.02)*(BI134-29866)/365.25)</f>
        <v>0.92104735359810741</v>
      </c>
      <c r="BX134" s="10"/>
      <c r="BY134" s="10">
        <f t="shared" si="14"/>
        <v>1.581115886325098</v>
      </c>
      <c r="BZ134" s="12">
        <f t="shared" si="15"/>
        <v>0.41307207223772602</v>
      </c>
      <c r="CA134" s="10">
        <f t="shared" ref="CA134:CA197" si="18">6*2.71828^(-(0.69315/29)*(BI134-29866)/365.25)</f>
        <v>5.510321261419084</v>
      </c>
      <c r="CB134" s="10">
        <f t="shared" ref="CB134:CB197" si="19">3*2.71828^(-(0.69315/29)*(BI134-29866)/365.25)</f>
        <v>2.755160630709542</v>
      </c>
      <c r="CC134" s="11">
        <f t="shared" ref="CC134:CC197" si="20">800*2.71828^(-(0.69315/12)*(BI134-29866)/365.25)</f>
        <v>651.23143310838941</v>
      </c>
      <c r="CD134" s="11">
        <f t="shared" ref="CD134:CD197" si="21">500*2.71828^(-(0.69315/12)*(BI134-29866)/365.25)</f>
        <v>407.01964569274332</v>
      </c>
      <c r="CF134" s="17"/>
      <c r="CG134" s="17"/>
      <c r="CH134" s="17"/>
      <c r="CI134" s="17"/>
    </row>
    <row r="135" spans="32:87" ht="10.5" customHeight="1">
      <c r="AF135" s="8"/>
      <c r="AG135" s="18">
        <v>25965</v>
      </c>
      <c r="AH135" s="19" t="s">
        <v>40</v>
      </c>
      <c r="AI135" s="19"/>
      <c r="AJ135" s="19"/>
      <c r="AK135" s="19"/>
      <c r="AL135" s="26"/>
      <c r="AM135" s="20">
        <v>2.96</v>
      </c>
      <c r="AN135" s="21"/>
      <c r="AO135" s="19" t="s">
        <v>34</v>
      </c>
      <c r="AP135" s="20"/>
      <c r="AQ135" s="3">
        <f t="shared" si="16"/>
        <v>76.82244504815452</v>
      </c>
      <c r="AR135" s="27">
        <v>218.67875776633139</v>
      </c>
      <c r="AS135" s="28">
        <v>0</v>
      </c>
      <c r="AT135" s="28"/>
      <c r="AU135" s="28"/>
      <c r="AV135" s="28"/>
      <c r="AW135" s="60"/>
      <c r="AX135" s="67">
        <v>25965</v>
      </c>
      <c r="AY135" s="68" t="s">
        <v>40</v>
      </c>
      <c r="AZ135" s="69"/>
      <c r="BA135" s="69">
        <v>2.96</v>
      </c>
      <c r="BB135" s="70"/>
      <c r="BC135" s="68" t="s">
        <v>34</v>
      </c>
      <c r="BD135" s="20"/>
      <c r="BE135" s="27">
        <v>383.89638879655058</v>
      </c>
      <c r="BF135" s="27">
        <v>218.67875776633139</v>
      </c>
      <c r="BG135" s="28">
        <v>0</v>
      </c>
      <c r="BH135" s="17"/>
      <c r="BI135" s="18">
        <v>31167</v>
      </c>
      <c r="BJ135" s="20"/>
      <c r="BK135" s="20"/>
      <c r="BL135" s="42">
        <v>7.7777777777777779E-2</v>
      </c>
      <c r="BM135" s="42">
        <v>0.11851851851851852</v>
      </c>
      <c r="BN135" s="20"/>
      <c r="BO135" s="20"/>
      <c r="BP135" s="20"/>
      <c r="BQ135" s="20"/>
      <c r="BR135" s="20"/>
      <c r="BS135" s="20"/>
      <c r="BT135" s="20"/>
      <c r="BU135" s="20"/>
      <c r="BV135" s="39"/>
      <c r="BW135" s="16">
        <f t="shared" si="17"/>
        <v>0.92104735359810741</v>
      </c>
      <c r="BX135" s="10"/>
      <c r="BY135" s="10">
        <f t="shared" si="14"/>
        <v>1.581115886325098</v>
      </c>
      <c r="BZ135" s="12">
        <f t="shared" si="15"/>
        <v>0.41307207223772602</v>
      </c>
      <c r="CA135" s="10">
        <f t="shared" si="18"/>
        <v>5.510321261419084</v>
      </c>
      <c r="CB135" s="10">
        <f t="shared" si="19"/>
        <v>2.755160630709542</v>
      </c>
      <c r="CC135" s="11">
        <f t="shared" si="20"/>
        <v>651.23143310838941</v>
      </c>
      <c r="CD135" s="11">
        <f t="shared" si="21"/>
        <v>407.01964569274332</v>
      </c>
      <c r="CF135" s="17"/>
      <c r="CG135" s="17"/>
      <c r="CH135" s="17"/>
      <c r="CI135" s="17"/>
    </row>
    <row r="136" spans="32:87" ht="10.5" customHeight="1">
      <c r="AG136" s="18">
        <v>25993</v>
      </c>
      <c r="AH136" s="19" t="s">
        <v>40</v>
      </c>
      <c r="AI136" s="19"/>
      <c r="AJ136" s="19"/>
      <c r="AK136" s="19"/>
      <c r="AL136" s="26"/>
      <c r="AM136" s="20">
        <v>3.33</v>
      </c>
      <c r="AN136" s="20"/>
      <c r="AO136" s="19" t="s">
        <v>34</v>
      </c>
      <c r="AP136" s="18"/>
      <c r="AQ136" s="3">
        <f t="shared" si="16"/>
        <v>76.686586216252763</v>
      </c>
      <c r="AR136" s="27">
        <v>218.29267159396764</v>
      </c>
      <c r="AS136" s="28">
        <v>0</v>
      </c>
      <c r="AT136" s="28"/>
      <c r="AU136" s="28"/>
      <c r="AV136" s="28"/>
      <c r="AW136" s="60"/>
      <c r="AX136" s="67">
        <v>25993</v>
      </c>
      <c r="AY136" s="68" t="s">
        <v>40</v>
      </c>
      <c r="AZ136" s="69"/>
      <c r="BA136" s="69">
        <v>3.33</v>
      </c>
      <c r="BB136" s="69"/>
      <c r="BC136" s="68" t="s">
        <v>34</v>
      </c>
      <c r="BD136" s="18"/>
      <c r="BE136" s="27">
        <v>383.21860422868184</v>
      </c>
      <c r="BF136" s="27">
        <v>218.29267159396764</v>
      </c>
      <c r="BG136" s="28">
        <v>0</v>
      </c>
      <c r="BH136" s="17"/>
      <c r="BI136" s="41">
        <v>31183</v>
      </c>
      <c r="BJ136" s="20"/>
      <c r="BK136" s="20"/>
      <c r="BL136" s="20"/>
      <c r="BM136" s="20"/>
      <c r="BN136" s="20"/>
      <c r="BO136" s="20"/>
      <c r="BP136" s="20"/>
      <c r="BQ136" s="20"/>
      <c r="BR136" s="20"/>
      <c r="BS136" s="43">
        <v>7.407407407407407E-2</v>
      </c>
      <c r="BT136" s="43">
        <v>8.8888888888888892E-2</v>
      </c>
      <c r="BU136" s="43">
        <v>0.22962962962962963</v>
      </c>
      <c r="BV136" s="39"/>
      <c r="BW136" s="16">
        <f t="shared" si="17"/>
        <v>0.92011622782306934</v>
      </c>
      <c r="BX136" s="10"/>
      <c r="BY136" s="10">
        <f t="shared" si="14"/>
        <v>1.5795174693171905</v>
      </c>
      <c r="BZ136" s="12">
        <f t="shared" si="15"/>
        <v>0.41265448018677842</v>
      </c>
      <c r="CA136" s="10">
        <f t="shared" si="18"/>
        <v>5.50455481480458</v>
      </c>
      <c r="CB136" s="10">
        <f t="shared" si="19"/>
        <v>2.75227740740229</v>
      </c>
      <c r="CC136" s="11">
        <f t="shared" si="20"/>
        <v>649.58569219518029</v>
      </c>
      <c r="CD136" s="11">
        <f t="shared" si="21"/>
        <v>405.99105762198769</v>
      </c>
      <c r="CF136" s="17"/>
      <c r="CG136" s="17"/>
      <c r="CH136" s="17"/>
      <c r="CI136" s="17"/>
    </row>
    <row r="137" spans="32:87" ht="10.5" customHeight="1">
      <c r="AF137" s="8"/>
      <c r="AG137" s="18">
        <v>26024</v>
      </c>
      <c r="AH137" s="19" t="s">
        <v>40</v>
      </c>
      <c r="AI137" s="19"/>
      <c r="AJ137" s="19"/>
      <c r="AK137" s="19"/>
      <c r="AL137" s="26"/>
      <c r="AM137" s="20">
        <v>18.5</v>
      </c>
      <c r="AN137" s="21"/>
      <c r="AO137" s="19" t="s">
        <v>34</v>
      </c>
      <c r="AP137" s="20"/>
      <c r="AQ137" s="3">
        <f t="shared" si="16"/>
        <v>76.536451319454073</v>
      </c>
      <c r="AR137" s="27">
        <v>217.86601411010136</v>
      </c>
      <c r="AS137" s="28">
        <v>0</v>
      </c>
      <c r="AT137" s="28"/>
      <c r="AU137" s="28"/>
      <c r="AV137" s="28"/>
      <c r="AW137" s="60"/>
      <c r="AX137" s="67">
        <v>26024</v>
      </c>
      <c r="AY137" s="68" t="s">
        <v>40</v>
      </c>
      <c r="AZ137" s="69"/>
      <c r="BA137" s="69">
        <v>18.5</v>
      </c>
      <c r="BB137" s="70"/>
      <c r="BC137" s="68" t="s">
        <v>34</v>
      </c>
      <c r="BD137" s="20"/>
      <c r="BE137" s="27">
        <v>382.46959564192048</v>
      </c>
      <c r="BF137" s="27">
        <v>217.86601411010136</v>
      </c>
      <c r="BG137" s="28">
        <v>0</v>
      </c>
      <c r="BH137" s="17"/>
      <c r="BI137" s="41">
        <v>31187</v>
      </c>
      <c r="BJ137" s="20"/>
      <c r="BK137" s="20"/>
      <c r="BL137" s="20"/>
      <c r="BM137" s="20"/>
      <c r="BN137" s="20"/>
      <c r="BO137" s="20"/>
      <c r="BP137" s="20"/>
      <c r="BQ137" s="43">
        <v>2.2222222222222223E-2</v>
      </c>
      <c r="BR137" s="20"/>
      <c r="BS137" s="20"/>
      <c r="BT137" s="20"/>
      <c r="BU137" s="20"/>
      <c r="BV137" s="39"/>
      <c r="BW137" s="16">
        <f t="shared" si="17"/>
        <v>0.91988359349688587</v>
      </c>
      <c r="BX137" s="10"/>
      <c r="BY137" s="10">
        <f t="shared" si="14"/>
        <v>1.5791181176145921</v>
      </c>
      <c r="BZ137" s="12">
        <f t="shared" si="15"/>
        <v>0.4125501481534527</v>
      </c>
      <c r="CA137" s="10">
        <f t="shared" si="18"/>
        <v>5.5031141462847666</v>
      </c>
      <c r="CB137" s="10">
        <f t="shared" si="19"/>
        <v>2.7515570731423833</v>
      </c>
      <c r="CC137" s="11">
        <f t="shared" si="20"/>
        <v>649.17490721962997</v>
      </c>
      <c r="CD137" s="11">
        <f t="shared" si="21"/>
        <v>405.73431701226878</v>
      </c>
      <c r="CF137" s="17"/>
      <c r="CG137" s="17"/>
      <c r="CH137" s="17"/>
      <c r="CI137" s="17"/>
    </row>
    <row r="138" spans="32:87" ht="10.5" customHeight="1">
      <c r="AG138" s="18">
        <v>26054</v>
      </c>
      <c r="AH138" s="19" t="s">
        <v>40</v>
      </c>
      <c r="AI138" s="19"/>
      <c r="AJ138" s="19"/>
      <c r="AK138" s="19"/>
      <c r="AL138" s="26"/>
      <c r="AM138" s="20">
        <v>9.99</v>
      </c>
      <c r="AN138" s="20"/>
      <c r="AO138" s="19" t="s">
        <v>34</v>
      </c>
      <c r="AP138" s="18"/>
      <c r="AQ138" s="3">
        <f t="shared" si="16"/>
        <v>76.391439350233739</v>
      </c>
      <c r="AR138" s="27">
        <v>217.45391378169094</v>
      </c>
      <c r="AS138" s="28">
        <v>0</v>
      </c>
      <c r="AT138" s="28"/>
      <c r="AU138" s="28"/>
      <c r="AV138" s="28"/>
      <c r="AW138" s="60"/>
      <c r="AX138" s="67">
        <v>26054</v>
      </c>
      <c r="AY138" s="68" t="s">
        <v>40</v>
      </c>
      <c r="AZ138" s="69"/>
      <c r="BA138" s="69">
        <v>9.99</v>
      </c>
      <c r="BB138" s="69"/>
      <c r="BC138" s="68" t="s">
        <v>34</v>
      </c>
      <c r="BD138" s="18"/>
      <c r="BE138" s="27">
        <v>381.74614252962652</v>
      </c>
      <c r="BF138" s="27">
        <v>217.45391378169094</v>
      </c>
      <c r="BG138" s="28">
        <v>0</v>
      </c>
      <c r="BH138" s="17"/>
      <c r="BI138" s="18">
        <v>31198</v>
      </c>
      <c r="BJ138" s="42">
        <v>9.2592592592592587E-2</v>
      </c>
      <c r="BK138" s="42">
        <v>0.22222222222222221</v>
      </c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39"/>
      <c r="BW138" s="16">
        <f t="shared" si="17"/>
        <v>0.91924415233173207</v>
      </c>
      <c r="BX138" s="10"/>
      <c r="BY138" s="10">
        <f t="shared" si="14"/>
        <v>1.5780204209753852</v>
      </c>
      <c r="BZ138" s="12">
        <f t="shared" si="15"/>
        <v>0.41226337105547572</v>
      </c>
      <c r="CA138" s="10">
        <f t="shared" si="18"/>
        <v>5.4991542517538115</v>
      </c>
      <c r="CB138" s="10">
        <f t="shared" si="19"/>
        <v>2.7495771258769057</v>
      </c>
      <c r="CC138" s="11">
        <f t="shared" si="20"/>
        <v>648.04658749315854</v>
      </c>
      <c r="CD138" s="11">
        <f t="shared" si="21"/>
        <v>405.02911718322412</v>
      </c>
      <c r="CF138" s="17"/>
      <c r="CG138" s="17"/>
      <c r="CH138" s="17"/>
      <c r="CI138" s="17"/>
    </row>
    <row r="139" spans="32:87" ht="10.5" customHeight="1">
      <c r="AF139" s="8"/>
      <c r="AG139" s="18">
        <v>26085</v>
      </c>
      <c r="AH139" s="19" t="s">
        <v>40</v>
      </c>
      <c r="AI139" s="19"/>
      <c r="AJ139" s="19"/>
      <c r="AK139" s="19"/>
      <c r="AL139" s="26"/>
      <c r="AM139" s="20">
        <v>11.47</v>
      </c>
      <c r="AN139" s="21"/>
      <c r="AO139" s="19" t="s">
        <v>34</v>
      </c>
      <c r="AP139" s="20"/>
      <c r="AQ139" s="3">
        <f t="shared" si="16"/>
        <v>76.241882283880457</v>
      </c>
      <c r="AR139" s="27">
        <v>217.02889566709504</v>
      </c>
      <c r="AS139" s="28">
        <v>0</v>
      </c>
      <c r="AT139" s="28"/>
      <c r="AU139" s="28"/>
      <c r="AV139" s="28"/>
      <c r="AW139" s="60"/>
      <c r="AX139" s="67">
        <v>26085</v>
      </c>
      <c r="AY139" s="68" t="s">
        <v>40</v>
      </c>
      <c r="AZ139" s="69"/>
      <c r="BA139" s="69">
        <v>11.47</v>
      </c>
      <c r="BB139" s="70"/>
      <c r="BC139" s="68" t="s">
        <v>34</v>
      </c>
      <c r="BD139" s="20"/>
      <c r="BE139" s="27">
        <v>381.00001189932163</v>
      </c>
      <c r="BF139" s="27">
        <v>217.02889566709504</v>
      </c>
      <c r="BG139" s="28">
        <v>0</v>
      </c>
      <c r="BH139" s="17"/>
      <c r="BI139" s="18">
        <v>31198</v>
      </c>
      <c r="BJ139" s="20"/>
      <c r="BK139" s="20"/>
      <c r="BL139" s="42">
        <v>7.7777777777777779E-2</v>
      </c>
      <c r="BM139" s="42">
        <v>5.9259259259259262E-2</v>
      </c>
      <c r="BN139" s="20"/>
      <c r="BO139" s="20"/>
      <c r="BP139" s="20"/>
      <c r="BQ139" s="20"/>
      <c r="BR139" s="20"/>
      <c r="BS139" s="20"/>
      <c r="BT139" s="20"/>
      <c r="BU139" s="20"/>
      <c r="BV139" s="39"/>
      <c r="BW139" s="16">
        <f t="shared" si="17"/>
        <v>0.91924415233173207</v>
      </c>
      <c r="BX139" s="10"/>
      <c r="BY139" s="10">
        <f t="shared" si="14"/>
        <v>1.5780204209753852</v>
      </c>
      <c r="BZ139" s="12">
        <f t="shared" si="15"/>
        <v>0.41226337105547572</v>
      </c>
      <c r="CA139" s="10">
        <f t="shared" si="18"/>
        <v>5.4991542517538115</v>
      </c>
      <c r="CB139" s="10">
        <f t="shared" si="19"/>
        <v>2.7495771258769057</v>
      </c>
      <c r="CC139" s="11">
        <f t="shared" si="20"/>
        <v>648.04658749315854</v>
      </c>
      <c r="CD139" s="11">
        <f t="shared" si="21"/>
        <v>405.02911718322412</v>
      </c>
      <c r="CF139" s="17"/>
      <c r="CG139" s="17"/>
      <c r="CH139" s="17"/>
      <c r="CI139" s="17"/>
    </row>
    <row r="140" spans="32:87" ht="10.5" customHeight="1">
      <c r="AG140" s="18">
        <v>26115</v>
      </c>
      <c r="AH140" s="19" t="s">
        <v>40</v>
      </c>
      <c r="AI140" s="19"/>
      <c r="AJ140" s="19"/>
      <c r="AK140" s="19"/>
      <c r="AL140" s="26"/>
      <c r="AM140" s="20">
        <v>11.84</v>
      </c>
      <c r="AN140" s="21"/>
      <c r="AO140" s="19" t="s">
        <v>34</v>
      </c>
      <c r="AP140" s="20"/>
      <c r="AQ140" s="3">
        <f t="shared" si="16"/>
        <v>76.097428428280253</v>
      </c>
      <c r="AR140" s="27">
        <v>216.6183787742043</v>
      </c>
      <c r="AS140" s="28">
        <v>0</v>
      </c>
      <c r="AT140" s="28"/>
      <c r="AU140" s="28"/>
      <c r="AV140" s="28"/>
      <c r="AW140" s="60"/>
      <c r="AX140" s="67">
        <v>26115</v>
      </c>
      <c r="AY140" s="68" t="s">
        <v>40</v>
      </c>
      <c r="AZ140" s="69"/>
      <c r="BA140" s="69">
        <v>11.84</v>
      </c>
      <c r="BB140" s="70"/>
      <c r="BC140" s="68" t="s">
        <v>34</v>
      </c>
      <c r="BD140" s="20"/>
      <c r="BE140" s="27">
        <v>380.27933855029369</v>
      </c>
      <c r="BF140" s="27">
        <v>216.6183787742043</v>
      </c>
      <c r="BG140" s="28">
        <v>0</v>
      </c>
      <c r="BH140" s="17"/>
      <c r="BI140" s="44">
        <v>31208</v>
      </c>
      <c r="BJ140" s="20"/>
      <c r="BK140" s="20"/>
      <c r="BL140" s="20"/>
      <c r="BM140" s="20"/>
      <c r="BN140" s="45">
        <v>0.47407407407407409</v>
      </c>
      <c r="BO140" s="45">
        <v>0.3</v>
      </c>
      <c r="BP140" s="46">
        <v>0.87777777777777777</v>
      </c>
      <c r="BQ140" s="20"/>
      <c r="BR140" s="20"/>
      <c r="BS140" s="20"/>
      <c r="BT140" s="20"/>
      <c r="BU140" s="20"/>
      <c r="BV140" s="39"/>
      <c r="BW140" s="16">
        <f t="shared" si="17"/>
        <v>0.91866322790979005</v>
      </c>
      <c r="BX140" s="10">
        <f>0.3*2.71828^(-(0.69315/30.02)*(BI140-31208)/365.25)</f>
        <v>0.3</v>
      </c>
      <c r="BY140" s="10">
        <f t="shared" si="14"/>
        <v>1.5770231771000311</v>
      </c>
      <c r="BZ140" s="12">
        <f t="shared" si="15"/>
        <v>0.41200283759446782</v>
      </c>
      <c r="CA140" s="10">
        <f t="shared" si="18"/>
        <v>5.4955568203386802</v>
      </c>
      <c r="CB140" s="10">
        <f t="shared" si="19"/>
        <v>2.7477784101693401</v>
      </c>
      <c r="CC140" s="11">
        <f t="shared" si="20"/>
        <v>647.02254416929668</v>
      </c>
      <c r="CD140" s="11">
        <f t="shared" si="21"/>
        <v>404.3890901058104</v>
      </c>
      <c r="CF140" s="17"/>
      <c r="CG140" s="17"/>
      <c r="CH140" s="17"/>
      <c r="CI140" s="17"/>
    </row>
    <row r="141" spans="32:87" ht="10.5" customHeight="1">
      <c r="AF141" s="8"/>
      <c r="AG141" s="18">
        <v>26146</v>
      </c>
      <c r="AH141" s="19" t="s">
        <v>40</v>
      </c>
      <c r="AI141" s="19"/>
      <c r="AJ141" s="19"/>
      <c r="AK141" s="19"/>
      <c r="AL141" s="26"/>
      <c r="AM141" s="20">
        <v>7.77</v>
      </c>
      <c r="AN141" s="20"/>
      <c r="AO141" s="19" t="s">
        <v>34</v>
      </c>
      <c r="AP141" s="20"/>
      <c r="AQ141" s="3">
        <f t="shared" si="16"/>
        <v>75.948446968452245</v>
      </c>
      <c r="AR141" s="27">
        <v>216.194993729841</v>
      </c>
      <c r="AS141" s="28">
        <v>0</v>
      </c>
      <c r="AT141" s="28"/>
      <c r="AU141" s="28"/>
      <c r="AV141" s="28"/>
      <c r="AW141" s="60"/>
      <c r="AX141" s="67">
        <v>26146</v>
      </c>
      <c r="AY141" s="68" t="s">
        <v>40</v>
      </c>
      <c r="AZ141" s="69"/>
      <c r="BA141" s="69">
        <v>7.77</v>
      </c>
      <c r="BB141" s="69"/>
      <c r="BC141" s="68" t="s">
        <v>34</v>
      </c>
      <c r="BD141" s="20"/>
      <c r="BE141" s="27">
        <v>379.53607481831654</v>
      </c>
      <c r="BF141" s="27">
        <v>216.194993729841</v>
      </c>
      <c r="BG141" s="28">
        <v>0</v>
      </c>
      <c r="BH141" s="17"/>
      <c r="BI141" s="41">
        <v>31215</v>
      </c>
      <c r="BJ141" s="20"/>
      <c r="BK141" s="20"/>
      <c r="BL141" s="20"/>
      <c r="BM141" s="20"/>
      <c r="BN141" s="49"/>
      <c r="BO141" s="49"/>
      <c r="BP141" s="49"/>
      <c r="BQ141" s="49"/>
      <c r="BR141" s="43">
        <v>2.3E-2</v>
      </c>
      <c r="BS141" s="20"/>
      <c r="BT141" s="20"/>
      <c r="BU141" s="20"/>
      <c r="BV141" s="39"/>
      <c r="BW141" s="16">
        <f t="shared" si="17"/>
        <v>0.91825679926481285</v>
      </c>
      <c r="BX141" s="10">
        <f t="shared" ref="BX141:BX204" si="22">0.3*2.71828^(-(0.69315/30.02)*(BI141-31208)/365.25)</f>
        <v>0.2998672760705024</v>
      </c>
      <c r="BY141" s="10">
        <f t="shared" si="14"/>
        <v>1.5763254813901193</v>
      </c>
      <c r="BZ141" s="12">
        <f t="shared" si="15"/>
        <v>0.41182056214256879</v>
      </c>
      <c r="CA141" s="10">
        <f t="shared" si="18"/>
        <v>5.4930400186914135</v>
      </c>
      <c r="CB141" s="10">
        <f t="shared" si="19"/>
        <v>2.7465200093457067</v>
      </c>
      <c r="CC141" s="11">
        <f t="shared" si="20"/>
        <v>646.30667681990712</v>
      </c>
      <c r="CD141" s="11">
        <f t="shared" si="21"/>
        <v>403.94167301244192</v>
      </c>
      <c r="CF141" s="17"/>
      <c r="CG141" s="17"/>
      <c r="CH141" s="17"/>
      <c r="CI141" s="17"/>
    </row>
    <row r="142" spans="32:87" ht="10.5" customHeight="1">
      <c r="AG142" s="18">
        <v>26177</v>
      </c>
      <c r="AH142" s="19" t="s">
        <v>40</v>
      </c>
      <c r="AI142" s="19"/>
      <c r="AJ142" s="19"/>
      <c r="AK142" s="19"/>
      <c r="AL142" s="26"/>
      <c r="AM142" s="20">
        <v>4.07</v>
      </c>
      <c r="AN142" s="21"/>
      <c r="AO142" s="19" t="s">
        <v>34</v>
      </c>
      <c r="AP142" s="18"/>
      <c r="AQ142" s="3">
        <f t="shared" si="16"/>
        <v>75.799757180443237</v>
      </c>
      <c r="AR142" s="27">
        <v>215.77243620019186</v>
      </c>
      <c r="AS142" s="28">
        <v>0</v>
      </c>
      <c r="AT142" s="28"/>
      <c r="AU142" s="28"/>
      <c r="AV142" s="28"/>
      <c r="AW142" s="60"/>
      <c r="AX142" s="67">
        <v>26177</v>
      </c>
      <c r="AY142" s="68" t="s">
        <v>40</v>
      </c>
      <c r="AZ142" s="69"/>
      <c r="BA142" s="69">
        <v>4.07</v>
      </c>
      <c r="BB142" s="70"/>
      <c r="BC142" s="68" t="s">
        <v>34</v>
      </c>
      <c r="BD142" s="18"/>
      <c r="BE142" s="27">
        <v>378.79426381047989</v>
      </c>
      <c r="BF142" s="27">
        <v>215.77243620019186</v>
      </c>
      <c r="BG142" s="28">
        <v>0</v>
      </c>
      <c r="BH142" s="17"/>
      <c r="BI142" s="18">
        <v>31226</v>
      </c>
      <c r="BJ142" s="20"/>
      <c r="BK142" s="20"/>
      <c r="BL142" s="42">
        <v>6.6666666666666666E-2</v>
      </c>
      <c r="BM142" s="42">
        <v>6.6666666666666666E-2</v>
      </c>
      <c r="BN142" s="20"/>
      <c r="BO142" s="20"/>
      <c r="BP142" s="20"/>
      <c r="BQ142" s="20"/>
      <c r="BR142" s="20"/>
      <c r="BS142" s="20"/>
      <c r="BT142" s="20"/>
      <c r="BU142" s="20"/>
      <c r="BV142" s="39"/>
      <c r="BW142" s="16">
        <f t="shared" si="17"/>
        <v>0.91761848893752429</v>
      </c>
      <c r="BX142" s="10">
        <f t="shared" si="22"/>
        <v>0.29965882852153247</v>
      </c>
      <c r="BY142" s="10">
        <f t="shared" si="14"/>
        <v>1.575229726003669</v>
      </c>
      <c r="BZ142" s="12">
        <f t="shared" si="15"/>
        <v>0.41153429220368482</v>
      </c>
      <c r="CA142" s="10">
        <f t="shared" si="18"/>
        <v>5.4890873732346552</v>
      </c>
      <c r="CB142" s="10">
        <f t="shared" si="19"/>
        <v>2.7445436866173276</v>
      </c>
      <c r="CC142" s="11">
        <f t="shared" si="20"/>
        <v>645.1833423152982</v>
      </c>
      <c r="CD142" s="11">
        <f t="shared" si="21"/>
        <v>403.23958894706135</v>
      </c>
      <c r="CF142" s="17"/>
      <c r="CG142" s="17"/>
      <c r="CH142" s="17"/>
      <c r="CI142" s="17"/>
    </row>
    <row r="143" spans="32:87" ht="10.5" customHeight="1">
      <c r="AF143" s="8"/>
      <c r="AG143" s="18">
        <v>26207</v>
      </c>
      <c r="AH143" s="19" t="s">
        <v>40</v>
      </c>
      <c r="AI143" s="19"/>
      <c r="AJ143" s="19"/>
      <c r="AK143" s="19"/>
      <c r="AL143" s="26"/>
      <c r="AM143" s="20">
        <v>2.2200000000000002</v>
      </c>
      <c r="AN143" s="20"/>
      <c r="AO143" s="19" t="s">
        <v>34</v>
      </c>
      <c r="AP143" s="18"/>
      <c r="AQ143" s="3">
        <f t="shared" si="16"/>
        <v>75.656141009773364</v>
      </c>
      <c r="AR143" s="27">
        <v>215.36429593938425</v>
      </c>
      <c r="AS143" s="28">
        <v>0</v>
      </c>
      <c r="AT143" s="28"/>
      <c r="AU143" s="28"/>
      <c r="AV143" s="28"/>
      <c r="AW143" s="60"/>
      <c r="AX143" s="67">
        <v>26207</v>
      </c>
      <c r="AY143" s="68" t="s">
        <v>40</v>
      </c>
      <c r="AZ143" s="69"/>
      <c r="BA143" s="69">
        <v>2.2200000000000002</v>
      </c>
      <c r="BB143" s="69"/>
      <c r="BC143" s="68" t="s">
        <v>34</v>
      </c>
      <c r="BD143" s="18"/>
      <c r="BE143" s="27">
        <v>378.07776270243011</v>
      </c>
      <c r="BF143" s="27">
        <v>215.36429593938425</v>
      </c>
      <c r="BG143" s="28">
        <v>0</v>
      </c>
      <c r="BH143" s="17"/>
      <c r="BI143" s="18">
        <v>31227</v>
      </c>
      <c r="BJ143" s="42">
        <v>0.1</v>
      </c>
      <c r="BK143" s="42">
        <v>0.1111111111111111</v>
      </c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39"/>
      <c r="BW143" s="16">
        <f t="shared" si="17"/>
        <v>0.91756048273275659</v>
      </c>
      <c r="BX143" s="10">
        <f t="shared" si="22"/>
        <v>0.29963988593092733</v>
      </c>
      <c r="BY143" s="10">
        <f t="shared" si="14"/>
        <v>1.5751301496556063</v>
      </c>
      <c r="BZ143" s="12">
        <f t="shared" si="15"/>
        <v>0.41150827753341568</v>
      </c>
      <c r="CA143" s="10">
        <f t="shared" si="18"/>
        <v>5.4887281828958878</v>
      </c>
      <c r="CB143" s="10">
        <f t="shared" si="19"/>
        <v>2.7443640914479439</v>
      </c>
      <c r="CC143" s="11">
        <f t="shared" si="20"/>
        <v>645.08131786335264</v>
      </c>
      <c r="CD143" s="11">
        <f t="shared" si="21"/>
        <v>403.17582366459544</v>
      </c>
      <c r="CF143" s="17"/>
      <c r="CG143" s="17"/>
      <c r="CH143" s="17"/>
      <c r="CI143" s="17"/>
    </row>
    <row r="144" spans="32:87" ht="10.5" customHeight="1">
      <c r="AG144" s="18">
        <v>26238</v>
      </c>
      <c r="AH144" s="19" t="s">
        <v>40</v>
      </c>
      <c r="AI144" s="19"/>
      <c r="AJ144" s="19"/>
      <c r="AK144" s="19"/>
      <c r="AL144" s="26"/>
      <c r="AM144" s="20">
        <v>1.48</v>
      </c>
      <c r="AN144" s="21"/>
      <c r="AO144" s="19" t="s">
        <v>34</v>
      </c>
      <c r="AP144" s="20"/>
      <c r="AQ144" s="3">
        <f t="shared" si="16"/>
        <v>75.50802349035925</v>
      </c>
      <c r="AR144" s="27">
        <v>214.94336202552822</v>
      </c>
      <c r="AS144" s="28">
        <v>0</v>
      </c>
      <c r="AT144" s="28"/>
      <c r="AU144" s="28"/>
      <c r="AV144" s="28"/>
      <c r="AW144" s="60"/>
      <c r="AX144" s="67">
        <v>26238</v>
      </c>
      <c r="AY144" s="68" t="s">
        <v>40</v>
      </c>
      <c r="AZ144" s="69"/>
      <c r="BA144" s="69">
        <v>1.48</v>
      </c>
      <c r="BB144" s="70"/>
      <c r="BC144" s="68" t="s">
        <v>34</v>
      </c>
      <c r="BD144" s="20"/>
      <c r="BE144" s="27">
        <v>377.33880199540067</v>
      </c>
      <c r="BF144" s="27">
        <v>214.94336202552822</v>
      </c>
      <c r="BG144" s="28">
        <v>0</v>
      </c>
      <c r="BH144" s="17"/>
      <c r="BI144" s="41">
        <v>31253</v>
      </c>
      <c r="BJ144" s="20"/>
      <c r="BK144" s="20"/>
      <c r="BL144" s="20"/>
      <c r="BM144" s="20"/>
      <c r="BN144" s="20"/>
      <c r="BO144" s="20"/>
      <c r="BP144" s="20"/>
      <c r="BQ144" s="43">
        <v>0.1</v>
      </c>
      <c r="BR144" s="20"/>
      <c r="BS144" s="20"/>
      <c r="BT144" s="20"/>
      <c r="BU144" s="20"/>
      <c r="BV144" s="39"/>
      <c r="BW144" s="16">
        <f t="shared" si="17"/>
        <v>0.91605360777644818</v>
      </c>
      <c r="BX144" s="10">
        <f t="shared" si="22"/>
        <v>0.29914779865328472</v>
      </c>
      <c r="BY144" s="10">
        <f t="shared" si="14"/>
        <v>1.5725433728489449</v>
      </c>
      <c r="BZ144" s="12">
        <f t="shared" si="15"/>
        <v>0.41083247301763942</v>
      </c>
      <c r="CA144" s="10">
        <f t="shared" si="18"/>
        <v>5.4793974796349012</v>
      </c>
      <c r="CB144" s="10">
        <f t="shared" si="19"/>
        <v>2.7396987398174506</v>
      </c>
      <c r="CC144" s="11">
        <f t="shared" si="20"/>
        <v>642.43433747434642</v>
      </c>
      <c r="CD144" s="11">
        <f t="shared" si="21"/>
        <v>401.52146092146648</v>
      </c>
      <c r="CF144" s="17"/>
      <c r="CG144" s="17"/>
      <c r="CH144" s="17"/>
      <c r="CI144" s="17"/>
    </row>
    <row r="145" spans="1:87" ht="10.5" customHeight="1">
      <c r="AF145" s="8"/>
      <c r="AG145" s="18">
        <v>26268</v>
      </c>
      <c r="AH145" s="19" t="s">
        <v>40</v>
      </c>
      <c r="AI145" s="19"/>
      <c r="AJ145" s="19"/>
      <c r="AK145" s="19"/>
      <c r="AL145" s="26"/>
      <c r="AM145" s="20">
        <v>0.37</v>
      </c>
      <c r="AN145" s="21"/>
      <c r="AO145" s="19" t="s">
        <v>34</v>
      </c>
      <c r="AP145" s="18"/>
      <c r="AQ145" s="3">
        <f t="shared" si="16"/>
        <v>75.364960061241376</v>
      </c>
      <c r="AR145" s="27">
        <v>214.53678998425701</v>
      </c>
      <c r="AS145" s="28">
        <v>0</v>
      </c>
      <c r="AT145" s="28"/>
      <c r="AU145" s="28"/>
      <c r="AV145" s="28"/>
      <c r="AW145" s="60"/>
      <c r="AX145" s="67">
        <v>26268</v>
      </c>
      <c r="AY145" s="68" t="s">
        <v>40</v>
      </c>
      <c r="AZ145" s="69"/>
      <c r="BA145" s="69">
        <v>0.37</v>
      </c>
      <c r="BB145" s="70"/>
      <c r="BC145" s="68" t="s">
        <v>34</v>
      </c>
      <c r="BD145" s="18"/>
      <c r="BE145" s="27">
        <v>376.6250539385527</v>
      </c>
      <c r="BF145" s="27">
        <v>214.53678998425701</v>
      </c>
      <c r="BG145" s="28">
        <v>0</v>
      </c>
      <c r="BH145" s="17"/>
      <c r="BI145" s="18">
        <v>31259</v>
      </c>
      <c r="BJ145" s="42">
        <v>4.0740740740740744E-2</v>
      </c>
      <c r="BK145" s="42">
        <f>0.024/2</f>
        <v>1.2E-2</v>
      </c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39"/>
      <c r="BW145" s="16">
        <f t="shared" si="17"/>
        <v>0.91570621898440652</v>
      </c>
      <c r="BX145" s="10">
        <f t="shared" si="22"/>
        <v>0.29903435486404145</v>
      </c>
      <c r="BY145" s="10">
        <f t="shared" si="14"/>
        <v>1.5719470278991627</v>
      </c>
      <c r="BZ145" s="12">
        <f t="shared" si="15"/>
        <v>0.41067667580738715</v>
      </c>
      <c r="CA145" s="10">
        <f t="shared" si="18"/>
        <v>5.4772464939904282</v>
      </c>
      <c r="CB145" s="10">
        <f t="shared" si="19"/>
        <v>2.7386232469952141</v>
      </c>
      <c r="CC145" s="11">
        <f t="shared" si="20"/>
        <v>641.82503992344414</v>
      </c>
      <c r="CD145" s="11">
        <f t="shared" si="21"/>
        <v>401.14064995215261</v>
      </c>
      <c r="CF145" s="17"/>
      <c r="CG145" s="17"/>
      <c r="CH145" s="17"/>
      <c r="CI145" s="17"/>
    </row>
    <row r="146" spans="1:87" ht="10.5" customHeight="1">
      <c r="AG146" s="18">
        <v>26299</v>
      </c>
      <c r="AH146" s="19" t="s">
        <v>40</v>
      </c>
      <c r="AI146" s="19"/>
      <c r="AJ146" s="19"/>
      <c r="AK146" s="19"/>
      <c r="AL146" s="26"/>
      <c r="AM146" s="20">
        <v>6.29</v>
      </c>
      <c r="AN146" s="20"/>
      <c r="AO146" s="19" t="s">
        <v>34</v>
      </c>
      <c r="AP146" s="18"/>
      <c r="AQ146" s="3">
        <f t="shared" si="16"/>
        <v>75.217412607908102</v>
      </c>
      <c r="AR146" s="27">
        <v>214.11747344768685</v>
      </c>
      <c r="AS146" s="28">
        <v>0</v>
      </c>
      <c r="AT146" s="28"/>
      <c r="AU146" s="28"/>
      <c r="AV146" s="28"/>
      <c r="AW146" s="60"/>
      <c r="AX146" s="67">
        <v>26299</v>
      </c>
      <c r="AY146" s="68" t="s">
        <v>40</v>
      </c>
      <c r="AZ146" s="69"/>
      <c r="BA146" s="69">
        <v>6.29</v>
      </c>
      <c r="BB146" s="69"/>
      <c r="BC146" s="68" t="s">
        <v>34</v>
      </c>
      <c r="BD146" s="18"/>
      <c r="BE146" s="27">
        <v>375.8889325804646</v>
      </c>
      <c r="BF146" s="27">
        <v>214.11747344768685</v>
      </c>
      <c r="BG146" s="28">
        <v>0</v>
      </c>
      <c r="BH146" s="17"/>
      <c r="BI146" s="18">
        <v>31259</v>
      </c>
      <c r="BJ146" s="20"/>
      <c r="BK146" s="20"/>
      <c r="BL146" s="42">
        <f>0.03/2</f>
        <v>1.4999999999999999E-2</v>
      </c>
      <c r="BM146" s="42">
        <f>0.032/2</f>
        <v>1.6E-2</v>
      </c>
      <c r="BN146" s="20"/>
      <c r="BO146" s="20"/>
      <c r="BP146" s="20"/>
      <c r="BQ146" s="20"/>
      <c r="BR146" s="20"/>
      <c r="BS146" s="20"/>
      <c r="BT146" s="20"/>
      <c r="BU146" s="20"/>
      <c r="BV146" s="39"/>
      <c r="BW146" s="16">
        <f t="shared" si="17"/>
        <v>0.91570621898440652</v>
      </c>
      <c r="BX146" s="10">
        <f t="shared" si="22"/>
        <v>0.29903435486404145</v>
      </c>
      <c r="BY146" s="10">
        <f t="shared" ref="BY146:BY209" si="23">1.704*2.71828^(-(0.69315/30.02)*(BI146-29983)/365.25)</f>
        <v>1.5719470278991627</v>
      </c>
      <c r="BZ146" s="12">
        <f t="shared" si="15"/>
        <v>0.41067667580738715</v>
      </c>
      <c r="CA146" s="10">
        <f t="shared" si="18"/>
        <v>5.4772464939904282</v>
      </c>
      <c r="CB146" s="10">
        <f t="shared" si="19"/>
        <v>2.7386232469952141</v>
      </c>
      <c r="CC146" s="11">
        <f t="shared" si="20"/>
        <v>641.82503992344414</v>
      </c>
      <c r="CD146" s="11">
        <f t="shared" si="21"/>
        <v>401.14064995215261</v>
      </c>
      <c r="CF146" s="17"/>
      <c r="CG146" s="17"/>
      <c r="CH146" s="17"/>
      <c r="CI146" s="17"/>
    </row>
    <row r="147" spans="1:87" ht="10.5" customHeight="1">
      <c r="AF147" s="8"/>
      <c r="AG147" s="18">
        <v>26330</v>
      </c>
      <c r="AH147" s="19" t="s">
        <v>40</v>
      </c>
      <c r="AI147" s="19"/>
      <c r="AJ147" s="19"/>
      <c r="AK147" s="19"/>
      <c r="AL147" s="26"/>
      <c r="AM147" s="20">
        <v>2.96</v>
      </c>
      <c r="AN147" s="21"/>
      <c r="AO147" s="19" t="s">
        <v>34</v>
      </c>
      <c r="AP147" s="18"/>
      <c r="AQ147" s="3">
        <f t="shared" si="16"/>
        <v>75.070154018935227</v>
      </c>
      <c r="AR147" s="27">
        <v>213.69897647384931</v>
      </c>
      <c r="AS147" s="28">
        <v>0</v>
      </c>
      <c r="AT147" s="28"/>
      <c r="AU147" s="28"/>
      <c r="AV147" s="28"/>
      <c r="AW147" s="60"/>
      <c r="AX147" s="67">
        <v>26330</v>
      </c>
      <c r="AY147" s="68" t="s">
        <v>40</v>
      </c>
      <c r="AZ147" s="69"/>
      <c r="BA147" s="69">
        <v>2.96</v>
      </c>
      <c r="BB147" s="70"/>
      <c r="BC147" s="68" t="s">
        <v>34</v>
      </c>
      <c r="BD147" s="18"/>
      <c r="BE147" s="27">
        <v>375.15424998660154</v>
      </c>
      <c r="BF147" s="27">
        <v>213.69897647384931</v>
      </c>
      <c r="BG147" s="28">
        <v>0</v>
      </c>
      <c r="BH147" s="17"/>
      <c r="BI147" s="41">
        <v>31265</v>
      </c>
      <c r="BJ147" s="20"/>
      <c r="BK147" s="20"/>
      <c r="BL147" s="20"/>
      <c r="BM147" s="20"/>
      <c r="BN147" s="49"/>
      <c r="BO147" s="49"/>
      <c r="BP147" s="49"/>
      <c r="BQ147" s="49"/>
      <c r="BR147" s="51">
        <v>8.8888888888888892E-2</v>
      </c>
      <c r="BS147" s="20"/>
      <c r="BT147" s="20"/>
      <c r="BU147" s="20"/>
      <c r="BV147" s="39"/>
      <c r="BW147" s="16">
        <f t="shared" si="17"/>
        <v>0.91535896193025867</v>
      </c>
      <c r="BX147" s="10">
        <f t="shared" si="22"/>
        <v>0.29892095409531649</v>
      </c>
      <c r="BY147" s="10">
        <f t="shared" si="23"/>
        <v>1.5713509090972282</v>
      </c>
      <c r="BZ147" s="12">
        <f t="shared" si="15"/>
        <v>0.41052093767905345</v>
      </c>
      <c r="CA147" s="10">
        <f t="shared" si="18"/>
        <v>5.4750963527342762</v>
      </c>
      <c r="CB147" s="10">
        <f t="shared" si="19"/>
        <v>2.7375481763671381</v>
      </c>
      <c r="CC147" s="11">
        <f t="shared" si="20"/>
        <v>641.21632024250277</v>
      </c>
      <c r="CD147" s="11">
        <f t="shared" si="21"/>
        <v>400.76020015156422</v>
      </c>
      <c r="CF147" s="17"/>
      <c r="CG147" s="17"/>
      <c r="CH147" s="17"/>
      <c r="CI147" s="17"/>
    </row>
    <row r="148" spans="1:87" ht="10.5" customHeight="1">
      <c r="AG148" s="18">
        <v>26359</v>
      </c>
      <c r="AH148" s="19" t="s">
        <v>40</v>
      </c>
      <c r="AI148" s="19"/>
      <c r="AJ148" s="19"/>
      <c r="AK148" s="19"/>
      <c r="AL148" s="26"/>
      <c r="AM148" s="20">
        <v>2.96</v>
      </c>
      <c r="AN148" s="20"/>
      <c r="AO148" s="19" t="s">
        <v>34</v>
      </c>
      <c r="AP148" s="20"/>
      <c r="AQ148" s="3">
        <f t="shared" si="16"/>
        <v>74.932656994024612</v>
      </c>
      <c r="AR148" s="27">
        <v>213.30821984160497</v>
      </c>
      <c r="AS148" s="28">
        <v>0</v>
      </c>
      <c r="AT148" s="28"/>
      <c r="AU148" s="28"/>
      <c r="AV148" s="28"/>
      <c r="AW148" s="60"/>
      <c r="AX148" s="67">
        <v>26359</v>
      </c>
      <c r="AY148" s="68" t="s">
        <v>40</v>
      </c>
      <c r="AZ148" s="69"/>
      <c r="BA148" s="69">
        <v>2.96</v>
      </c>
      <c r="BB148" s="69"/>
      <c r="BC148" s="68" t="s">
        <v>34</v>
      </c>
      <c r="BD148" s="20"/>
      <c r="BE148" s="27">
        <v>374.46826630190736</v>
      </c>
      <c r="BF148" s="27">
        <v>213.30821984160497</v>
      </c>
      <c r="BG148" s="28">
        <v>0</v>
      </c>
      <c r="BH148" s="17"/>
      <c r="BI148" s="41">
        <v>31266</v>
      </c>
      <c r="BJ148" s="20"/>
      <c r="BK148" s="20"/>
      <c r="BL148" s="20"/>
      <c r="BM148" s="20"/>
      <c r="BN148" s="20"/>
      <c r="BO148" s="20"/>
      <c r="BP148" s="20"/>
      <c r="BQ148" s="20"/>
      <c r="BR148" s="20"/>
      <c r="BS148" s="43">
        <v>8.1481481481481488E-2</v>
      </c>
      <c r="BT148" s="43">
        <v>0.1</v>
      </c>
      <c r="BU148" s="43">
        <v>0.3037037037037037</v>
      </c>
      <c r="BV148" s="39"/>
      <c r="BW148" s="16">
        <f t="shared" si="17"/>
        <v>0.91530109855890984</v>
      </c>
      <c r="BX148" s="10">
        <f t="shared" si="22"/>
        <v>0.29890205814860038</v>
      </c>
      <c r="BY148" s="10">
        <f t="shared" si="23"/>
        <v>1.5712515779441467</v>
      </c>
      <c r="BZ148" s="12">
        <f t="shared" si="15"/>
        <v>0.41049498706683324</v>
      </c>
      <c r="CA148" s="10">
        <f t="shared" si="18"/>
        <v>5.4747380779282828</v>
      </c>
      <c r="CB148" s="10">
        <f t="shared" si="19"/>
        <v>2.7373690389641414</v>
      </c>
      <c r="CC148" s="11">
        <f t="shared" si="20"/>
        <v>641.11492310565711</v>
      </c>
      <c r="CD148" s="11">
        <f t="shared" si="21"/>
        <v>400.69682694103568</v>
      </c>
      <c r="CF148" s="17"/>
      <c r="CG148" s="17"/>
      <c r="CH148" s="17"/>
      <c r="CI148" s="17"/>
    </row>
    <row r="149" spans="1:87" ht="10.5" customHeight="1">
      <c r="AF149" s="8"/>
      <c r="AG149" s="18">
        <v>26390</v>
      </c>
      <c r="AH149" s="19" t="s">
        <v>40</v>
      </c>
      <c r="AI149" s="19"/>
      <c r="AJ149" s="19"/>
      <c r="AK149" s="19"/>
      <c r="AL149" s="26"/>
      <c r="AM149" s="20">
        <v>1.48</v>
      </c>
      <c r="AN149" s="21"/>
      <c r="AO149" s="19" t="s">
        <v>34</v>
      </c>
      <c r="AP149" s="20"/>
      <c r="AQ149" s="3">
        <f t="shared" si="16"/>
        <v>74.785955891788518</v>
      </c>
      <c r="AR149" s="27">
        <v>212.89130457046431</v>
      </c>
      <c r="AS149" s="28">
        <v>0</v>
      </c>
      <c r="AT149" s="28"/>
      <c r="AU149" s="28"/>
      <c r="AV149" s="28"/>
      <c r="AW149" s="60"/>
      <c r="AX149" s="67">
        <v>26390</v>
      </c>
      <c r="AY149" s="68" t="s">
        <v>40</v>
      </c>
      <c r="AZ149" s="69"/>
      <c r="BA149" s="69">
        <v>1.48</v>
      </c>
      <c r="BB149" s="70"/>
      <c r="BC149" s="68" t="s">
        <v>34</v>
      </c>
      <c r="BD149" s="20"/>
      <c r="BE149" s="27">
        <v>373.73636042929371</v>
      </c>
      <c r="BF149" s="27">
        <v>212.89130457046431</v>
      </c>
      <c r="BG149" s="28">
        <v>0</v>
      </c>
      <c r="BH149" s="17"/>
      <c r="BI149" s="18">
        <v>31289</v>
      </c>
      <c r="BJ149" s="42">
        <v>3.7037037037037035E-2</v>
      </c>
      <c r="BK149" s="42">
        <v>8.1481481481481488E-2</v>
      </c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39"/>
      <c r="BW149" s="16">
        <f t="shared" si="17"/>
        <v>0.91397125009372715</v>
      </c>
      <c r="BX149" s="10">
        <f t="shared" si="22"/>
        <v>0.29846778089940362</v>
      </c>
      <c r="BY149" s="10">
        <f t="shared" si="23"/>
        <v>1.568968693653245</v>
      </c>
      <c r="BZ149" s="12">
        <f t="shared" si="15"/>
        <v>0.40989857553692727</v>
      </c>
      <c r="CA149" s="10">
        <f t="shared" si="18"/>
        <v>5.4665042249653988</v>
      </c>
      <c r="CB149" s="10">
        <f t="shared" si="19"/>
        <v>2.7332521124826994</v>
      </c>
      <c r="CC149" s="11">
        <f t="shared" si="20"/>
        <v>638.78720926487324</v>
      </c>
      <c r="CD149" s="11">
        <f t="shared" si="21"/>
        <v>399.24200579054582</v>
      </c>
      <c r="CF149" s="17"/>
      <c r="CG149" s="17"/>
      <c r="CH149" s="17"/>
      <c r="CI149" s="17"/>
    </row>
    <row r="150" spans="1:87" ht="10.5" customHeight="1">
      <c r="AG150" s="18">
        <v>26420</v>
      </c>
      <c r="AH150" s="19" t="s">
        <v>39</v>
      </c>
      <c r="AI150" s="19"/>
      <c r="AJ150" s="19"/>
      <c r="AK150" s="19"/>
      <c r="AL150" s="20">
        <v>3.33</v>
      </c>
      <c r="AM150" s="26"/>
      <c r="AN150" s="20"/>
      <c r="AO150" s="19" t="s">
        <v>34</v>
      </c>
      <c r="AP150" s="18"/>
      <c r="AQ150" s="3">
        <f t="shared" si="16"/>
        <v>74.644260548629333</v>
      </c>
      <c r="AR150" s="19"/>
      <c r="AS150" s="19"/>
      <c r="AT150" s="27">
        <v>373.02942650249042</v>
      </c>
      <c r="AU150" s="27">
        <v>212.48861405956674</v>
      </c>
      <c r="AV150" s="28">
        <v>0</v>
      </c>
      <c r="AW150" s="60"/>
      <c r="AX150" s="67">
        <v>26420</v>
      </c>
      <c r="AY150" s="68" t="s">
        <v>39</v>
      </c>
      <c r="AZ150" s="69">
        <v>3.33</v>
      </c>
      <c r="BA150" s="69"/>
      <c r="BB150" s="69"/>
      <c r="BC150" s="68" t="s">
        <v>34</v>
      </c>
      <c r="BD150" s="18"/>
      <c r="BE150" s="27">
        <v>373.02942650249042</v>
      </c>
      <c r="BF150" s="27">
        <v>212.48861405956674</v>
      </c>
      <c r="BG150" s="28">
        <v>0</v>
      </c>
      <c r="BH150" s="17"/>
      <c r="BI150" s="18">
        <v>31289</v>
      </c>
      <c r="BJ150" s="20"/>
      <c r="BK150" s="20"/>
      <c r="BL150" s="42">
        <f>0.03/2</f>
        <v>1.4999999999999999E-2</v>
      </c>
      <c r="BM150" s="42">
        <f>0.032/2</f>
        <v>1.6E-2</v>
      </c>
      <c r="BN150" s="20"/>
      <c r="BO150" s="20"/>
      <c r="BP150" s="20"/>
      <c r="BQ150" s="20"/>
      <c r="BR150" s="20"/>
      <c r="BS150" s="20"/>
      <c r="BT150" s="20"/>
      <c r="BU150" s="20"/>
      <c r="BV150" s="39"/>
      <c r="BW150" s="16">
        <f t="shared" si="17"/>
        <v>0.91397125009372715</v>
      </c>
      <c r="BX150" s="10">
        <f t="shared" si="22"/>
        <v>0.29846778089940362</v>
      </c>
      <c r="BY150" s="10">
        <f t="shared" si="23"/>
        <v>1.568968693653245</v>
      </c>
      <c r="BZ150" s="12">
        <f t="shared" si="15"/>
        <v>0.40989857553692727</v>
      </c>
      <c r="CA150" s="10">
        <f t="shared" si="18"/>
        <v>5.4665042249653988</v>
      </c>
      <c r="CB150" s="10">
        <f t="shared" si="19"/>
        <v>2.7332521124826994</v>
      </c>
      <c r="CC150" s="11">
        <f t="shared" si="20"/>
        <v>638.78720926487324</v>
      </c>
      <c r="CD150" s="11">
        <f t="shared" si="21"/>
        <v>399.24200579054582</v>
      </c>
      <c r="CF150" s="17"/>
      <c r="CG150" s="17"/>
      <c r="CH150" s="17"/>
      <c r="CI150" s="17"/>
    </row>
    <row r="151" spans="1:87" s="8" customFormat="1" ht="10.5" customHeight="1">
      <c r="A151" s="2"/>
      <c r="B151" s="2"/>
      <c r="C151" s="2"/>
      <c r="D151" s="2"/>
      <c r="E151" s="2"/>
      <c r="AG151" s="18">
        <v>26451</v>
      </c>
      <c r="AH151" s="19" t="s">
        <v>39</v>
      </c>
      <c r="AI151" s="19"/>
      <c r="AJ151" s="19"/>
      <c r="AK151" s="19"/>
      <c r="AL151" s="20">
        <v>3.33</v>
      </c>
      <c r="AM151" s="26"/>
      <c r="AN151" s="21"/>
      <c r="AO151" s="19" t="s">
        <v>34</v>
      </c>
      <c r="AP151" s="18"/>
      <c r="AQ151" s="3">
        <f t="shared" si="16"/>
        <v>74.498124061050163</v>
      </c>
      <c r="AR151" s="19"/>
      <c r="AS151" s="19"/>
      <c r="AT151" s="27">
        <v>372.30033287164389</v>
      </c>
      <c r="AU151" s="27">
        <v>212.07330072466229</v>
      </c>
      <c r="AV151" s="28">
        <v>0</v>
      </c>
      <c r="AW151" s="60"/>
      <c r="AX151" s="67">
        <v>26451</v>
      </c>
      <c r="AY151" s="68" t="s">
        <v>39</v>
      </c>
      <c r="AZ151" s="69">
        <v>3.33</v>
      </c>
      <c r="BA151" s="69"/>
      <c r="BB151" s="70"/>
      <c r="BC151" s="68" t="s">
        <v>34</v>
      </c>
      <c r="BD151" s="18"/>
      <c r="BE151" s="27">
        <v>372.30033287164389</v>
      </c>
      <c r="BF151" s="27">
        <v>212.07330072466229</v>
      </c>
      <c r="BG151" s="28">
        <v>0</v>
      </c>
      <c r="BH151" s="17"/>
      <c r="BI151" s="41">
        <v>31294</v>
      </c>
      <c r="BJ151" s="20"/>
      <c r="BK151" s="20"/>
      <c r="BL151" s="20"/>
      <c r="BM151" s="20"/>
      <c r="BN151" s="20"/>
      <c r="BO151" s="20"/>
      <c r="BP151" s="20"/>
      <c r="BQ151" s="43">
        <v>0.13333333333333333</v>
      </c>
      <c r="BR151" s="20"/>
      <c r="BS151" s="20"/>
      <c r="BT151" s="20"/>
      <c r="BU151" s="20"/>
      <c r="BV151" s="39"/>
      <c r="BW151" s="16">
        <f t="shared" si="17"/>
        <v>0.91368240836998582</v>
      </c>
      <c r="BX151" s="10">
        <f t="shared" si="22"/>
        <v>0.29837345632594753</v>
      </c>
      <c r="BY151" s="10">
        <f t="shared" si="23"/>
        <v>1.5684728535248771</v>
      </c>
      <c r="BZ151" s="12">
        <f t="shared" si="15"/>
        <v>0.40976903556386463</v>
      </c>
      <c r="CA151" s="10">
        <f t="shared" si="18"/>
        <v>5.4647158962196816</v>
      </c>
      <c r="CB151" s="10">
        <f t="shared" si="19"/>
        <v>2.7323579481098408</v>
      </c>
      <c r="CC151" s="11">
        <f t="shared" si="20"/>
        <v>638.28230389669341</v>
      </c>
      <c r="CD151" s="11">
        <f t="shared" si="21"/>
        <v>398.92643993543334</v>
      </c>
      <c r="CF151" s="17"/>
      <c r="CG151" s="17"/>
      <c r="CH151" s="17"/>
      <c r="CI151" s="17"/>
    </row>
    <row r="152" spans="1:87" ht="10.5" customHeight="1">
      <c r="AG152" s="18">
        <v>26481</v>
      </c>
      <c r="AH152" s="19" t="s">
        <v>39</v>
      </c>
      <c r="AI152" s="19"/>
      <c r="AJ152" s="19"/>
      <c r="AK152" s="19"/>
      <c r="AL152" s="20">
        <v>3.33</v>
      </c>
      <c r="AM152" s="26"/>
      <c r="AN152" s="20"/>
      <c r="AO152" s="19" t="s">
        <v>34</v>
      </c>
      <c r="AP152" s="20"/>
      <c r="AQ152" s="3">
        <f t="shared" si="16"/>
        <v>74.356974066673942</v>
      </c>
      <c r="AR152" s="19"/>
      <c r="AS152" s="19"/>
      <c r="AT152" s="27">
        <v>371.59611523554128</v>
      </c>
      <c r="AU152" s="27">
        <v>211.67215749343052</v>
      </c>
      <c r="AV152" s="28">
        <v>0</v>
      </c>
      <c r="AW152" s="60"/>
      <c r="AX152" s="67">
        <v>26481</v>
      </c>
      <c r="AY152" s="68" t="s">
        <v>39</v>
      </c>
      <c r="AZ152" s="69">
        <v>3.33</v>
      </c>
      <c r="BA152" s="69"/>
      <c r="BB152" s="69"/>
      <c r="BC152" s="68" t="s">
        <v>34</v>
      </c>
      <c r="BD152" s="20"/>
      <c r="BE152" s="27">
        <v>371.59611523554128</v>
      </c>
      <c r="BF152" s="27">
        <v>211.67215749343052</v>
      </c>
      <c r="BG152" s="28">
        <v>0</v>
      </c>
      <c r="BH152" s="17"/>
      <c r="BI152" s="18">
        <v>31320</v>
      </c>
      <c r="BJ152" s="20"/>
      <c r="BK152" s="20"/>
      <c r="BL152" s="42">
        <f>0.03/2</f>
        <v>1.4999999999999999E-2</v>
      </c>
      <c r="BM152" s="42">
        <f>0.032/2</f>
        <v>1.6E-2</v>
      </c>
      <c r="BN152" s="20"/>
      <c r="BO152" s="20"/>
      <c r="BP152" s="20"/>
      <c r="BQ152" s="20"/>
      <c r="BR152" s="20"/>
      <c r="BS152" s="20"/>
      <c r="BT152" s="20"/>
      <c r="BU152" s="20"/>
      <c r="BV152" s="39"/>
      <c r="BW152" s="16">
        <f t="shared" si="17"/>
        <v>0.91218190222886286</v>
      </c>
      <c r="BX152" s="10">
        <f t="shared" si="22"/>
        <v>0.297883448857856</v>
      </c>
      <c r="BY152" s="10">
        <f t="shared" si="23"/>
        <v>1.5658970097444358</v>
      </c>
      <c r="BZ152" s="12">
        <f t="shared" si="15"/>
        <v>0.409096087339544</v>
      </c>
      <c r="CA152" s="10">
        <f t="shared" si="18"/>
        <v>5.4554260132569725</v>
      </c>
      <c r="CB152" s="10">
        <f t="shared" si="19"/>
        <v>2.7277130066284863</v>
      </c>
      <c r="CC152" s="11">
        <f t="shared" si="20"/>
        <v>635.66322209370401</v>
      </c>
      <c r="CD152" s="11">
        <f t="shared" si="21"/>
        <v>397.28951380856495</v>
      </c>
      <c r="CF152" s="17"/>
      <c r="CG152" s="17"/>
      <c r="CH152" s="17"/>
      <c r="CI152" s="17"/>
    </row>
    <row r="153" spans="1:87" ht="10.5" customHeight="1">
      <c r="AF153" s="8"/>
      <c r="AG153" s="18">
        <v>26512</v>
      </c>
      <c r="AH153" s="19" t="s">
        <v>39</v>
      </c>
      <c r="AI153" s="19"/>
      <c r="AJ153" s="19"/>
      <c r="AK153" s="19"/>
      <c r="AL153" s="20">
        <v>2.59</v>
      </c>
      <c r="AM153" s="26"/>
      <c r="AN153" s="21"/>
      <c r="AO153" s="19" t="s">
        <v>34</v>
      </c>
      <c r="AP153" s="18"/>
      <c r="AQ153" s="3">
        <f t="shared" si="16"/>
        <v>74.211400020695677</v>
      </c>
      <c r="AR153" s="19"/>
      <c r="AS153" s="19"/>
      <c r="AT153" s="27">
        <v>370.86982304083222</v>
      </c>
      <c r="AU153" s="27">
        <v>211.25843993955553</v>
      </c>
      <c r="AV153" s="28">
        <v>0</v>
      </c>
      <c r="AW153" s="60"/>
      <c r="AX153" s="67">
        <v>26512</v>
      </c>
      <c r="AY153" s="68" t="s">
        <v>39</v>
      </c>
      <c r="AZ153" s="69">
        <v>2.59</v>
      </c>
      <c r="BA153" s="69"/>
      <c r="BB153" s="70"/>
      <c r="BC153" s="68" t="s">
        <v>34</v>
      </c>
      <c r="BD153" s="18"/>
      <c r="BE153" s="27">
        <v>370.86982304083222</v>
      </c>
      <c r="BF153" s="27">
        <v>211.25843993955553</v>
      </c>
      <c r="BG153" s="28">
        <v>0</v>
      </c>
      <c r="BH153" s="17"/>
      <c r="BI153" s="18">
        <v>31321</v>
      </c>
      <c r="BJ153" s="42">
        <f>0.021/2</f>
        <v>1.0500000000000001E-2</v>
      </c>
      <c r="BK153" s="42">
        <f>0.024/2</f>
        <v>1.2E-2</v>
      </c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39"/>
      <c r="BW153" s="16">
        <f t="shared" si="17"/>
        <v>0.91212423969171474</v>
      </c>
      <c r="BX153" s="10">
        <f t="shared" si="22"/>
        <v>0.29786461849584861</v>
      </c>
      <c r="BY153" s="10">
        <f t="shared" si="23"/>
        <v>1.5657980233533728</v>
      </c>
      <c r="BZ153" s="12">
        <f t="shared" si="15"/>
        <v>0.40907022679761068</v>
      </c>
      <c r="CA153" s="10">
        <f t="shared" si="18"/>
        <v>5.4550690256223113</v>
      </c>
      <c r="CB153" s="10">
        <f t="shared" si="19"/>
        <v>2.7275345128111557</v>
      </c>
      <c r="CC153" s="11">
        <f t="shared" si="20"/>
        <v>635.56270308212618</v>
      </c>
      <c r="CD153" s="11">
        <f t="shared" si="21"/>
        <v>397.2266894263289</v>
      </c>
      <c r="CF153" s="17"/>
      <c r="CG153" s="17"/>
      <c r="CH153" s="17"/>
      <c r="CI153" s="17"/>
    </row>
    <row r="154" spans="1:87" ht="10.5" customHeight="1">
      <c r="AG154" s="18">
        <v>26543</v>
      </c>
      <c r="AH154" s="19" t="s">
        <v>39</v>
      </c>
      <c r="AI154" s="19"/>
      <c r="AJ154" s="19"/>
      <c r="AK154" s="19"/>
      <c r="AL154" s="20">
        <v>2.2200000000000002</v>
      </c>
      <c r="AM154" s="26"/>
      <c r="AN154" s="20"/>
      <c r="AO154" s="19" t="s">
        <v>34</v>
      </c>
      <c r="AP154" s="18"/>
      <c r="AQ154" s="3">
        <f t="shared" si="16"/>
        <v>74.066110975594967</v>
      </c>
      <c r="AR154" s="19"/>
      <c r="AS154" s="19"/>
      <c r="AT154" s="27">
        <v>370.14495039904767</v>
      </c>
      <c r="AU154" s="27">
        <v>210.84553100508714</v>
      </c>
      <c r="AV154" s="28">
        <v>0</v>
      </c>
      <c r="AW154" s="60"/>
      <c r="AX154" s="67">
        <v>26543</v>
      </c>
      <c r="AY154" s="68" t="s">
        <v>39</v>
      </c>
      <c r="AZ154" s="69">
        <v>2.2200000000000002</v>
      </c>
      <c r="BA154" s="69"/>
      <c r="BB154" s="69"/>
      <c r="BC154" s="68" t="s">
        <v>34</v>
      </c>
      <c r="BD154" s="18"/>
      <c r="BE154" s="27">
        <v>370.14495039904767</v>
      </c>
      <c r="BF154" s="27">
        <v>210.84553100508714</v>
      </c>
      <c r="BG154" s="28">
        <v>0</v>
      </c>
      <c r="BH154" s="17"/>
      <c r="BI154" s="18">
        <v>31351</v>
      </c>
      <c r="BJ154" s="42">
        <f>0.021/2</f>
        <v>1.0500000000000001E-2</v>
      </c>
      <c r="BK154" s="42">
        <v>9.6296296296296297E-2</v>
      </c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13"/>
      <c r="BW154" s="16">
        <f t="shared" si="17"/>
        <v>0.91039605750020913</v>
      </c>
      <c r="BX154" s="10">
        <f t="shared" si="22"/>
        <v>0.29730026080556499</v>
      </c>
      <c r="BY154" s="10">
        <f t="shared" si="23"/>
        <v>1.5628313394941993</v>
      </c>
      <c r="BZ154" s="12">
        <f t="shared" si="15"/>
        <v>0.40829517023156026</v>
      </c>
      <c r="CA154" s="10">
        <f t="shared" si="18"/>
        <v>5.4443702522354229</v>
      </c>
      <c r="CB154" s="10">
        <f t="shared" si="19"/>
        <v>2.7221851261177115</v>
      </c>
      <c r="CC154" s="11">
        <f t="shared" si="20"/>
        <v>632.55451277360009</v>
      </c>
      <c r="CD154" s="11">
        <f t="shared" si="21"/>
        <v>395.3465704835001</v>
      </c>
      <c r="CF154" s="17"/>
      <c r="CG154" s="17"/>
      <c r="CH154" s="17"/>
      <c r="CI154" s="17"/>
    </row>
    <row r="155" spans="1:87" ht="10.5" customHeight="1">
      <c r="AF155" s="8"/>
      <c r="AG155" s="18">
        <v>26573</v>
      </c>
      <c r="AH155" s="19" t="s">
        <v>39</v>
      </c>
      <c r="AI155" s="19"/>
      <c r="AJ155" s="19"/>
      <c r="AK155" s="19"/>
      <c r="AL155" s="20">
        <v>0.74</v>
      </c>
      <c r="AM155" s="26"/>
      <c r="AN155" s="21"/>
      <c r="AO155" s="19" t="s">
        <v>34</v>
      </c>
      <c r="AP155" s="20"/>
      <c r="AQ155" s="3">
        <f t="shared" si="16"/>
        <v>73.925779507125981</v>
      </c>
      <c r="AR155" s="19"/>
      <c r="AS155" s="19"/>
      <c r="AT155" s="27">
        <v>369.44480973579658</v>
      </c>
      <c r="AU155" s="27">
        <v>210.44671013839076</v>
      </c>
      <c r="AV155" s="28">
        <v>0</v>
      </c>
      <c r="AW155" s="60"/>
      <c r="AX155" s="67">
        <v>26573</v>
      </c>
      <c r="AY155" s="68" t="s">
        <v>39</v>
      </c>
      <c r="AZ155" s="69">
        <v>0.74</v>
      </c>
      <c r="BA155" s="69"/>
      <c r="BB155" s="70"/>
      <c r="BC155" s="68" t="s">
        <v>34</v>
      </c>
      <c r="BD155" s="20"/>
      <c r="BE155" s="27">
        <v>369.44480973579658</v>
      </c>
      <c r="BF155" s="27">
        <v>210.44671013839076</v>
      </c>
      <c r="BG155" s="28">
        <v>0</v>
      </c>
      <c r="BH155" s="17"/>
      <c r="BI155" s="18">
        <v>31351</v>
      </c>
      <c r="BJ155" s="20"/>
      <c r="BK155" s="20"/>
      <c r="BL155" s="42">
        <f>0.03/2</f>
        <v>1.4999999999999999E-2</v>
      </c>
      <c r="BM155" s="42">
        <f>0.032/2</f>
        <v>1.6E-2</v>
      </c>
      <c r="BN155" s="20"/>
      <c r="BO155" s="20"/>
      <c r="BP155" s="20"/>
      <c r="BQ155" s="20"/>
      <c r="BR155" s="20"/>
      <c r="BS155" s="20"/>
      <c r="BT155" s="20"/>
      <c r="BU155" s="20"/>
      <c r="BV155" s="1"/>
      <c r="BW155" s="16">
        <f t="shared" si="17"/>
        <v>0.91039605750020913</v>
      </c>
      <c r="BX155" s="10">
        <f t="shared" si="22"/>
        <v>0.29730026080556499</v>
      </c>
      <c r="BY155" s="10">
        <f t="shared" si="23"/>
        <v>1.5628313394941993</v>
      </c>
      <c r="BZ155" s="12">
        <f t="shared" si="15"/>
        <v>0.40829517023156026</v>
      </c>
      <c r="CA155" s="10">
        <f t="shared" si="18"/>
        <v>5.4443702522354229</v>
      </c>
      <c r="CB155" s="10">
        <f t="shared" si="19"/>
        <v>2.7221851261177115</v>
      </c>
      <c r="CC155" s="11">
        <f t="shared" si="20"/>
        <v>632.55451277360009</v>
      </c>
      <c r="CD155" s="11">
        <f t="shared" si="21"/>
        <v>395.3465704835001</v>
      </c>
      <c r="CF155" s="17"/>
      <c r="CG155" s="17"/>
      <c r="CH155" s="17"/>
      <c r="CI155" s="17"/>
    </row>
    <row r="156" spans="1:87" ht="10.5" customHeight="1">
      <c r="AG156" s="18">
        <v>26604</v>
      </c>
      <c r="AH156" s="19" t="s">
        <v>39</v>
      </c>
      <c r="AI156" s="19"/>
      <c r="AJ156" s="19"/>
      <c r="AK156" s="19"/>
      <c r="AL156" s="20">
        <v>0.74</v>
      </c>
      <c r="AM156" s="26"/>
      <c r="AN156" s="20"/>
      <c r="AO156" s="19" t="s">
        <v>34</v>
      </c>
      <c r="AP156" s="20"/>
      <c r="AQ156" s="3">
        <f t="shared" si="16"/>
        <v>73.781049642038937</v>
      </c>
      <c r="AR156" s="19"/>
      <c r="AS156" s="19"/>
      <c r="AT156" s="27">
        <v>368.72272231161355</v>
      </c>
      <c r="AU156" s="27">
        <v>210.03538774639316</v>
      </c>
      <c r="AV156" s="28">
        <v>0</v>
      </c>
      <c r="AW156" s="60"/>
      <c r="AX156" s="67">
        <v>26604</v>
      </c>
      <c r="AY156" s="68" t="s">
        <v>39</v>
      </c>
      <c r="AZ156" s="69">
        <v>0.74</v>
      </c>
      <c r="BA156" s="69"/>
      <c r="BB156" s="69"/>
      <c r="BC156" s="68" t="s">
        <v>34</v>
      </c>
      <c r="BD156" s="20"/>
      <c r="BE156" s="27">
        <v>368.72272231161355</v>
      </c>
      <c r="BF156" s="27">
        <v>210.03538774639316</v>
      </c>
      <c r="BG156" s="28">
        <v>0</v>
      </c>
      <c r="BH156" s="17"/>
      <c r="BI156" s="41">
        <v>31365</v>
      </c>
      <c r="BJ156" s="20"/>
      <c r="BK156" s="20"/>
      <c r="BL156" s="20"/>
      <c r="BM156" s="20"/>
      <c r="BN156" s="20"/>
      <c r="BO156" s="20"/>
      <c r="BP156" s="20"/>
      <c r="BQ156" s="20"/>
      <c r="BR156" s="20"/>
      <c r="BS156" s="43">
        <v>5.5555555555555552E-2</v>
      </c>
      <c r="BT156" s="43">
        <v>8.5185185185185183E-2</v>
      </c>
      <c r="BU156" s="43">
        <v>0.49259259259259264</v>
      </c>
      <c r="BV156" s="52"/>
      <c r="BW156" s="16">
        <f t="shared" si="17"/>
        <v>0.90959069341043364</v>
      </c>
      <c r="BX156" s="10">
        <f t="shared" si="22"/>
        <v>0.29703725993691982</v>
      </c>
      <c r="BY156" s="10">
        <f t="shared" si="23"/>
        <v>1.5614488112760301</v>
      </c>
      <c r="BZ156" s="12">
        <f t="shared" si="15"/>
        <v>0.40793397988432162</v>
      </c>
      <c r="CA156" s="10">
        <f t="shared" si="18"/>
        <v>5.4393846746784655</v>
      </c>
      <c r="CB156" s="10">
        <f t="shared" si="19"/>
        <v>2.7196923373392328</v>
      </c>
      <c r="CC156" s="11">
        <f t="shared" si="20"/>
        <v>631.15556733325263</v>
      </c>
      <c r="CD156" s="11">
        <f t="shared" si="21"/>
        <v>394.47222958328291</v>
      </c>
      <c r="CF156" s="17"/>
      <c r="CG156" s="17"/>
      <c r="CH156" s="17"/>
      <c r="CI156" s="17"/>
    </row>
    <row r="157" spans="1:87" ht="10.5" customHeight="1">
      <c r="AF157" s="8"/>
      <c r="AG157" s="18">
        <v>26634</v>
      </c>
      <c r="AH157" s="19" t="s">
        <v>39</v>
      </c>
      <c r="AI157" s="19"/>
      <c r="AJ157" s="19"/>
      <c r="AK157" s="19"/>
      <c r="AL157" s="20">
        <v>0.74</v>
      </c>
      <c r="AM157" s="26"/>
      <c r="AN157" s="21"/>
      <c r="AO157" s="19" t="s">
        <v>34</v>
      </c>
      <c r="AP157" s="20"/>
      <c r="AQ157" s="3">
        <f t="shared" si="16"/>
        <v>73.64125827315145</v>
      </c>
      <c r="AR157" s="19"/>
      <c r="AS157" s="19"/>
      <c r="AT157" s="27">
        <v>368.02527183693684</v>
      </c>
      <c r="AU157" s="27">
        <v>209.63809929081808</v>
      </c>
      <c r="AV157" s="28">
        <v>0</v>
      </c>
      <c r="AW157" s="60"/>
      <c r="AX157" s="67">
        <v>26634</v>
      </c>
      <c r="AY157" s="68" t="s">
        <v>39</v>
      </c>
      <c r="AZ157" s="69">
        <v>0.74</v>
      </c>
      <c r="BA157" s="69"/>
      <c r="BB157" s="70"/>
      <c r="BC157" s="68" t="s">
        <v>34</v>
      </c>
      <c r="BD157" s="20"/>
      <c r="BE157" s="27">
        <v>368.02527183693684</v>
      </c>
      <c r="BF157" s="27">
        <v>209.63809929081808</v>
      </c>
      <c r="BG157" s="28">
        <v>0</v>
      </c>
      <c r="BH157" s="17"/>
      <c r="BI157" s="18">
        <v>31380</v>
      </c>
      <c r="BJ157" s="20"/>
      <c r="BK157" s="20"/>
      <c r="BL157" s="42">
        <f>0.03/2</f>
        <v>1.4999999999999999E-2</v>
      </c>
      <c r="BM157" s="42">
        <f>0.032/2</f>
        <v>1.6E-2</v>
      </c>
      <c r="BN157" s="20"/>
      <c r="BO157" s="20"/>
      <c r="BP157" s="20"/>
      <c r="BQ157" s="20"/>
      <c r="BR157" s="20"/>
      <c r="BS157" s="20"/>
      <c r="BT157" s="20"/>
      <c r="BU157" s="20"/>
      <c r="BV157" s="13"/>
      <c r="BW157" s="16">
        <f t="shared" si="17"/>
        <v>0.90872859389856164</v>
      </c>
      <c r="BX157" s="10">
        <f t="shared" si="22"/>
        <v>0.29675573146630713</v>
      </c>
      <c r="BY157" s="10">
        <f t="shared" si="23"/>
        <v>1.5599688881987974</v>
      </c>
      <c r="BZ157" s="12">
        <f t="shared" si="15"/>
        <v>0.40754734478846805</v>
      </c>
      <c r="CA157" s="10">
        <f t="shared" si="18"/>
        <v>5.4340480505769149</v>
      </c>
      <c r="CB157" s="10">
        <f t="shared" si="19"/>
        <v>2.7170240252884574</v>
      </c>
      <c r="CC157" s="11">
        <f t="shared" si="20"/>
        <v>629.66013029844521</v>
      </c>
      <c r="CD157" s="11">
        <f t="shared" si="21"/>
        <v>393.53758143652823</v>
      </c>
      <c r="CF157" s="17"/>
      <c r="CG157" s="17"/>
      <c r="CH157" s="17"/>
      <c r="CI157" s="17"/>
    </row>
    <row r="158" spans="1:87" ht="10.5" customHeight="1">
      <c r="AG158" s="18">
        <v>26665</v>
      </c>
      <c r="AH158" s="19" t="s">
        <v>39</v>
      </c>
      <c r="AI158" s="19"/>
      <c r="AJ158" s="19"/>
      <c r="AK158" s="19"/>
      <c r="AL158" s="20">
        <v>0.37</v>
      </c>
      <c r="AM158" s="26"/>
      <c r="AN158" s="20"/>
      <c r="AO158" s="19" t="s">
        <v>34</v>
      </c>
      <c r="AP158" s="18"/>
      <c r="AQ158" s="3">
        <f t="shared" si="16"/>
        <v>73.497085435938601</v>
      </c>
      <c r="AR158" s="19"/>
      <c r="AS158" s="19"/>
      <c r="AT158" s="27">
        <v>367.30595892856212</v>
      </c>
      <c r="AU158" s="27">
        <v>209.22835734523278</v>
      </c>
      <c r="AV158" s="28">
        <v>0</v>
      </c>
      <c r="AW158" s="60"/>
      <c r="AX158" s="67">
        <v>26665</v>
      </c>
      <c r="AY158" s="68" t="s">
        <v>39</v>
      </c>
      <c r="AZ158" s="69">
        <v>0.37</v>
      </c>
      <c r="BA158" s="69"/>
      <c r="BB158" s="69"/>
      <c r="BC158" s="68" t="s">
        <v>34</v>
      </c>
      <c r="BD158" s="18"/>
      <c r="BE158" s="27">
        <v>367.30595892856212</v>
      </c>
      <c r="BF158" s="27">
        <v>209.22835734523278</v>
      </c>
      <c r="BG158" s="28">
        <v>0</v>
      </c>
      <c r="BH158" s="17"/>
      <c r="BI158" s="18">
        <v>31383</v>
      </c>
      <c r="BJ158" s="42">
        <v>4.4444444444444446E-2</v>
      </c>
      <c r="BK158" s="42">
        <v>0.11481481481481481</v>
      </c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13"/>
      <c r="BW158" s="16">
        <f t="shared" si="17"/>
        <v>0.90855627207153</v>
      </c>
      <c r="BX158" s="10">
        <f t="shared" si="22"/>
        <v>0.29669945779981116</v>
      </c>
      <c r="BY158" s="10">
        <f t="shared" si="23"/>
        <v>1.5596730719443823</v>
      </c>
      <c r="BZ158" s="12">
        <f t="shared" si="15"/>
        <v>0.40747006175420747</v>
      </c>
      <c r="CA158" s="10">
        <f t="shared" si="18"/>
        <v>5.4329813542176435</v>
      </c>
      <c r="CB158" s="10">
        <f t="shared" si="19"/>
        <v>2.7164906771088217</v>
      </c>
      <c r="CC158" s="11">
        <f t="shared" si="20"/>
        <v>629.36146834850842</v>
      </c>
      <c r="CD158" s="11">
        <f t="shared" si="21"/>
        <v>393.35091771781777</v>
      </c>
      <c r="CF158" s="17"/>
      <c r="CG158" s="17"/>
      <c r="CH158" s="17"/>
      <c r="CI158" s="17"/>
    </row>
    <row r="159" spans="1:87" ht="10.5" customHeight="1">
      <c r="AF159" s="8"/>
      <c r="AG159" s="18">
        <v>26696</v>
      </c>
      <c r="AH159" s="19" t="s">
        <v>39</v>
      </c>
      <c r="AI159" s="19"/>
      <c r="AJ159" s="19"/>
      <c r="AK159" s="19"/>
      <c r="AL159" s="20">
        <v>0.37</v>
      </c>
      <c r="AM159" s="26"/>
      <c r="AN159" s="20"/>
      <c r="AO159" s="19" t="s">
        <v>34</v>
      </c>
      <c r="AP159" s="20"/>
      <c r="AQ159" s="3">
        <f t="shared" si="16"/>
        <v>73.353194856355202</v>
      </c>
      <c r="AR159" s="19"/>
      <c r="AS159" s="19"/>
      <c r="AT159" s="27">
        <v>366.58805193195417</v>
      </c>
      <c r="AU159" s="27">
        <v>208.81941624864646</v>
      </c>
      <c r="AV159" s="28">
        <v>0</v>
      </c>
      <c r="AW159" s="60"/>
      <c r="AX159" s="67">
        <v>26696</v>
      </c>
      <c r="AY159" s="68" t="s">
        <v>39</v>
      </c>
      <c r="AZ159" s="69">
        <v>0.37</v>
      </c>
      <c r="BA159" s="69"/>
      <c r="BB159" s="69"/>
      <c r="BC159" s="68" t="s">
        <v>34</v>
      </c>
      <c r="BD159" s="20"/>
      <c r="BE159" s="27">
        <v>366.58805193195417</v>
      </c>
      <c r="BF159" s="27">
        <v>208.81941624864646</v>
      </c>
      <c r="BG159" s="28">
        <v>0</v>
      </c>
      <c r="BH159" s="17"/>
      <c r="BI159" s="44">
        <v>31399</v>
      </c>
      <c r="BJ159" s="20"/>
      <c r="BK159" s="20"/>
      <c r="BL159" s="20"/>
      <c r="BM159" s="20"/>
      <c r="BN159" s="45">
        <v>0.48888888888888887</v>
      </c>
      <c r="BO159" s="45">
        <v>0.24444444444444444</v>
      </c>
      <c r="BP159" s="46">
        <v>0.74814814814814812</v>
      </c>
      <c r="BQ159" s="20"/>
      <c r="BR159" s="20"/>
      <c r="BS159" s="20"/>
      <c r="BT159" s="20"/>
      <c r="BU159" s="20"/>
      <c r="BV159" s="13"/>
      <c r="BW159" s="16">
        <f t="shared" si="17"/>
        <v>0.90763777405978996</v>
      </c>
      <c r="BX159" s="10">
        <f t="shared" si="22"/>
        <v>0.29639951175304391</v>
      </c>
      <c r="BY159" s="10">
        <f t="shared" si="23"/>
        <v>1.5580963323856107</v>
      </c>
      <c r="BZ159" s="12">
        <f t="shared" si="15"/>
        <v>0.40705813301289623</v>
      </c>
      <c r="CA159" s="10">
        <f t="shared" si="18"/>
        <v>5.4272958423481192</v>
      </c>
      <c r="CB159" s="10">
        <f t="shared" si="19"/>
        <v>2.7136479211740596</v>
      </c>
      <c r="CC159" s="11">
        <f t="shared" si="20"/>
        <v>627.77099549200852</v>
      </c>
      <c r="CD159" s="11">
        <f t="shared" si="21"/>
        <v>392.3568721825053</v>
      </c>
      <c r="CF159" s="17"/>
      <c r="CG159" s="17"/>
      <c r="CH159" s="17"/>
      <c r="CI159" s="17"/>
    </row>
    <row r="160" spans="1:87" ht="10.5" customHeight="1">
      <c r="AG160" s="18">
        <v>26724</v>
      </c>
      <c r="AH160" s="19" t="s">
        <v>39</v>
      </c>
      <c r="AI160" s="19"/>
      <c r="AJ160" s="19"/>
      <c r="AK160" s="19"/>
      <c r="AL160" s="20">
        <v>2.2200000000000002</v>
      </c>
      <c r="AM160" s="26"/>
      <c r="AN160" s="21"/>
      <c r="AO160" s="19" t="s">
        <v>34</v>
      </c>
      <c r="AP160" s="20"/>
      <c r="AQ160" s="3">
        <f t="shared" si="16"/>
        <v>73.223471318355351</v>
      </c>
      <c r="AR160" s="19"/>
      <c r="AS160" s="19"/>
      <c r="AT160" s="27">
        <v>365.94082593135681</v>
      </c>
      <c r="AU160" s="27">
        <v>208.45073714163954</v>
      </c>
      <c r="AV160" s="28">
        <v>0</v>
      </c>
      <c r="AW160" s="60"/>
      <c r="AX160" s="67">
        <v>26724</v>
      </c>
      <c r="AY160" s="68" t="s">
        <v>39</v>
      </c>
      <c r="AZ160" s="69">
        <v>2.2200000000000002</v>
      </c>
      <c r="BA160" s="69"/>
      <c r="BB160" s="70"/>
      <c r="BC160" s="68" t="s">
        <v>34</v>
      </c>
      <c r="BD160" s="20"/>
      <c r="BE160" s="27">
        <v>365.94082593135681</v>
      </c>
      <c r="BF160" s="27">
        <v>208.45073714163954</v>
      </c>
      <c r="BG160" s="28">
        <v>0</v>
      </c>
      <c r="BH160" s="17"/>
      <c r="BI160" s="18">
        <v>31408</v>
      </c>
      <c r="BJ160" s="20"/>
      <c r="BK160" s="20"/>
      <c r="BL160" s="42">
        <f>0.03/2</f>
        <v>1.4999999999999999E-2</v>
      </c>
      <c r="BM160" s="42">
        <f>0.032/2</f>
        <v>1.6E-2</v>
      </c>
      <c r="BN160" s="20"/>
      <c r="BO160" s="20"/>
      <c r="BP160" s="20"/>
      <c r="BQ160" s="20"/>
      <c r="BR160" s="20"/>
      <c r="BS160" s="20"/>
      <c r="BT160" s="20"/>
      <c r="BU160" s="20"/>
      <c r="BV160" s="13"/>
      <c r="BW160" s="16">
        <f t="shared" si="17"/>
        <v>0.9071215270419235</v>
      </c>
      <c r="BX160" s="10">
        <f t="shared" si="22"/>
        <v>0.29623092537595291</v>
      </c>
      <c r="BY160" s="10">
        <f t="shared" si="23"/>
        <v>1.5572101169722254</v>
      </c>
      <c r="BZ160" s="12">
        <f t="shared" si="15"/>
        <v>0.40682660612709221</v>
      </c>
      <c r="CA160" s="10">
        <f t="shared" si="18"/>
        <v>5.424100356970218</v>
      </c>
      <c r="CB160" s="10">
        <f t="shared" si="19"/>
        <v>2.712050178485109</v>
      </c>
      <c r="CC160" s="11">
        <f t="shared" si="20"/>
        <v>626.87812146364513</v>
      </c>
      <c r="CD160" s="11">
        <f t="shared" si="21"/>
        <v>391.79882591477821</v>
      </c>
      <c r="CF160" s="17"/>
      <c r="CG160" s="17"/>
      <c r="CH160" s="17"/>
      <c r="CI160" s="17"/>
    </row>
    <row r="161" spans="32:87" ht="10.5" customHeight="1">
      <c r="AF161" s="8"/>
      <c r="AG161" s="18">
        <v>27119</v>
      </c>
      <c r="AH161" s="19" t="s">
        <v>39</v>
      </c>
      <c r="AI161" s="19"/>
      <c r="AJ161" s="19"/>
      <c r="AK161" s="19"/>
      <c r="AL161" s="20">
        <v>2.6269999999999998</v>
      </c>
      <c r="AM161" s="26"/>
      <c r="AN161" s="21"/>
      <c r="AO161" s="19" t="s">
        <v>34</v>
      </c>
      <c r="AP161" s="18"/>
      <c r="AQ161" s="3">
        <f t="shared" si="16"/>
        <v>71.417701078452382</v>
      </c>
      <c r="AR161" s="19"/>
      <c r="AS161" s="19"/>
      <c r="AT161" s="27">
        <v>356.93114772322429</v>
      </c>
      <c r="AU161" s="27">
        <v>203.31855748085886</v>
      </c>
      <c r="AV161" s="28">
        <v>0</v>
      </c>
      <c r="AW161" s="60"/>
      <c r="AX161" s="67">
        <v>27119</v>
      </c>
      <c r="AY161" s="68" t="s">
        <v>39</v>
      </c>
      <c r="AZ161" s="69">
        <v>2.6269999999999998</v>
      </c>
      <c r="BA161" s="69"/>
      <c r="BB161" s="70"/>
      <c r="BC161" s="68" t="s">
        <v>34</v>
      </c>
      <c r="BD161" s="18"/>
      <c r="BE161" s="27">
        <v>356.93114772322429</v>
      </c>
      <c r="BF161" s="27">
        <v>203.31855748085886</v>
      </c>
      <c r="BG161" s="28">
        <v>0</v>
      </c>
      <c r="BH161" s="17"/>
      <c r="BI161" s="18">
        <v>31418</v>
      </c>
      <c r="BJ161" s="42">
        <f>0.021/2</f>
        <v>1.0500000000000001E-2</v>
      </c>
      <c r="BK161" s="42">
        <v>0.3925925925925926</v>
      </c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13"/>
      <c r="BW161" s="16">
        <f t="shared" si="17"/>
        <v>0.90654826361958751</v>
      </c>
      <c r="BX161" s="10">
        <f t="shared" si="22"/>
        <v>0.29604371963888204</v>
      </c>
      <c r="BY161" s="10">
        <f t="shared" si="23"/>
        <v>1.5562260243514021</v>
      </c>
      <c r="BZ161" s="12">
        <f t="shared" si="15"/>
        <v>0.40656950847746826</v>
      </c>
      <c r="CA161" s="10">
        <f t="shared" si="18"/>
        <v>5.4205520242394591</v>
      </c>
      <c r="CB161" s="10">
        <f t="shared" si="19"/>
        <v>2.7102760121197296</v>
      </c>
      <c r="CC161" s="11">
        <f t="shared" si="20"/>
        <v>625.8875285532755</v>
      </c>
      <c r="CD161" s="11">
        <f t="shared" si="21"/>
        <v>391.17970534579723</v>
      </c>
      <c r="CF161" s="17"/>
      <c r="CG161" s="17"/>
      <c r="CH161" s="17"/>
      <c r="CI161" s="17"/>
    </row>
    <row r="162" spans="32:87" ht="10.5" customHeight="1">
      <c r="AG162" s="18">
        <v>27149</v>
      </c>
      <c r="AH162" s="19" t="s">
        <v>39</v>
      </c>
      <c r="AI162" s="19"/>
      <c r="AJ162" s="19"/>
      <c r="AK162" s="19"/>
      <c r="AL162" s="20">
        <v>8.8800000000000008</v>
      </c>
      <c r="AM162" s="26"/>
      <c r="AN162" s="20"/>
      <c r="AO162" s="19" t="s">
        <v>34</v>
      </c>
      <c r="AP162" s="18"/>
      <c r="AQ162" s="3">
        <f t="shared" si="16"/>
        <v>71.282387495289896</v>
      </c>
      <c r="AR162" s="19"/>
      <c r="AS162" s="19"/>
      <c r="AT162" s="27">
        <v>356.25600137790065</v>
      </c>
      <c r="AU162" s="27">
        <v>202.93397411822636</v>
      </c>
      <c r="AV162" s="28">
        <v>0</v>
      </c>
      <c r="AW162" s="60"/>
      <c r="AX162" s="67">
        <v>27149</v>
      </c>
      <c r="AY162" s="68" t="s">
        <v>39</v>
      </c>
      <c r="AZ162" s="69">
        <v>8.8800000000000008</v>
      </c>
      <c r="BA162" s="69"/>
      <c r="BB162" s="69"/>
      <c r="BC162" s="68" t="s">
        <v>34</v>
      </c>
      <c r="BD162" s="18"/>
      <c r="BE162" s="27">
        <v>356.25600137790065</v>
      </c>
      <c r="BF162" s="27">
        <v>202.93397411822636</v>
      </c>
      <c r="BG162" s="28">
        <v>0</v>
      </c>
      <c r="BH162" s="17"/>
      <c r="BI162" s="18">
        <v>31443</v>
      </c>
      <c r="BJ162" s="42">
        <f>0.021/2</f>
        <v>1.0500000000000001E-2</v>
      </c>
      <c r="BK162" s="42">
        <v>0.23703703703703705</v>
      </c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13"/>
      <c r="BW162" s="16">
        <f t="shared" si="17"/>
        <v>0.9051166895329753</v>
      </c>
      <c r="BX162" s="10">
        <f t="shared" si="22"/>
        <v>0.29557622272278061</v>
      </c>
      <c r="BY162" s="10">
        <f t="shared" si="23"/>
        <v>1.5537685127783527</v>
      </c>
      <c r="BZ162" s="12">
        <f t="shared" si="15"/>
        <v>0.40592747495746662</v>
      </c>
      <c r="CA162" s="10">
        <f t="shared" si="18"/>
        <v>5.4116913445374335</v>
      </c>
      <c r="CB162" s="10">
        <f t="shared" si="19"/>
        <v>2.7058456722687168</v>
      </c>
      <c r="CC162" s="11">
        <f t="shared" si="20"/>
        <v>623.41788920851855</v>
      </c>
      <c r="CD162" s="11">
        <f t="shared" si="21"/>
        <v>389.63618075532406</v>
      </c>
      <c r="CF162" s="17"/>
      <c r="CG162" s="17"/>
      <c r="CH162" s="17"/>
      <c r="CI162" s="17"/>
    </row>
    <row r="163" spans="32:87" ht="10.5" customHeight="1">
      <c r="AF163" s="8"/>
      <c r="AG163" s="18">
        <v>27180</v>
      </c>
      <c r="AH163" s="19" t="s">
        <v>39</v>
      </c>
      <c r="AI163" s="19"/>
      <c r="AJ163" s="19"/>
      <c r="AK163" s="19"/>
      <c r="AL163" s="20">
        <v>9.6199999999999992</v>
      </c>
      <c r="AM163" s="26"/>
      <c r="AN163" s="21"/>
      <c r="AO163" s="19" t="s">
        <v>34</v>
      </c>
      <c r="AP163" s="18"/>
      <c r="AQ163" s="3">
        <f t="shared" si="16"/>
        <v>71.142832790638039</v>
      </c>
      <c r="AR163" s="19"/>
      <c r="AS163" s="19"/>
      <c r="AT163" s="27">
        <v>355.5596917489504</v>
      </c>
      <c r="AU163" s="27">
        <v>202.53733552217989</v>
      </c>
      <c r="AV163" s="28">
        <v>0</v>
      </c>
      <c r="AW163" s="60"/>
      <c r="AX163" s="67">
        <v>27180</v>
      </c>
      <c r="AY163" s="68" t="s">
        <v>39</v>
      </c>
      <c r="AZ163" s="69">
        <v>9.6199999999999992</v>
      </c>
      <c r="BA163" s="69"/>
      <c r="BB163" s="70"/>
      <c r="BC163" s="68" t="s">
        <v>34</v>
      </c>
      <c r="BD163" s="18"/>
      <c r="BE163" s="27">
        <v>355.5596917489504</v>
      </c>
      <c r="BF163" s="27">
        <v>202.53733552217989</v>
      </c>
      <c r="BG163" s="28">
        <v>0</v>
      </c>
      <c r="BH163" s="17"/>
      <c r="BI163" s="18">
        <v>31443</v>
      </c>
      <c r="BJ163" s="20"/>
      <c r="BK163" s="20"/>
      <c r="BL163" s="42">
        <f>0.03/2</f>
        <v>1.4999999999999999E-2</v>
      </c>
      <c r="BM163" s="42">
        <f>0.032/2</f>
        <v>1.6E-2</v>
      </c>
      <c r="BN163" s="20"/>
      <c r="BO163" s="20"/>
      <c r="BP163" s="20"/>
      <c r="BQ163" s="20"/>
      <c r="BR163" s="20"/>
      <c r="BS163" s="20"/>
      <c r="BT163" s="20"/>
      <c r="BU163" s="20"/>
      <c r="BV163" s="13"/>
      <c r="BW163" s="16">
        <f t="shared" si="17"/>
        <v>0.9051166895329753</v>
      </c>
      <c r="BX163" s="10">
        <f t="shared" si="22"/>
        <v>0.29557622272278061</v>
      </c>
      <c r="BY163" s="10">
        <f t="shared" si="23"/>
        <v>1.5537685127783527</v>
      </c>
      <c r="BZ163" s="12">
        <f t="shared" si="15"/>
        <v>0.40592747495746662</v>
      </c>
      <c r="CA163" s="10">
        <f t="shared" si="18"/>
        <v>5.4116913445374335</v>
      </c>
      <c r="CB163" s="10">
        <f t="shared" si="19"/>
        <v>2.7058456722687168</v>
      </c>
      <c r="CC163" s="11">
        <f t="shared" si="20"/>
        <v>623.41788920851855</v>
      </c>
      <c r="CD163" s="11">
        <f t="shared" si="21"/>
        <v>389.63618075532406</v>
      </c>
      <c r="CF163" s="17"/>
      <c r="CG163" s="17"/>
      <c r="CH163" s="17"/>
      <c r="CI163" s="17"/>
    </row>
    <row r="164" spans="32:87" ht="10.5" customHeight="1">
      <c r="AG164" s="18">
        <v>27211</v>
      </c>
      <c r="AH164" s="19" t="s">
        <v>39</v>
      </c>
      <c r="AI164" s="19"/>
      <c r="AJ164" s="19"/>
      <c r="AK164" s="19"/>
      <c r="AL164" s="20">
        <v>7.77</v>
      </c>
      <c r="AM164" s="26"/>
      <c r="AN164" s="20"/>
      <c r="AO164" s="19" t="s">
        <v>34</v>
      </c>
      <c r="AP164" s="20"/>
      <c r="AQ164" s="3">
        <f t="shared" si="16"/>
        <v>71.003551302362268</v>
      </c>
      <c r="AR164" s="19"/>
      <c r="AS164" s="19"/>
      <c r="AT164" s="27">
        <v>354.86474307138764</v>
      </c>
      <c r="AU164" s="27">
        <v>202.1414721643682</v>
      </c>
      <c r="AV164" s="28">
        <v>0</v>
      </c>
      <c r="AW164" s="60"/>
      <c r="AX164" s="67">
        <v>27211</v>
      </c>
      <c r="AY164" s="68" t="s">
        <v>39</v>
      </c>
      <c r="AZ164" s="69">
        <v>7.77</v>
      </c>
      <c r="BA164" s="69"/>
      <c r="BB164" s="69"/>
      <c r="BC164" s="68" t="s">
        <v>34</v>
      </c>
      <c r="BD164" s="20"/>
      <c r="BE164" s="27">
        <v>354.86474307138764</v>
      </c>
      <c r="BF164" s="27">
        <v>202.1414721643682</v>
      </c>
      <c r="BG164" s="28">
        <v>0</v>
      </c>
      <c r="BH164" s="17"/>
      <c r="BI164" s="41">
        <v>31456</v>
      </c>
      <c r="BJ164" s="20"/>
      <c r="BK164" s="20"/>
      <c r="BL164" s="20"/>
      <c r="BM164" s="20"/>
      <c r="BN164" s="20"/>
      <c r="BO164" s="20"/>
      <c r="BP164" s="20"/>
      <c r="BQ164" s="20"/>
      <c r="BR164" s="20"/>
      <c r="BS164" s="43">
        <v>5.5555555555555552E-2</v>
      </c>
      <c r="BT164" s="43">
        <v>0.10740740740740741</v>
      </c>
      <c r="BU164" s="43">
        <v>0.61481481481481481</v>
      </c>
      <c r="BV164" s="13"/>
      <c r="BW164" s="16">
        <f t="shared" si="17"/>
        <v>0.90437316464967243</v>
      </c>
      <c r="BX164" s="10">
        <f t="shared" si="22"/>
        <v>0.29533341615535275</v>
      </c>
      <c r="BY164" s="10">
        <f t="shared" si="23"/>
        <v>1.5524921408304004</v>
      </c>
      <c r="BZ164" s="12">
        <f t="shared" si="15"/>
        <v>0.40559401830824399</v>
      </c>
      <c r="CA164" s="10">
        <f t="shared" si="18"/>
        <v>5.4070895166941089</v>
      </c>
      <c r="CB164" s="10">
        <f t="shared" si="19"/>
        <v>2.7035447583470544</v>
      </c>
      <c r="CC164" s="11">
        <f t="shared" si="20"/>
        <v>622.13753030996804</v>
      </c>
      <c r="CD164" s="11">
        <f t="shared" si="21"/>
        <v>388.83595644373003</v>
      </c>
      <c r="CF164" s="17"/>
      <c r="CG164" s="17"/>
      <c r="CH164" s="17"/>
      <c r="CI164" s="17"/>
    </row>
    <row r="165" spans="32:87" ht="10.5" customHeight="1">
      <c r="AF165" s="8"/>
      <c r="AG165" s="18">
        <v>27241</v>
      </c>
      <c r="AH165" s="19" t="s">
        <v>39</v>
      </c>
      <c r="AI165" s="19"/>
      <c r="AJ165" s="19"/>
      <c r="AK165" s="19"/>
      <c r="AL165" s="20">
        <v>1.369</v>
      </c>
      <c r="AM165" s="26"/>
      <c r="AN165" s="21"/>
      <c r="AO165" s="19" t="s">
        <v>34</v>
      </c>
      <c r="AP165" s="18"/>
      <c r="AQ165" s="3">
        <f t="shared" si="16"/>
        <v>70.869022399878673</v>
      </c>
      <c r="AR165" s="19"/>
      <c r="AS165" s="19"/>
      <c r="AT165" s="27">
        <v>354.19350539460567</v>
      </c>
      <c r="AU165" s="27">
        <v>201.75911529514943</v>
      </c>
      <c r="AV165" s="28">
        <v>0</v>
      </c>
      <c r="AW165" s="60"/>
      <c r="AX165" s="67">
        <v>27241</v>
      </c>
      <c r="AY165" s="68" t="s">
        <v>39</v>
      </c>
      <c r="AZ165" s="69">
        <v>1.369</v>
      </c>
      <c r="BA165" s="69"/>
      <c r="BB165" s="70"/>
      <c r="BC165" s="68" t="s">
        <v>34</v>
      </c>
      <c r="BD165" s="18"/>
      <c r="BE165" s="27">
        <v>354.19350539460567</v>
      </c>
      <c r="BF165" s="27">
        <v>201.75911529514943</v>
      </c>
      <c r="BG165" s="28">
        <v>0</v>
      </c>
      <c r="BH165" s="17"/>
      <c r="BI165" s="18">
        <v>31471</v>
      </c>
      <c r="BJ165" s="42">
        <v>6.2962962962962957E-2</v>
      </c>
      <c r="BK165" s="42">
        <v>0.22962962962962963</v>
      </c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13"/>
      <c r="BW165" s="16">
        <f t="shared" si="17"/>
        <v>0.90351601025105899</v>
      </c>
      <c r="BX165" s="10">
        <f t="shared" si="22"/>
        <v>0.29505350256811896</v>
      </c>
      <c r="BY165" s="10">
        <f t="shared" si="23"/>
        <v>1.5510207067815571</v>
      </c>
      <c r="BZ165" s="12">
        <f t="shared" si="15"/>
        <v>0.40520960100083869</v>
      </c>
      <c r="CA165" s="10">
        <f t="shared" si="18"/>
        <v>5.4017845776320943</v>
      </c>
      <c r="CB165" s="10">
        <f t="shared" si="19"/>
        <v>2.7008922888160471</v>
      </c>
      <c r="CC165" s="11">
        <f t="shared" si="20"/>
        <v>620.66346028393593</v>
      </c>
      <c r="CD165" s="11">
        <f t="shared" si="21"/>
        <v>387.91466267745994</v>
      </c>
      <c r="CF165" s="17"/>
      <c r="CG165" s="17"/>
      <c r="CH165" s="17"/>
      <c r="CI165" s="17"/>
    </row>
    <row r="166" spans="32:87" ht="10.5" customHeight="1">
      <c r="AG166" s="18">
        <v>27272</v>
      </c>
      <c r="AH166" s="19" t="s">
        <v>39</v>
      </c>
      <c r="AI166" s="19"/>
      <c r="AJ166" s="19"/>
      <c r="AK166" s="19"/>
      <c r="AL166" s="20">
        <v>5.55</v>
      </c>
      <c r="AM166" s="26"/>
      <c r="AN166" s="20"/>
      <c r="AO166" s="19" t="s">
        <v>34</v>
      </c>
      <c r="AP166" s="18"/>
      <c r="AQ166" s="3">
        <f t="shared" si="16"/>
        <v>70.730276970081789</v>
      </c>
      <c r="AR166" s="19"/>
      <c r="AS166" s="19"/>
      <c r="AT166" s="27">
        <v>353.50122695616813</v>
      </c>
      <c r="AU166" s="27">
        <v>201.36477298466167</v>
      </c>
      <c r="AV166" s="28">
        <v>0</v>
      </c>
      <c r="AW166" s="60"/>
      <c r="AX166" s="67">
        <v>27272</v>
      </c>
      <c r="AY166" s="68" t="s">
        <v>39</v>
      </c>
      <c r="AZ166" s="69">
        <v>5.55</v>
      </c>
      <c r="BA166" s="69"/>
      <c r="BB166" s="69"/>
      <c r="BC166" s="68" t="s">
        <v>34</v>
      </c>
      <c r="BD166" s="18"/>
      <c r="BE166" s="27">
        <v>353.50122695616813</v>
      </c>
      <c r="BF166" s="27">
        <v>201.36477298466167</v>
      </c>
      <c r="BG166" s="28">
        <v>0</v>
      </c>
      <c r="BH166" s="17"/>
      <c r="BI166" s="18">
        <v>31471</v>
      </c>
      <c r="BJ166" s="20"/>
      <c r="BK166" s="20"/>
      <c r="BL166" s="42">
        <f>0.03/2</f>
        <v>1.4999999999999999E-2</v>
      </c>
      <c r="BM166" s="42">
        <f>0.032/2</f>
        <v>1.6E-2</v>
      </c>
      <c r="BN166" s="20"/>
      <c r="BO166" s="20"/>
      <c r="BP166" s="20"/>
      <c r="BQ166" s="20"/>
      <c r="BR166" s="20"/>
      <c r="BS166" s="20"/>
      <c r="BT166" s="20"/>
      <c r="BU166" s="20"/>
      <c r="BV166" s="13"/>
      <c r="BW166" s="16">
        <f t="shared" si="17"/>
        <v>0.90351601025105899</v>
      </c>
      <c r="BX166" s="10">
        <f t="shared" si="22"/>
        <v>0.29505350256811896</v>
      </c>
      <c r="BY166" s="10">
        <f t="shared" si="23"/>
        <v>1.5510207067815571</v>
      </c>
      <c r="BZ166" s="12">
        <f t="shared" ref="BZ166:BZ229" si="24">0.44*2.71828^(-(0.69315/30.02)*(BI166-30168)/365.25)</f>
        <v>0.40520960100083869</v>
      </c>
      <c r="CA166" s="10">
        <f t="shared" si="18"/>
        <v>5.4017845776320943</v>
      </c>
      <c r="CB166" s="10">
        <f t="shared" si="19"/>
        <v>2.7008922888160471</v>
      </c>
      <c r="CC166" s="11">
        <f t="shared" si="20"/>
        <v>620.66346028393593</v>
      </c>
      <c r="CD166" s="11">
        <f t="shared" si="21"/>
        <v>387.91466267745994</v>
      </c>
      <c r="CF166" s="17"/>
      <c r="CG166" s="17"/>
      <c r="CH166" s="17"/>
      <c r="CI166" s="17"/>
    </row>
    <row r="167" spans="32:87" ht="10.5" customHeight="1">
      <c r="AF167" s="8"/>
      <c r="AG167" s="18">
        <v>27302</v>
      </c>
      <c r="AH167" s="19" t="s">
        <v>39</v>
      </c>
      <c r="AI167" s="19"/>
      <c r="AJ167" s="19"/>
      <c r="AK167" s="19"/>
      <c r="AL167" s="20">
        <v>1.591</v>
      </c>
      <c r="AM167" s="26"/>
      <c r="AN167" s="21"/>
      <c r="AO167" s="19" t="s">
        <v>34</v>
      </c>
      <c r="AP167" s="20"/>
      <c r="AQ167" s="3">
        <f t="shared" si="16"/>
        <v>70.596265834601752</v>
      </c>
      <c r="AR167" s="19"/>
      <c r="AS167" s="19"/>
      <c r="AT167" s="27">
        <v>352.83256841244264</v>
      </c>
      <c r="AU167" s="27">
        <v>200.98388526605063</v>
      </c>
      <c r="AV167" s="28">
        <v>0</v>
      </c>
      <c r="AW167" s="60"/>
      <c r="AX167" s="67">
        <v>27302</v>
      </c>
      <c r="AY167" s="68" t="s">
        <v>39</v>
      </c>
      <c r="AZ167" s="69">
        <v>1.591</v>
      </c>
      <c r="BA167" s="69"/>
      <c r="BB167" s="70"/>
      <c r="BC167" s="68" t="s">
        <v>34</v>
      </c>
      <c r="BD167" s="20"/>
      <c r="BE167" s="27">
        <v>352.83256841244264</v>
      </c>
      <c r="BF167" s="27">
        <v>200.98388526605063</v>
      </c>
      <c r="BG167" s="28">
        <v>0</v>
      </c>
      <c r="BH167" s="17"/>
      <c r="BI167" s="18">
        <v>31502</v>
      </c>
      <c r="BJ167" s="42">
        <f>0.021/2</f>
        <v>1.0500000000000001E-2</v>
      </c>
      <c r="BK167" s="42">
        <v>0.33703703703703702</v>
      </c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13"/>
      <c r="BW167" s="16">
        <f t="shared" si="17"/>
        <v>0.90174713136821927</v>
      </c>
      <c r="BX167" s="10">
        <f t="shared" si="22"/>
        <v>0.29447585490711559</v>
      </c>
      <c r="BY167" s="10">
        <f t="shared" si="23"/>
        <v>1.5479841609495575</v>
      </c>
      <c r="BZ167" s="12">
        <f t="shared" si="24"/>
        <v>0.40441629274929475</v>
      </c>
      <c r="CA167" s="10">
        <f t="shared" si="18"/>
        <v>5.3908375243249695</v>
      </c>
      <c r="CB167" s="10">
        <f t="shared" si="19"/>
        <v>2.6954187621624848</v>
      </c>
      <c r="CC167" s="11">
        <f t="shared" si="20"/>
        <v>617.62810725961356</v>
      </c>
      <c r="CD167" s="11">
        <f t="shared" si="21"/>
        <v>386.01756703725846</v>
      </c>
      <c r="CF167" s="17"/>
      <c r="CG167" s="17"/>
      <c r="CH167" s="17"/>
      <c r="CI167" s="17"/>
    </row>
    <row r="168" spans="32:87" ht="10.5" customHeight="1">
      <c r="AG168" s="18">
        <v>27333</v>
      </c>
      <c r="AH168" s="19" t="s">
        <v>39</v>
      </c>
      <c r="AI168" s="19"/>
      <c r="AJ168" s="19"/>
      <c r="AK168" s="19"/>
      <c r="AL168" s="20">
        <v>0.66600000000000004</v>
      </c>
      <c r="AM168" s="26"/>
      <c r="AN168" s="20"/>
      <c r="AO168" s="19" t="s">
        <v>34</v>
      </c>
      <c r="AP168" s="20"/>
      <c r="AQ168" s="3">
        <f t="shared" si="16"/>
        <v>70.458054400133136</v>
      </c>
      <c r="AR168" s="19"/>
      <c r="AS168" s="19"/>
      <c r="AT168" s="27">
        <v>352.14294995312514</v>
      </c>
      <c r="AU168" s="27">
        <v>200.59105815848386</v>
      </c>
      <c r="AV168" s="28">
        <v>0</v>
      </c>
      <c r="AW168" s="60"/>
      <c r="AX168" s="67">
        <v>27333</v>
      </c>
      <c r="AY168" s="68" t="s">
        <v>39</v>
      </c>
      <c r="AZ168" s="69">
        <v>0.66600000000000004</v>
      </c>
      <c r="BA168" s="69"/>
      <c r="BB168" s="69"/>
      <c r="BC168" s="68" t="s">
        <v>34</v>
      </c>
      <c r="BD168" s="20"/>
      <c r="BE168" s="27">
        <v>352.14294995312514</v>
      </c>
      <c r="BF168" s="27">
        <v>200.59105815848386</v>
      </c>
      <c r="BG168" s="28">
        <v>0</v>
      </c>
      <c r="BH168" s="17"/>
      <c r="BI168" s="18">
        <v>31502</v>
      </c>
      <c r="BJ168" s="20"/>
      <c r="BK168" s="20"/>
      <c r="BL168" s="42">
        <v>5.9259259259259262E-2</v>
      </c>
      <c r="BM168" s="42">
        <v>7.407407407407407E-2</v>
      </c>
      <c r="BN168" s="20"/>
      <c r="BO168" s="20"/>
      <c r="BP168" s="20"/>
      <c r="BQ168" s="20"/>
      <c r="BR168" s="20"/>
      <c r="BS168" s="20"/>
      <c r="BT168" s="20"/>
      <c r="BU168" s="20"/>
      <c r="BV168" s="13"/>
      <c r="BW168" s="16">
        <f t="shared" si="17"/>
        <v>0.90174713136821927</v>
      </c>
      <c r="BX168" s="10">
        <f t="shared" si="22"/>
        <v>0.29447585490711559</v>
      </c>
      <c r="BY168" s="10">
        <f t="shared" si="23"/>
        <v>1.5479841609495575</v>
      </c>
      <c r="BZ168" s="12">
        <f t="shared" si="24"/>
        <v>0.40441629274929475</v>
      </c>
      <c r="CA168" s="10">
        <f t="shared" si="18"/>
        <v>5.3908375243249695</v>
      </c>
      <c r="CB168" s="10">
        <f t="shared" si="19"/>
        <v>2.6954187621624848</v>
      </c>
      <c r="CC168" s="11">
        <f t="shared" si="20"/>
        <v>617.62810725961356</v>
      </c>
      <c r="CD168" s="11">
        <f t="shared" si="21"/>
        <v>386.01756703725846</v>
      </c>
      <c r="CF168" s="17"/>
      <c r="CG168" s="17"/>
      <c r="CH168" s="17"/>
      <c r="CI168" s="17"/>
    </row>
    <row r="169" spans="32:87" ht="10.5" customHeight="1">
      <c r="AF169" s="8"/>
      <c r="AG169" s="18">
        <v>27363</v>
      </c>
      <c r="AH169" s="19" t="s">
        <v>39</v>
      </c>
      <c r="AI169" s="19"/>
      <c r="AJ169" s="19"/>
      <c r="AK169" s="19"/>
      <c r="AL169" s="20">
        <v>0.88800000000000001</v>
      </c>
      <c r="AM169" s="26"/>
      <c r="AN169" s="21"/>
      <c r="AO169" s="19" t="s">
        <v>34</v>
      </c>
      <c r="AP169" s="18"/>
      <c r="AQ169" s="3">
        <f t="shared" si="16"/>
        <v>70.324559038905164</v>
      </c>
      <c r="AR169" s="19"/>
      <c r="AS169" s="19"/>
      <c r="AT169" s="27">
        <v>351.47686063251291</v>
      </c>
      <c r="AU169" s="27">
        <v>200.21163394548327</v>
      </c>
      <c r="AV169" s="28">
        <v>0</v>
      </c>
      <c r="AW169" s="60"/>
      <c r="AX169" s="67">
        <v>27363</v>
      </c>
      <c r="AY169" s="68" t="s">
        <v>39</v>
      </c>
      <c r="AZ169" s="69">
        <v>0.88800000000000001</v>
      </c>
      <c r="BA169" s="69"/>
      <c r="BB169" s="70"/>
      <c r="BC169" s="68" t="s">
        <v>34</v>
      </c>
      <c r="BD169" s="18"/>
      <c r="BE169" s="27">
        <v>351.47686063251291</v>
      </c>
      <c r="BF169" s="27">
        <v>200.21163394548327</v>
      </c>
      <c r="BG169" s="28">
        <v>0</v>
      </c>
      <c r="BH169" s="17"/>
      <c r="BI169" s="18">
        <v>31532</v>
      </c>
      <c r="BJ169" s="20"/>
      <c r="BK169" s="20"/>
      <c r="BL169" s="42"/>
      <c r="BM169" s="42"/>
      <c r="BN169" s="20"/>
      <c r="BO169" s="20"/>
      <c r="BP169" s="20"/>
      <c r="BQ169" s="20"/>
      <c r="BR169" s="20"/>
      <c r="BS169" s="20"/>
      <c r="BT169" s="20"/>
      <c r="BU169" s="20"/>
      <c r="BV169" s="13"/>
      <c r="BW169" s="16">
        <f t="shared" si="17"/>
        <v>0.90003861046080591</v>
      </c>
      <c r="BX169" s="10">
        <f t="shared" si="22"/>
        <v>0.29391791783436461</v>
      </c>
      <c r="BY169" s="10">
        <f t="shared" si="23"/>
        <v>1.5450512286325848</v>
      </c>
      <c r="BZ169" s="12">
        <f t="shared" si="24"/>
        <v>0.40365005389205277</v>
      </c>
      <c r="CA169" s="10">
        <f t="shared" si="18"/>
        <v>5.3802647251967848</v>
      </c>
      <c r="CB169" s="10">
        <f t="shared" si="19"/>
        <v>2.6901323625983924</v>
      </c>
      <c r="CC169" s="11">
        <f t="shared" si="20"/>
        <v>614.70480342582721</v>
      </c>
      <c r="CD169" s="11">
        <f t="shared" si="21"/>
        <v>384.19050214114196</v>
      </c>
      <c r="CF169" s="17"/>
      <c r="CG169" s="17"/>
      <c r="CH169" s="17"/>
      <c r="CI169" s="17"/>
    </row>
    <row r="170" spans="32:87" ht="10.5" customHeight="1">
      <c r="AG170" s="18">
        <v>27390</v>
      </c>
      <c r="AH170" s="19" t="s">
        <v>39</v>
      </c>
      <c r="AI170" s="19"/>
      <c r="AJ170" s="19"/>
      <c r="AK170" s="19"/>
      <c r="AL170" s="20">
        <v>0.48099999999999998</v>
      </c>
      <c r="AM170" s="26"/>
      <c r="AN170" s="21"/>
      <c r="AO170" s="19" t="s">
        <v>34</v>
      </c>
      <c r="AP170" s="18"/>
      <c r="AQ170" s="3">
        <f t="shared" si="16"/>
        <v>70.204629483291697</v>
      </c>
      <c r="AR170" s="19"/>
      <c r="AS170" s="19"/>
      <c r="AT170" s="27">
        <v>350.8784575508933</v>
      </c>
      <c r="AU170" s="27">
        <v>199.87076581973105</v>
      </c>
      <c r="AV170" s="28">
        <v>0</v>
      </c>
      <c r="AW170" s="60"/>
      <c r="AX170" s="67">
        <v>27390</v>
      </c>
      <c r="AY170" s="68" t="s">
        <v>39</v>
      </c>
      <c r="AZ170" s="69">
        <v>0.48099999999999998</v>
      </c>
      <c r="BA170" s="69"/>
      <c r="BB170" s="70"/>
      <c r="BC170" s="68" t="s">
        <v>34</v>
      </c>
      <c r="BD170" s="18"/>
      <c r="BE170" s="27">
        <v>350.8784575508933</v>
      </c>
      <c r="BF170" s="27">
        <v>199.87076581973105</v>
      </c>
      <c r="BG170" s="28">
        <v>0</v>
      </c>
      <c r="BH170" s="17"/>
      <c r="BI170" s="18">
        <v>31533</v>
      </c>
      <c r="BJ170" s="42"/>
      <c r="BK170" s="42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13"/>
      <c r="BW170" s="16">
        <f t="shared" si="17"/>
        <v>0.89998171554797801</v>
      </c>
      <c r="BX170" s="10">
        <f t="shared" si="22"/>
        <v>0.2938993381488717</v>
      </c>
      <c r="BY170" s="10">
        <f t="shared" si="23"/>
        <v>1.5449535599837669</v>
      </c>
      <c r="BZ170" s="12">
        <f t="shared" si="24"/>
        <v>0.40362453761490391</v>
      </c>
      <c r="CA170" s="10">
        <f t="shared" si="18"/>
        <v>5.3799126559040413</v>
      </c>
      <c r="CB170" s="10">
        <f t="shared" si="19"/>
        <v>2.6899563279520207</v>
      </c>
      <c r="CC170" s="11">
        <f t="shared" si="20"/>
        <v>614.60759862129407</v>
      </c>
      <c r="CD170" s="11">
        <f t="shared" si="21"/>
        <v>384.12974913830885</v>
      </c>
      <c r="CF170" s="17"/>
      <c r="CG170" s="17"/>
      <c r="CH170" s="17"/>
      <c r="CI170" s="17"/>
    </row>
    <row r="171" spans="32:87" ht="10.5" customHeight="1">
      <c r="AF171" s="8"/>
      <c r="AG171" s="18">
        <v>27425</v>
      </c>
      <c r="AH171" s="19" t="s">
        <v>39</v>
      </c>
      <c r="AI171" s="19"/>
      <c r="AJ171" s="19"/>
      <c r="AK171" s="19"/>
      <c r="AL171" s="20">
        <v>1.85</v>
      </c>
      <c r="AM171" s="26"/>
      <c r="AN171" s="20"/>
      <c r="AO171" s="19" t="s">
        <v>34</v>
      </c>
      <c r="AP171" s="18"/>
      <c r="AQ171" s="3">
        <f t="shared" si="16"/>
        <v>70.049469595344945</v>
      </c>
      <c r="AR171" s="19"/>
      <c r="AS171" s="19"/>
      <c r="AT171" s="27">
        <v>350.1042659253057</v>
      </c>
      <c r="AU171" s="27">
        <v>199.42976333078522</v>
      </c>
      <c r="AV171" s="28">
        <v>0</v>
      </c>
      <c r="AW171" s="60"/>
      <c r="AX171" s="67">
        <v>27425</v>
      </c>
      <c r="AY171" s="68" t="s">
        <v>39</v>
      </c>
      <c r="AZ171" s="69">
        <v>1.85</v>
      </c>
      <c r="BA171" s="69"/>
      <c r="BB171" s="69"/>
      <c r="BC171" s="68" t="s">
        <v>34</v>
      </c>
      <c r="BD171" s="18"/>
      <c r="BE171" s="27">
        <v>350.1042659253057</v>
      </c>
      <c r="BF171" s="27">
        <v>199.42976333078522</v>
      </c>
      <c r="BG171" s="28">
        <v>0</v>
      </c>
      <c r="BH171" s="17"/>
      <c r="BI171" s="41">
        <v>31551</v>
      </c>
      <c r="BJ171" s="20"/>
      <c r="BK171" s="20"/>
      <c r="BL171" s="20"/>
      <c r="BM171" s="20"/>
      <c r="BN171" s="20"/>
      <c r="BO171" s="20"/>
      <c r="BP171" s="20"/>
      <c r="BQ171" s="20"/>
      <c r="BR171" s="20"/>
      <c r="BS171" s="48">
        <v>19.074074074074073</v>
      </c>
      <c r="BT171" s="53">
        <v>22.148148148148149</v>
      </c>
      <c r="BU171" s="53">
        <v>24.222222222222221</v>
      </c>
      <c r="BV171" s="13"/>
      <c r="BW171" s="16">
        <f t="shared" si="17"/>
        <v>0.8989582219063541</v>
      </c>
      <c r="BX171" s="10">
        <f t="shared" si="22"/>
        <v>0.29356510457648222</v>
      </c>
      <c r="BY171" s="10">
        <f t="shared" si="23"/>
        <v>1.5431965796830227</v>
      </c>
      <c r="BZ171" s="12">
        <f t="shared" si="24"/>
        <v>0.40316552034742459</v>
      </c>
      <c r="CA171" s="10">
        <f t="shared" si="18"/>
        <v>5.3735793467436599</v>
      </c>
      <c r="CB171" s="10">
        <f t="shared" si="19"/>
        <v>2.6867896733718299</v>
      </c>
      <c r="CC171" s="11">
        <f t="shared" si="20"/>
        <v>612.86053826759792</v>
      </c>
      <c r="CD171" s="11">
        <f t="shared" si="21"/>
        <v>383.03783641724868</v>
      </c>
      <c r="CF171" s="17"/>
      <c r="CG171" s="17"/>
      <c r="CH171" s="17"/>
      <c r="CI171" s="17"/>
    </row>
    <row r="172" spans="32:87" ht="10.5" customHeight="1">
      <c r="AG172" s="18">
        <v>27453</v>
      </c>
      <c r="AH172" s="19" t="s">
        <v>39</v>
      </c>
      <c r="AI172" s="19"/>
      <c r="AJ172" s="19"/>
      <c r="AK172" s="19"/>
      <c r="AL172" s="20">
        <v>6.66</v>
      </c>
      <c r="AM172" s="26"/>
      <c r="AN172" s="21"/>
      <c r="AO172" s="19" t="s">
        <v>34</v>
      </c>
      <c r="AP172" s="20"/>
      <c r="AQ172" s="3">
        <f t="shared" si="16"/>
        <v>69.925588623988261</v>
      </c>
      <c r="AR172" s="19"/>
      <c r="AS172" s="19"/>
      <c r="AT172" s="27">
        <v>349.48614271416255</v>
      </c>
      <c r="AU172" s="27">
        <v>199.07766203495629</v>
      </c>
      <c r="AV172" s="28">
        <v>0</v>
      </c>
      <c r="AW172" s="60"/>
      <c r="AX172" s="67">
        <v>27453</v>
      </c>
      <c r="AY172" s="68" t="s">
        <v>39</v>
      </c>
      <c r="AZ172" s="69">
        <v>6.66</v>
      </c>
      <c r="BA172" s="69"/>
      <c r="BB172" s="70"/>
      <c r="BC172" s="68" t="s">
        <v>34</v>
      </c>
      <c r="BD172" s="20"/>
      <c r="BE172" s="27">
        <v>349.48614271416255</v>
      </c>
      <c r="BF172" s="27">
        <v>199.07766203495629</v>
      </c>
      <c r="BG172" s="28">
        <v>0</v>
      </c>
      <c r="BH172" s="17"/>
      <c r="BI172" s="41">
        <v>31553</v>
      </c>
      <c r="BJ172" s="20"/>
      <c r="BK172" s="20"/>
      <c r="BL172" s="20"/>
      <c r="BM172" s="20"/>
      <c r="BN172" s="20"/>
      <c r="BO172" s="20"/>
      <c r="BP172" s="20"/>
      <c r="BQ172" s="43">
        <v>8.7407407407407405</v>
      </c>
      <c r="BR172" s="20"/>
      <c r="BS172" s="20"/>
      <c r="BT172" s="20"/>
      <c r="BU172" s="20"/>
      <c r="BW172" s="16">
        <f t="shared" si="17"/>
        <v>0.89884457226398506</v>
      </c>
      <c r="BX172" s="10">
        <f t="shared" si="22"/>
        <v>0.29352799098395466</v>
      </c>
      <c r="BY172" s="10">
        <f t="shared" si="23"/>
        <v>1.5430014830310184</v>
      </c>
      <c r="BZ172" s="12">
        <f t="shared" si="24"/>
        <v>0.40311455066264229</v>
      </c>
      <c r="CA172" s="10">
        <f t="shared" si="18"/>
        <v>5.3728761061124439</v>
      </c>
      <c r="CB172" s="10">
        <f t="shared" si="19"/>
        <v>2.686438053056222</v>
      </c>
      <c r="CC172" s="11">
        <f t="shared" si="20"/>
        <v>612.66672726015599</v>
      </c>
      <c r="CD172" s="11">
        <f t="shared" si="21"/>
        <v>382.91670453759747</v>
      </c>
      <c r="CF172" s="17"/>
      <c r="CG172" s="17"/>
      <c r="CH172" s="17"/>
      <c r="CI172" s="17"/>
    </row>
    <row r="173" spans="32:87" ht="10.5" customHeight="1">
      <c r="AF173" s="8"/>
      <c r="AG173" s="18">
        <v>27484</v>
      </c>
      <c r="AH173" s="19" t="s">
        <v>39</v>
      </c>
      <c r="AI173" s="19"/>
      <c r="AJ173" s="19"/>
      <c r="AK173" s="19"/>
      <c r="AL173" s="20">
        <v>1.776</v>
      </c>
      <c r="AM173" s="26"/>
      <c r="AN173" s="20"/>
      <c r="AO173" s="19" t="s">
        <v>34</v>
      </c>
      <c r="AP173" s="20"/>
      <c r="AQ173" s="3">
        <f t="shared" si="16"/>
        <v>69.788690222981785</v>
      </c>
      <c r="AR173" s="19"/>
      <c r="AS173" s="19"/>
      <c r="AT173" s="27">
        <v>348.80306491220176</v>
      </c>
      <c r="AU173" s="27">
        <v>198.68856067961713</v>
      </c>
      <c r="AV173" s="28">
        <v>0</v>
      </c>
      <c r="AW173" s="60"/>
      <c r="AX173" s="67">
        <v>27484</v>
      </c>
      <c r="AY173" s="68" t="s">
        <v>39</v>
      </c>
      <c r="AZ173" s="69">
        <v>1.776</v>
      </c>
      <c r="BA173" s="69"/>
      <c r="BB173" s="69"/>
      <c r="BC173" s="68" t="s">
        <v>34</v>
      </c>
      <c r="BD173" s="20"/>
      <c r="BE173" s="27">
        <v>348.80306491220176</v>
      </c>
      <c r="BF173" s="27">
        <v>198.68856067961713</v>
      </c>
      <c r="BG173" s="28">
        <v>0</v>
      </c>
      <c r="BH173" s="17"/>
      <c r="BI173" s="18">
        <v>31562</v>
      </c>
      <c r="BJ173" s="20"/>
      <c r="BK173" s="20"/>
      <c r="BL173" s="42">
        <v>74.81481481481481</v>
      </c>
      <c r="BM173" s="42">
        <v>102.22222222222223</v>
      </c>
      <c r="BN173" s="20"/>
      <c r="BO173" s="20"/>
      <c r="BP173" s="20"/>
      <c r="BQ173" s="20"/>
      <c r="BR173" s="20"/>
      <c r="BS173" s="20"/>
      <c r="BT173" s="20"/>
      <c r="BU173" s="20"/>
      <c r="BW173" s="16">
        <f t="shared" si="17"/>
        <v>0.89833332665123244</v>
      </c>
      <c r="BX173" s="10">
        <f t="shared" si="22"/>
        <v>0.29336103787299278</v>
      </c>
      <c r="BY173" s="10">
        <f t="shared" si="23"/>
        <v>1.5421238532794321</v>
      </c>
      <c r="BZ173" s="12">
        <f t="shared" si="24"/>
        <v>0.40288526681110387</v>
      </c>
      <c r="CA173" s="10">
        <f t="shared" si="18"/>
        <v>5.3697126620082196</v>
      </c>
      <c r="CB173" s="10">
        <f t="shared" si="19"/>
        <v>2.6848563310041098</v>
      </c>
      <c r="CC173" s="11">
        <f t="shared" si="20"/>
        <v>611.795335920414</v>
      </c>
      <c r="CD173" s="11">
        <f t="shared" si="21"/>
        <v>382.37208495025874</v>
      </c>
      <c r="CF173" s="17"/>
      <c r="CG173" s="17"/>
      <c r="CH173" s="17"/>
      <c r="CI173" s="17"/>
    </row>
    <row r="174" spans="32:87" ht="10.5" customHeight="1">
      <c r="AG174" s="18">
        <v>27514</v>
      </c>
      <c r="AH174" s="19" t="s">
        <v>39</v>
      </c>
      <c r="AI174" s="19"/>
      <c r="AJ174" s="19"/>
      <c r="AK174" s="19"/>
      <c r="AL174" s="20">
        <v>1.9239999999999999</v>
      </c>
      <c r="AM174" s="26"/>
      <c r="AN174" s="21"/>
      <c r="AO174" s="19" t="s">
        <v>34</v>
      </c>
      <c r="AP174" s="20"/>
      <c r="AQ174" s="3">
        <f t="shared" si="16"/>
        <v>69.656463091672762</v>
      </c>
      <c r="AR174" s="19"/>
      <c r="AS174" s="19"/>
      <c r="AT174" s="27">
        <v>348.14329308781686</v>
      </c>
      <c r="AU174" s="27">
        <v>198.31273509965271</v>
      </c>
      <c r="AV174" s="28">
        <v>0</v>
      </c>
      <c r="AW174" s="60"/>
      <c r="AX174" s="67">
        <v>27514</v>
      </c>
      <c r="AY174" s="68" t="s">
        <v>39</v>
      </c>
      <c r="AZ174" s="69">
        <v>1.9239999999999999</v>
      </c>
      <c r="BA174" s="69"/>
      <c r="BB174" s="70"/>
      <c r="BC174" s="68" t="s">
        <v>34</v>
      </c>
      <c r="BD174" s="20"/>
      <c r="BE174" s="27">
        <v>348.14329308781686</v>
      </c>
      <c r="BF174" s="27">
        <v>198.31273509965271</v>
      </c>
      <c r="BG174" s="28">
        <v>0</v>
      </c>
      <c r="BH174" s="17"/>
      <c r="BI174" s="18">
        <v>31566</v>
      </c>
      <c r="BJ174" s="42">
        <v>71.111111111111114</v>
      </c>
      <c r="BK174" s="42">
        <v>90.740740740740748</v>
      </c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W174" s="16">
        <f t="shared" si="17"/>
        <v>0.89810619972768269</v>
      </c>
      <c r="BX174" s="10">
        <f t="shared" si="22"/>
        <v>0.29328686697445805</v>
      </c>
      <c r="BY174" s="10">
        <f t="shared" si="23"/>
        <v>1.5417339558592467</v>
      </c>
      <c r="BZ174" s="12">
        <f t="shared" si="24"/>
        <v>0.4027834047422264</v>
      </c>
      <c r="CA174" s="10">
        <f t="shared" si="18"/>
        <v>5.3683072847792026</v>
      </c>
      <c r="CB174" s="10">
        <f t="shared" si="19"/>
        <v>2.6841536423896013</v>
      </c>
      <c r="CC174" s="11">
        <f t="shared" si="20"/>
        <v>611.40844880894053</v>
      </c>
      <c r="CD174" s="11">
        <f t="shared" si="21"/>
        <v>382.13028050558785</v>
      </c>
      <c r="CF174" s="17"/>
      <c r="CG174" s="17"/>
      <c r="CH174" s="17"/>
      <c r="CI174" s="17"/>
    </row>
    <row r="175" spans="32:87" ht="10.5" customHeight="1">
      <c r="AF175" s="8"/>
      <c r="AG175" s="18">
        <v>27545</v>
      </c>
      <c r="AH175" s="19" t="s">
        <v>39</v>
      </c>
      <c r="AI175" s="19"/>
      <c r="AJ175" s="19"/>
      <c r="AK175" s="19"/>
      <c r="AL175" s="20">
        <v>3.4039999999999999</v>
      </c>
      <c r="AM175" s="26"/>
      <c r="AN175" s="21"/>
      <c r="AO175" s="19" t="s">
        <v>34</v>
      </c>
      <c r="AP175" s="20"/>
      <c r="AQ175" s="3">
        <f t="shared" si="16"/>
        <v>69.52009157725773</v>
      </c>
      <c r="AR175" s="19"/>
      <c r="AS175" s="19"/>
      <c r="AT175" s="27">
        <v>347.46283991286992</v>
      </c>
      <c r="AU175" s="27">
        <v>197.92512880962735</v>
      </c>
      <c r="AV175" s="28">
        <v>0</v>
      </c>
      <c r="AW175" s="60"/>
      <c r="AX175" s="67">
        <v>27545</v>
      </c>
      <c r="AY175" s="68" t="s">
        <v>39</v>
      </c>
      <c r="AZ175" s="69">
        <v>3.4039999999999999</v>
      </c>
      <c r="BA175" s="69"/>
      <c r="BB175" s="70"/>
      <c r="BC175" s="68" t="s">
        <v>34</v>
      </c>
      <c r="BD175" s="20"/>
      <c r="BE175" s="27">
        <v>347.46283991286992</v>
      </c>
      <c r="BF175" s="27">
        <v>197.92512880962735</v>
      </c>
      <c r="BG175" s="28">
        <v>0</v>
      </c>
      <c r="BH175" s="17"/>
      <c r="BI175" s="41">
        <v>31574</v>
      </c>
      <c r="BJ175" s="20"/>
      <c r="BK175" s="20"/>
      <c r="BL175" s="20"/>
      <c r="BM175" s="20"/>
      <c r="BN175" s="20"/>
      <c r="BO175" s="20"/>
      <c r="BP175" s="20"/>
      <c r="BQ175" s="20"/>
      <c r="BR175" s="51">
        <v>2.5925925925925926</v>
      </c>
      <c r="BS175" s="20"/>
      <c r="BT175" s="20"/>
      <c r="BU175" s="20"/>
      <c r="BW175" s="16">
        <f t="shared" si="17"/>
        <v>0.89765211814055734</v>
      </c>
      <c r="BX175" s="10">
        <f t="shared" si="22"/>
        <v>0.29313858143085625</v>
      </c>
      <c r="BY175" s="10">
        <f t="shared" si="23"/>
        <v>1.5409544567289499</v>
      </c>
      <c r="BZ175" s="12">
        <f t="shared" si="24"/>
        <v>0.40257975785976574</v>
      </c>
      <c r="CA175" s="10">
        <f t="shared" si="18"/>
        <v>5.3654976336834759</v>
      </c>
      <c r="CB175" s="10">
        <f t="shared" si="19"/>
        <v>2.6827488168417379</v>
      </c>
      <c r="CC175" s="11">
        <f t="shared" si="20"/>
        <v>610.63540841024667</v>
      </c>
      <c r="CD175" s="11">
        <f t="shared" si="21"/>
        <v>381.64713025640418</v>
      </c>
      <c r="CF175" s="17"/>
      <c r="CG175" s="17"/>
      <c r="CH175" s="17"/>
      <c r="CI175" s="17"/>
    </row>
    <row r="176" spans="32:87" ht="10.5" customHeight="1">
      <c r="AG176" s="18">
        <v>27575</v>
      </c>
      <c r="AH176" s="19" t="s">
        <v>39</v>
      </c>
      <c r="AI176" s="19"/>
      <c r="AJ176" s="19"/>
      <c r="AK176" s="19"/>
      <c r="AL176" s="20">
        <v>1.1100000000000001</v>
      </c>
      <c r="AM176" s="26"/>
      <c r="AN176" s="20"/>
      <c r="AO176" s="19" t="s">
        <v>34</v>
      </c>
      <c r="AP176" s="18"/>
      <c r="AQ176" s="3">
        <f t="shared" si="16"/>
        <v>69.38837335402944</v>
      </c>
      <c r="AR176" s="19"/>
      <c r="AS176" s="19"/>
      <c r="AT176" s="27">
        <v>346.80560316567278</v>
      </c>
      <c r="AU176" s="27">
        <v>197.5507472847425</v>
      </c>
      <c r="AV176" s="28">
        <v>0</v>
      </c>
      <c r="AW176" s="60"/>
      <c r="AX176" s="67">
        <v>27575</v>
      </c>
      <c r="AY176" s="68" t="s">
        <v>39</v>
      </c>
      <c r="AZ176" s="69">
        <v>1.1100000000000001</v>
      </c>
      <c r="BA176" s="69"/>
      <c r="BB176" s="69"/>
      <c r="BC176" s="68" t="s">
        <v>34</v>
      </c>
      <c r="BD176" s="18"/>
      <c r="BE176" s="27">
        <v>346.80560316567278</v>
      </c>
      <c r="BF176" s="27">
        <v>197.5507472847425</v>
      </c>
      <c r="BG176" s="28">
        <v>0</v>
      </c>
      <c r="BH176" s="17"/>
      <c r="BI176" s="44">
        <v>31579</v>
      </c>
      <c r="BJ176" s="20"/>
      <c r="BK176" s="20"/>
      <c r="BL176" s="20"/>
      <c r="BM176" s="20"/>
      <c r="BN176" s="45">
        <v>0.51111111111111118</v>
      </c>
      <c r="BO176" s="45">
        <v>0.22222222222222221</v>
      </c>
      <c r="BP176" s="46">
        <v>0.7</v>
      </c>
      <c r="BQ176" s="20"/>
      <c r="BR176" s="20"/>
      <c r="BS176" s="20"/>
      <c r="BT176" s="20"/>
      <c r="BU176" s="20"/>
      <c r="BW176" s="16">
        <f t="shared" si="17"/>
        <v>0.89736843374118791</v>
      </c>
      <c r="BX176" s="10">
        <f t="shared" si="22"/>
        <v>0.29304594104074888</v>
      </c>
      <c r="BY176" s="10">
        <f t="shared" si="23"/>
        <v>1.5404674699211673</v>
      </c>
      <c r="BZ176" s="12">
        <f t="shared" si="24"/>
        <v>0.40245253084776544</v>
      </c>
      <c r="CA176" s="10">
        <f t="shared" si="18"/>
        <v>5.3637423485398958</v>
      </c>
      <c r="CB176" s="10">
        <f t="shared" si="19"/>
        <v>2.6818711742699479</v>
      </c>
      <c r="CC176" s="11">
        <f t="shared" si="20"/>
        <v>610.15275457617599</v>
      </c>
      <c r="CD176" s="11">
        <f t="shared" si="21"/>
        <v>381.34547161011</v>
      </c>
      <c r="CF176" s="17"/>
      <c r="CG176" s="17"/>
      <c r="CH176" s="17"/>
      <c r="CI176" s="17"/>
    </row>
    <row r="177" spans="32:87" ht="10.5" customHeight="1">
      <c r="AF177" s="8"/>
      <c r="AG177" s="18">
        <v>27606</v>
      </c>
      <c r="AH177" s="19" t="s">
        <v>39</v>
      </c>
      <c r="AI177" s="19"/>
      <c r="AJ177" s="19"/>
      <c r="AK177" s="19"/>
      <c r="AL177" s="20">
        <v>0.37</v>
      </c>
      <c r="AM177" s="26"/>
      <c r="AN177" s="21"/>
      <c r="AO177" s="19" t="s">
        <v>34</v>
      </c>
      <c r="AP177" s="18"/>
      <c r="AQ177" s="3">
        <f t="shared" si="16"/>
        <v>69.25252669835541</v>
      </c>
      <c r="AR177" s="19"/>
      <c r="AS177" s="19"/>
      <c r="AT177" s="27">
        <v>346.1277645329925</v>
      </c>
      <c r="AU177" s="27">
        <v>197.16463031546016</v>
      </c>
      <c r="AV177" s="28">
        <v>0</v>
      </c>
      <c r="AW177" s="60"/>
      <c r="AX177" s="67">
        <v>27606</v>
      </c>
      <c r="AY177" s="68" t="s">
        <v>39</v>
      </c>
      <c r="AZ177" s="69">
        <v>0.37</v>
      </c>
      <c r="BA177" s="69"/>
      <c r="BB177" s="70"/>
      <c r="BC177" s="68" t="s">
        <v>34</v>
      </c>
      <c r="BD177" s="18"/>
      <c r="BE177" s="27">
        <v>346.1277645329925</v>
      </c>
      <c r="BF177" s="27">
        <v>197.16463031546016</v>
      </c>
      <c r="BG177" s="28">
        <v>0</v>
      </c>
      <c r="BH177" s="17"/>
      <c r="BI177" s="18">
        <v>31593</v>
      </c>
      <c r="BJ177" s="20"/>
      <c r="BK177" s="20"/>
      <c r="BL177" s="42">
        <v>5.666666666666667</v>
      </c>
      <c r="BM177" s="42">
        <v>5.2962962962962967</v>
      </c>
      <c r="BN177" s="20"/>
      <c r="BO177" s="20"/>
      <c r="BP177" s="20"/>
      <c r="BQ177" s="20"/>
      <c r="BR177" s="20"/>
      <c r="BS177" s="20"/>
      <c r="BT177" s="20"/>
      <c r="BU177" s="20"/>
      <c r="BW177" s="16">
        <f t="shared" si="17"/>
        <v>0.89657459428430641</v>
      </c>
      <c r="BX177" s="10">
        <f t="shared" si="22"/>
        <v>0.29278670367298532</v>
      </c>
      <c r="BY177" s="10">
        <f t="shared" si="23"/>
        <v>1.5391047254633889</v>
      </c>
      <c r="BZ177" s="12">
        <f t="shared" si="24"/>
        <v>0.40209650907733524</v>
      </c>
      <c r="CA177" s="10">
        <f t="shared" si="18"/>
        <v>5.3588306044381424</v>
      </c>
      <c r="CB177" s="10">
        <f t="shared" si="19"/>
        <v>2.6794153022190712</v>
      </c>
      <c r="CC177" s="11">
        <f t="shared" si="20"/>
        <v>608.80335243502759</v>
      </c>
      <c r="CD177" s="11">
        <f t="shared" si="21"/>
        <v>380.50209527189224</v>
      </c>
      <c r="CF177" s="17"/>
      <c r="CG177" s="17"/>
      <c r="CH177" s="17"/>
      <c r="CI177" s="17"/>
    </row>
    <row r="178" spans="32:87" ht="10.5" customHeight="1">
      <c r="AG178" s="18">
        <v>27637</v>
      </c>
      <c r="AH178" s="19" t="s">
        <v>39</v>
      </c>
      <c r="AI178" s="19"/>
      <c r="AJ178" s="19"/>
      <c r="AK178" s="19"/>
      <c r="AL178" s="20">
        <v>0.59199999999999997</v>
      </c>
      <c r="AM178" s="26"/>
      <c r="AN178" s="20"/>
      <c r="AO178" s="19" t="s">
        <v>34</v>
      </c>
      <c r="AP178" s="20"/>
      <c r="AQ178" s="3">
        <f t="shared" si="16"/>
        <v>69.116945999540818</v>
      </c>
      <c r="AR178" s="19"/>
      <c r="AS178" s="19"/>
      <c r="AT178" s="27">
        <v>345.45125074976028</v>
      </c>
      <c r="AU178" s="27">
        <v>196.77926801967823</v>
      </c>
      <c r="AV178" s="28">
        <v>0</v>
      </c>
      <c r="AW178" s="60"/>
      <c r="AX178" s="67">
        <v>27637</v>
      </c>
      <c r="AY178" s="68" t="s">
        <v>39</v>
      </c>
      <c r="AZ178" s="69">
        <v>0.59199999999999997</v>
      </c>
      <c r="BA178" s="69"/>
      <c r="BB178" s="69"/>
      <c r="BC178" s="68" t="s">
        <v>34</v>
      </c>
      <c r="BD178" s="20"/>
      <c r="BE178" s="27">
        <v>345.45125074976028</v>
      </c>
      <c r="BF178" s="27">
        <v>196.77926801967823</v>
      </c>
      <c r="BG178" s="28">
        <v>0</v>
      </c>
      <c r="BH178" s="17"/>
      <c r="BI178" s="18">
        <v>31595</v>
      </c>
      <c r="BJ178" s="42">
        <v>3.5925925925925926</v>
      </c>
      <c r="BK178" s="42">
        <v>3.4814814814814814</v>
      </c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W178" s="16">
        <f t="shared" si="17"/>
        <v>0.896461245989008</v>
      </c>
      <c r="BX178" s="10">
        <f t="shared" si="22"/>
        <v>0.29274968848879551</v>
      </c>
      <c r="BY178" s="10">
        <f t="shared" si="23"/>
        <v>1.5389101461188157</v>
      </c>
      <c r="BZ178" s="12">
        <f t="shared" si="24"/>
        <v>0.40204567454093421</v>
      </c>
      <c r="CA178" s="10">
        <f t="shared" si="18"/>
        <v>5.3581292939756615</v>
      </c>
      <c r="CB178" s="10">
        <f t="shared" si="19"/>
        <v>2.6790646469878308</v>
      </c>
      <c r="CC178" s="11">
        <f t="shared" si="20"/>
        <v>608.61082447197271</v>
      </c>
      <c r="CD178" s="11">
        <f t="shared" si="21"/>
        <v>380.38176529498298</v>
      </c>
      <c r="CF178" s="17"/>
      <c r="CG178" s="17"/>
      <c r="CH178" s="17"/>
      <c r="CI178" s="17"/>
    </row>
    <row r="179" spans="32:87" ht="10.5" customHeight="1">
      <c r="AF179" s="8"/>
      <c r="AG179" s="18">
        <v>27667</v>
      </c>
      <c r="AH179" s="19" t="s">
        <v>39</v>
      </c>
      <c r="AI179" s="19"/>
      <c r="AJ179" s="19"/>
      <c r="AK179" s="19"/>
      <c r="AL179" s="20">
        <v>0.74</v>
      </c>
      <c r="AM179" s="26"/>
      <c r="AN179" s="21"/>
      <c r="AO179" s="19" t="s">
        <v>34</v>
      </c>
      <c r="AP179" s="18"/>
      <c r="AQ179" s="3">
        <f t="shared" si="16"/>
        <v>68.985991607573297</v>
      </c>
      <c r="AR179" s="19"/>
      <c r="AS179" s="19"/>
      <c r="AT179" s="27">
        <v>344.79781898590642</v>
      </c>
      <c r="AU179" s="27">
        <v>196.40705392604593</v>
      </c>
      <c r="AV179" s="28">
        <v>0</v>
      </c>
      <c r="AW179" s="60"/>
      <c r="AX179" s="67">
        <v>27667</v>
      </c>
      <c r="AY179" s="68" t="s">
        <v>39</v>
      </c>
      <c r="AZ179" s="69">
        <v>0.74</v>
      </c>
      <c r="BA179" s="69"/>
      <c r="BB179" s="70"/>
      <c r="BC179" s="68" t="s">
        <v>34</v>
      </c>
      <c r="BD179" s="18"/>
      <c r="BE179" s="27">
        <v>344.79781898590642</v>
      </c>
      <c r="BF179" s="27">
        <v>196.40705392604593</v>
      </c>
      <c r="BG179" s="28">
        <v>0</v>
      </c>
      <c r="BH179" s="17"/>
      <c r="BI179" s="41">
        <v>31601</v>
      </c>
      <c r="BJ179" s="20"/>
      <c r="BK179" s="20"/>
      <c r="BL179" s="20"/>
      <c r="BM179" s="20"/>
      <c r="BN179" s="20"/>
      <c r="BO179" s="20"/>
      <c r="BP179" s="20"/>
      <c r="BQ179" s="43">
        <v>1.8296296296296295</v>
      </c>
      <c r="BR179" s="20"/>
      <c r="BS179" s="20"/>
      <c r="BT179" s="20"/>
      <c r="BU179" s="20"/>
      <c r="BW179" s="16">
        <f t="shared" si="17"/>
        <v>0.89612128707534544</v>
      </c>
      <c r="BX179" s="10">
        <f t="shared" si="22"/>
        <v>0.29263867101144342</v>
      </c>
      <c r="BY179" s="10">
        <f t="shared" si="23"/>
        <v>1.538326555669324</v>
      </c>
      <c r="BZ179" s="12">
        <f t="shared" si="24"/>
        <v>0.40189320948862867</v>
      </c>
      <c r="CA179" s="10">
        <f t="shared" si="18"/>
        <v>5.3560259132234149</v>
      </c>
      <c r="CB179" s="10">
        <f t="shared" si="19"/>
        <v>2.6780129566117075</v>
      </c>
      <c r="CC179" s="11">
        <f t="shared" si="20"/>
        <v>608.03360581603772</v>
      </c>
      <c r="CD179" s="11">
        <f t="shared" si="21"/>
        <v>380.02100363502353</v>
      </c>
      <c r="CF179" s="17"/>
      <c r="CG179" s="17"/>
      <c r="CH179" s="17"/>
      <c r="CI179" s="17"/>
    </row>
    <row r="180" spans="32:87" ht="10.5" customHeight="1">
      <c r="AG180" s="18">
        <v>27699</v>
      </c>
      <c r="AH180" s="19" t="s">
        <v>39</v>
      </c>
      <c r="AI180" s="19"/>
      <c r="AJ180" s="19"/>
      <c r="AK180" s="19"/>
      <c r="AL180" s="20">
        <v>0.88800000000000001</v>
      </c>
      <c r="AM180" s="26"/>
      <c r="AN180" s="21"/>
      <c r="AO180" s="19" t="s">
        <v>34</v>
      </c>
      <c r="AP180" s="20"/>
      <c r="AQ180" s="3">
        <f t="shared" si="16"/>
        <v>68.846580390777092</v>
      </c>
      <c r="AR180" s="19"/>
      <c r="AS180" s="19"/>
      <c r="AT180" s="27">
        <v>344.10218737892006</v>
      </c>
      <c r="AU180" s="27">
        <v>196.01080155139965</v>
      </c>
      <c r="AV180" s="28">
        <v>0</v>
      </c>
      <c r="AW180" s="60"/>
      <c r="AX180" s="67">
        <v>27699</v>
      </c>
      <c r="AY180" s="68" t="s">
        <v>39</v>
      </c>
      <c r="AZ180" s="69">
        <v>0.88800000000000001</v>
      </c>
      <c r="BA180" s="69"/>
      <c r="BB180" s="70"/>
      <c r="BC180" s="68" t="s">
        <v>34</v>
      </c>
      <c r="BD180" s="20"/>
      <c r="BE180" s="27">
        <v>344.10218737892006</v>
      </c>
      <c r="BF180" s="27">
        <v>196.01080155139965</v>
      </c>
      <c r="BG180" s="28">
        <v>0</v>
      </c>
      <c r="BH180" s="17"/>
      <c r="BI180" s="18">
        <v>31624</v>
      </c>
      <c r="BJ180" s="20"/>
      <c r="BK180" s="20"/>
      <c r="BL180" s="42">
        <v>1.0259259259259259</v>
      </c>
      <c r="BM180" s="42">
        <v>0.88888888888888884</v>
      </c>
      <c r="BN180" s="20"/>
      <c r="BO180" s="20"/>
      <c r="BP180" s="20"/>
      <c r="BQ180" s="20"/>
      <c r="BR180" s="20"/>
      <c r="BS180" s="20"/>
      <c r="BT180" s="20"/>
      <c r="BU180" s="20"/>
      <c r="BW180" s="16">
        <f t="shared" si="17"/>
        <v>0.89481930511540786</v>
      </c>
      <c r="BX180" s="10">
        <f t="shared" si="22"/>
        <v>0.2922134938887343</v>
      </c>
      <c r="BY180" s="10">
        <f t="shared" si="23"/>
        <v>1.5360915084130409</v>
      </c>
      <c r="BZ180" s="12">
        <f t="shared" si="24"/>
        <v>0.40130929555184064</v>
      </c>
      <c r="CA180" s="10">
        <f t="shared" si="18"/>
        <v>5.3479706000363478</v>
      </c>
      <c r="CB180" s="10">
        <f t="shared" si="19"/>
        <v>2.6739853000181739</v>
      </c>
      <c r="CC180" s="11">
        <f t="shared" si="20"/>
        <v>605.82600123702764</v>
      </c>
      <c r="CD180" s="11">
        <f t="shared" si="21"/>
        <v>378.64125077314225</v>
      </c>
      <c r="CF180" s="17"/>
      <c r="CG180" s="17"/>
      <c r="CH180" s="17"/>
      <c r="CI180" s="17"/>
    </row>
    <row r="181" spans="32:87" ht="10.5" customHeight="1">
      <c r="AF181" s="8"/>
      <c r="AG181" s="18">
        <v>27728</v>
      </c>
      <c r="AH181" s="19" t="s">
        <v>39</v>
      </c>
      <c r="AI181" s="19"/>
      <c r="AJ181" s="19"/>
      <c r="AK181" s="19"/>
      <c r="AL181" s="20">
        <v>0.111</v>
      </c>
      <c r="AM181" s="26"/>
      <c r="AN181" s="20"/>
      <c r="AO181" s="19" t="s">
        <v>34</v>
      </c>
      <c r="AP181" s="20"/>
      <c r="AQ181" s="3">
        <f t="shared" si="16"/>
        <v>68.720482341522867</v>
      </c>
      <c r="AR181" s="19"/>
      <c r="AS181" s="19"/>
      <c r="AT181" s="27">
        <v>343.47298356097593</v>
      </c>
      <c r="AU181" s="27">
        <v>195.65238841362256</v>
      </c>
      <c r="AV181" s="28">
        <v>0</v>
      </c>
      <c r="AW181" s="60"/>
      <c r="AX181" s="67">
        <v>27728</v>
      </c>
      <c r="AY181" s="68" t="s">
        <v>39</v>
      </c>
      <c r="AZ181" s="69">
        <v>0.111</v>
      </c>
      <c r="BA181" s="69"/>
      <c r="BB181" s="69"/>
      <c r="BC181" s="68" t="s">
        <v>34</v>
      </c>
      <c r="BD181" s="20"/>
      <c r="BE181" s="27">
        <v>343.47298356097593</v>
      </c>
      <c r="BF181" s="27">
        <v>195.65238841362256</v>
      </c>
      <c r="BG181" s="28">
        <v>0</v>
      </c>
      <c r="BH181" s="17"/>
      <c r="BI181" s="18">
        <v>31625</v>
      </c>
      <c r="BJ181" s="42">
        <v>0.96296296296296291</v>
      </c>
      <c r="BK181" s="42">
        <v>0.6074074074074074</v>
      </c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W181" s="16">
        <f t="shared" si="17"/>
        <v>0.89476274013500645</v>
      </c>
      <c r="BX181" s="10">
        <f t="shared" si="22"/>
        <v>0.29219502194645464</v>
      </c>
      <c r="BY181" s="10">
        <f t="shared" si="23"/>
        <v>1.535994406142704</v>
      </c>
      <c r="BZ181" s="12">
        <f t="shared" si="24"/>
        <v>0.40128392724305695</v>
      </c>
      <c r="CA181" s="10">
        <f t="shared" si="18"/>
        <v>5.3476206439797327</v>
      </c>
      <c r="CB181" s="10">
        <f t="shared" si="19"/>
        <v>2.6738103219898663</v>
      </c>
      <c r="CC181" s="11">
        <f t="shared" si="20"/>
        <v>605.73020045964131</v>
      </c>
      <c r="CD181" s="11">
        <f t="shared" si="21"/>
        <v>378.58137528727582</v>
      </c>
      <c r="CF181" s="17"/>
      <c r="CG181" s="17"/>
      <c r="CH181" s="17"/>
      <c r="CI181" s="17"/>
    </row>
    <row r="182" spans="32:87" ht="10.5" customHeight="1">
      <c r="AG182" s="18">
        <v>27760</v>
      </c>
      <c r="AH182" s="19" t="s">
        <v>39</v>
      </c>
      <c r="AI182" s="19"/>
      <c r="AJ182" s="19"/>
      <c r="AK182" s="19"/>
      <c r="AL182" s="20">
        <v>0.33300000000000002</v>
      </c>
      <c r="AM182" s="26"/>
      <c r="AN182" s="21"/>
      <c r="AO182" s="19" t="s">
        <v>34</v>
      </c>
      <c r="AP182" s="20"/>
      <c r="AQ182" s="3">
        <f t="shared" si="16"/>
        <v>68.581607682497122</v>
      </c>
      <c r="AR182" s="19"/>
      <c r="AS182" s="19"/>
      <c r="AT182" s="27">
        <v>342.78002481717169</v>
      </c>
      <c r="AU182" s="27">
        <v>195.25765858104074</v>
      </c>
      <c r="AV182" s="28">
        <v>0</v>
      </c>
      <c r="AW182" s="60"/>
      <c r="AX182" s="67">
        <v>27760</v>
      </c>
      <c r="AY182" s="68" t="s">
        <v>39</v>
      </c>
      <c r="AZ182" s="69">
        <v>0.33300000000000002</v>
      </c>
      <c r="BA182" s="69"/>
      <c r="BB182" s="70"/>
      <c r="BC182" s="68" t="s">
        <v>34</v>
      </c>
      <c r="BD182" s="20"/>
      <c r="BE182" s="27">
        <v>342.78002481717169</v>
      </c>
      <c r="BF182" s="27">
        <v>195.25765858104074</v>
      </c>
      <c r="BG182" s="28">
        <v>0</v>
      </c>
      <c r="BH182" s="17"/>
      <c r="BI182" s="41">
        <v>31635</v>
      </c>
      <c r="BJ182" s="20"/>
      <c r="BK182" s="20"/>
      <c r="BL182" s="20"/>
      <c r="BM182" s="20"/>
      <c r="BN182" s="20"/>
      <c r="BO182" s="20"/>
      <c r="BP182" s="20"/>
      <c r="BQ182" s="20"/>
      <c r="BR182" s="20"/>
      <c r="BS182" s="43">
        <v>8.2222222222222214</v>
      </c>
      <c r="BT182" s="53">
        <v>10.296296296296296</v>
      </c>
      <c r="BU182" s="53">
        <v>11.74074074074074</v>
      </c>
      <c r="BW182" s="16">
        <f t="shared" si="17"/>
        <v>0.89419728695668621</v>
      </c>
      <c r="BX182" s="10">
        <f t="shared" si="22"/>
        <v>0.2920103667340303</v>
      </c>
      <c r="BY182" s="10">
        <f t="shared" si="23"/>
        <v>1.5350237209768187</v>
      </c>
      <c r="BZ182" s="12">
        <f t="shared" si="24"/>
        <v>0.40103033233807223</v>
      </c>
      <c r="CA182" s="10">
        <f t="shared" si="18"/>
        <v>5.3441223426737245</v>
      </c>
      <c r="CB182" s="10">
        <f t="shared" si="19"/>
        <v>2.6720611713368623</v>
      </c>
      <c r="CC182" s="11">
        <f t="shared" si="20"/>
        <v>604.7730254975113</v>
      </c>
      <c r="CD182" s="11">
        <f t="shared" si="21"/>
        <v>377.98314093594456</v>
      </c>
      <c r="CF182" s="17"/>
      <c r="CG182" s="17"/>
      <c r="CH182" s="17"/>
      <c r="CI182" s="17"/>
    </row>
    <row r="183" spans="32:87" ht="10.5" customHeight="1">
      <c r="AF183" s="8"/>
      <c r="AG183" s="18">
        <v>27790</v>
      </c>
      <c r="AH183" s="19" t="s">
        <v>39</v>
      </c>
      <c r="AI183" s="19"/>
      <c r="AJ183" s="19"/>
      <c r="AK183" s="19"/>
      <c r="AL183" s="20">
        <v>0.66600000000000004</v>
      </c>
      <c r="AM183" s="26"/>
      <c r="AN183" s="20"/>
      <c r="AO183" s="19" t="s">
        <v>34</v>
      </c>
      <c r="AP183" s="20"/>
      <c r="AQ183" s="3">
        <f t="shared" si="16"/>
        <v>68.451667584532203</v>
      </c>
      <c r="AR183" s="19"/>
      <c r="AS183" s="19"/>
      <c r="AT183" s="27">
        <v>342.13164576008614</v>
      </c>
      <c r="AU183" s="27">
        <v>194.88832265889351</v>
      </c>
      <c r="AV183" s="28">
        <v>0</v>
      </c>
      <c r="AW183" s="60"/>
      <c r="AX183" s="67">
        <v>27790</v>
      </c>
      <c r="AY183" s="68" t="s">
        <v>39</v>
      </c>
      <c r="AZ183" s="69">
        <v>0.66600000000000004</v>
      </c>
      <c r="BA183" s="69"/>
      <c r="BB183" s="69"/>
      <c r="BC183" s="68" t="s">
        <v>34</v>
      </c>
      <c r="BD183" s="20"/>
      <c r="BE183" s="27">
        <v>342.13164576008614</v>
      </c>
      <c r="BF183" s="27">
        <v>194.88832265889351</v>
      </c>
      <c r="BG183" s="28">
        <v>0</v>
      </c>
      <c r="BH183" s="17"/>
      <c r="BI183" s="41">
        <v>31636</v>
      </c>
      <c r="BJ183" s="20"/>
      <c r="BK183" s="20"/>
      <c r="BL183" s="20"/>
      <c r="BM183" s="20"/>
      <c r="BN183" s="20"/>
      <c r="BO183" s="20"/>
      <c r="BP183" s="20"/>
      <c r="BQ183" s="20"/>
      <c r="BR183" s="51">
        <v>0.2074074074074074</v>
      </c>
      <c r="BS183" s="20"/>
      <c r="BT183" s="20"/>
      <c r="BU183" s="20"/>
      <c r="BW183" s="16">
        <f t="shared" si="17"/>
        <v>0.89414076129645226</v>
      </c>
      <c r="BX183" s="10">
        <f t="shared" si="22"/>
        <v>0.29199190763220173</v>
      </c>
      <c r="BY183" s="10">
        <f t="shared" si="23"/>
        <v>1.5349266862054454</v>
      </c>
      <c r="BZ183" s="12">
        <f t="shared" si="24"/>
        <v>0.40100498166362952</v>
      </c>
      <c r="CA183" s="10">
        <f t="shared" si="18"/>
        <v>5.343772638436179</v>
      </c>
      <c r="CB183" s="10">
        <f t="shared" si="19"/>
        <v>2.6718863192180895</v>
      </c>
      <c r="CC183" s="11">
        <f t="shared" si="20"/>
        <v>604.67739122980629</v>
      </c>
      <c r="CD183" s="11">
        <f t="shared" si="21"/>
        <v>377.92336951862893</v>
      </c>
      <c r="CF183" s="17"/>
      <c r="CG183" s="17"/>
      <c r="CH183" s="17"/>
      <c r="CI183" s="17"/>
    </row>
    <row r="184" spans="32:87" ht="10.5" customHeight="1">
      <c r="AG184" s="18">
        <v>27819</v>
      </c>
      <c r="AH184" s="19" t="s">
        <v>39</v>
      </c>
      <c r="AI184" s="19"/>
      <c r="AJ184" s="19"/>
      <c r="AK184" s="19"/>
      <c r="AL184" s="20">
        <v>0.44400000000000001</v>
      </c>
      <c r="AM184" s="26"/>
      <c r="AN184" s="21"/>
      <c r="AO184" s="19" t="s">
        <v>34</v>
      </c>
      <c r="AP184" s="20"/>
      <c r="AQ184" s="3">
        <f t="shared" si="16"/>
        <v>68.326292849845117</v>
      </c>
      <c r="AR184" s="19"/>
      <c r="AS184" s="19"/>
      <c r="AT184" s="27">
        <v>341.50604515175672</v>
      </c>
      <c r="AU184" s="27">
        <v>194.53196201607471</v>
      </c>
      <c r="AV184" s="28">
        <v>0</v>
      </c>
      <c r="AW184" s="60"/>
      <c r="AX184" s="67">
        <v>27819</v>
      </c>
      <c r="AY184" s="68" t="s">
        <v>39</v>
      </c>
      <c r="AZ184" s="69">
        <v>0.44400000000000001</v>
      </c>
      <c r="BA184" s="69"/>
      <c r="BB184" s="70"/>
      <c r="BC184" s="68" t="s">
        <v>34</v>
      </c>
      <c r="BD184" s="20"/>
      <c r="BE184" s="27">
        <v>341.50604515175672</v>
      </c>
      <c r="BF184" s="27">
        <v>194.53196201607471</v>
      </c>
      <c r="BG184" s="28">
        <v>0</v>
      </c>
      <c r="BH184" s="17"/>
      <c r="BI184" s="18">
        <v>31653</v>
      </c>
      <c r="BJ184" s="20"/>
      <c r="BK184" s="20"/>
      <c r="BL184" s="42">
        <v>1</v>
      </c>
      <c r="BM184" s="42">
        <v>0.28518518518518521</v>
      </c>
      <c r="BN184" s="20"/>
      <c r="BO184" s="20"/>
      <c r="BP184" s="20"/>
      <c r="BQ184" s="20"/>
      <c r="BR184" s="20"/>
      <c r="BS184" s="20"/>
      <c r="BT184" s="20"/>
      <c r="BU184" s="20"/>
      <c r="BW184" s="16">
        <f t="shared" si="17"/>
        <v>0.89318037158857755</v>
      </c>
      <c r="BX184" s="10">
        <f t="shared" si="22"/>
        <v>0.29167828137220875</v>
      </c>
      <c r="BY184" s="10">
        <f t="shared" si="23"/>
        <v>1.5332780332689249</v>
      </c>
      <c r="BZ184" s="12">
        <f t="shared" si="24"/>
        <v>0.40057426530009205</v>
      </c>
      <c r="CA184" s="10">
        <f t="shared" si="18"/>
        <v>5.3378311663755529</v>
      </c>
      <c r="CB184" s="10">
        <f t="shared" si="19"/>
        <v>2.6689155831877764</v>
      </c>
      <c r="CC184" s="11">
        <f t="shared" si="20"/>
        <v>603.0539205300463</v>
      </c>
      <c r="CD184" s="11">
        <f t="shared" si="21"/>
        <v>376.90870033127891</v>
      </c>
      <c r="CF184" s="17"/>
      <c r="CG184" s="17"/>
      <c r="CH184" s="17"/>
      <c r="CI184" s="17"/>
    </row>
    <row r="185" spans="32:87" ht="10.5" customHeight="1">
      <c r="AF185" s="8"/>
      <c r="AG185" s="18">
        <v>27850</v>
      </c>
      <c r="AH185" s="19" t="s">
        <v>39</v>
      </c>
      <c r="AI185" s="19"/>
      <c r="AJ185" s="19"/>
      <c r="AK185" s="19"/>
      <c r="AL185" s="20">
        <v>0.96199999999999997</v>
      </c>
      <c r="AM185" s="26"/>
      <c r="AN185" s="21"/>
      <c r="AO185" s="19" t="s">
        <v>34</v>
      </c>
      <c r="AP185" s="18"/>
      <c r="AQ185" s="3">
        <f t="shared" si="16"/>
        <v>68.192525506274507</v>
      </c>
      <c r="AR185" s="19"/>
      <c r="AS185" s="19"/>
      <c r="AT185" s="27">
        <v>340.83856461342424</v>
      </c>
      <c r="AU185" s="27">
        <v>194.15174532423941</v>
      </c>
      <c r="AV185" s="28">
        <v>0</v>
      </c>
      <c r="AW185" s="60"/>
      <c r="AX185" s="67">
        <v>27850</v>
      </c>
      <c r="AY185" s="68" t="s">
        <v>39</v>
      </c>
      <c r="AZ185" s="69">
        <v>0.96199999999999997</v>
      </c>
      <c r="BA185" s="69"/>
      <c r="BB185" s="70"/>
      <c r="BC185" s="68" t="s">
        <v>34</v>
      </c>
      <c r="BD185" s="18"/>
      <c r="BE185" s="27">
        <v>340.83856461342424</v>
      </c>
      <c r="BF185" s="27">
        <v>194.15174532423941</v>
      </c>
      <c r="BG185" s="28">
        <v>0</v>
      </c>
      <c r="BH185" s="17"/>
      <c r="BI185" s="18">
        <v>31656</v>
      </c>
      <c r="BJ185" s="42">
        <v>1.7037037037037037</v>
      </c>
      <c r="BK185" s="42">
        <v>0.34814814814814815</v>
      </c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W185" s="16">
        <f t="shared" si="17"/>
        <v>0.89301099816450524</v>
      </c>
      <c r="BX185" s="10">
        <f t="shared" si="22"/>
        <v>0.29162297054047198</v>
      </c>
      <c r="BY185" s="10">
        <f t="shared" si="23"/>
        <v>1.5329872783902796</v>
      </c>
      <c r="BZ185" s="12">
        <f t="shared" si="24"/>
        <v>0.40049830456800772</v>
      </c>
      <c r="CA185" s="10">
        <f t="shared" si="18"/>
        <v>5.3367833572618704</v>
      </c>
      <c r="CB185" s="10">
        <f t="shared" si="19"/>
        <v>2.6683916786309352</v>
      </c>
      <c r="CC185" s="11">
        <f t="shared" si="20"/>
        <v>602.76787850331493</v>
      </c>
      <c r="CD185" s="11">
        <f t="shared" si="21"/>
        <v>376.72992406457183</v>
      </c>
      <c r="CF185" s="17"/>
      <c r="CG185" s="17"/>
      <c r="CH185" s="17"/>
      <c r="CI185" s="17"/>
    </row>
    <row r="186" spans="32:87" ht="10.5" customHeight="1">
      <c r="AG186" s="18">
        <v>27880</v>
      </c>
      <c r="AH186" s="19" t="s">
        <v>39</v>
      </c>
      <c r="AI186" s="19"/>
      <c r="AJ186" s="19"/>
      <c r="AK186" s="19"/>
      <c r="AL186" s="20">
        <v>0.44400000000000001</v>
      </c>
      <c r="AM186" s="26"/>
      <c r="AN186" s="20"/>
      <c r="AO186" s="19" t="s">
        <v>34</v>
      </c>
      <c r="AP186" s="18"/>
      <c r="AQ186" s="3">
        <f t="shared" si="16"/>
        <v>68.063322593945827</v>
      </c>
      <c r="AR186" s="19"/>
      <c r="AS186" s="19"/>
      <c r="AT186" s="27">
        <v>340.19385788857846</v>
      </c>
      <c r="AU186" s="27">
        <v>193.78450127134576</v>
      </c>
      <c r="AV186" s="28">
        <v>0</v>
      </c>
      <c r="AW186" s="60"/>
      <c r="AX186" s="67">
        <v>27880</v>
      </c>
      <c r="AY186" s="68" t="s">
        <v>39</v>
      </c>
      <c r="AZ186" s="69">
        <v>0.44400000000000001</v>
      </c>
      <c r="BA186" s="69"/>
      <c r="BB186" s="69"/>
      <c r="BC186" s="68" t="s">
        <v>34</v>
      </c>
      <c r="BD186" s="18"/>
      <c r="BE186" s="27">
        <v>340.19385788857846</v>
      </c>
      <c r="BF186" s="27">
        <v>193.78450127134576</v>
      </c>
      <c r="BG186" s="28">
        <v>0</v>
      </c>
      <c r="BH186" s="17"/>
      <c r="BI186" s="41">
        <v>31665</v>
      </c>
      <c r="BJ186" s="20"/>
      <c r="BK186" s="20"/>
      <c r="BL186" s="20"/>
      <c r="BM186" s="20"/>
      <c r="BN186" s="20"/>
      <c r="BO186" s="20"/>
      <c r="BP186" s="20"/>
      <c r="BQ186" s="43">
        <v>0.4555555555555556</v>
      </c>
      <c r="BR186" s="20"/>
      <c r="BS186" s="20"/>
      <c r="BT186" s="20"/>
      <c r="BU186" s="20"/>
      <c r="BW186" s="16">
        <f t="shared" si="17"/>
        <v>0.89250307057720102</v>
      </c>
      <c r="BX186" s="10">
        <f t="shared" si="22"/>
        <v>0.29145710096872696</v>
      </c>
      <c r="BY186" s="10">
        <f t="shared" si="23"/>
        <v>1.5321153445268878</v>
      </c>
      <c r="BZ186" s="12">
        <f t="shared" si="24"/>
        <v>0.40027050878724268</v>
      </c>
      <c r="CA186" s="10">
        <f t="shared" si="18"/>
        <v>5.3336411638604915</v>
      </c>
      <c r="CB186" s="10">
        <f t="shared" si="19"/>
        <v>2.6668205819302457</v>
      </c>
      <c r="CC186" s="11">
        <f t="shared" si="20"/>
        <v>601.9105662227031</v>
      </c>
      <c r="CD186" s="11">
        <f t="shared" si="21"/>
        <v>376.19410388918942</v>
      </c>
      <c r="CF186" s="17"/>
      <c r="CG186" s="17"/>
      <c r="CH186" s="17"/>
      <c r="CI186" s="17"/>
    </row>
    <row r="187" spans="32:87" ht="10.5" customHeight="1">
      <c r="AF187" s="8"/>
      <c r="AG187" s="18">
        <v>27911</v>
      </c>
      <c r="AH187" s="19" t="s">
        <v>39</v>
      </c>
      <c r="AI187" s="19"/>
      <c r="AJ187" s="19"/>
      <c r="AK187" s="19"/>
      <c r="AL187" s="20">
        <v>1.8129999999999999</v>
      </c>
      <c r="AM187" s="26"/>
      <c r="AN187" s="21"/>
      <c r="AO187" s="19" t="s">
        <v>34</v>
      </c>
      <c r="AP187" s="18"/>
      <c r="AQ187" s="3">
        <f t="shared" si="16"/>
        <v>67.930070086335164</v>
      </c>
      <c r="AR187" s="19"/>
      <c r="AS187" s="19"/>
      <c r="AT187" s="27">
        <v>339.52894204704489</v>
      </c>
      <c r="AU187" s="27">
        <v>193.40574550679813</v>
      </c>
      <c r="AV187" s="28">
        <v>0</v>
      </c>
      <c r="AW187" s="60"/>
      <c r="AX187" s="67">
        <v>27911</v>
      </c>
      <c r="AY187" s="68" t="s">
        <v>39</v>
      </c>
      <c r="AZ187" s="69">
        <v>1.8129999999999999</v>
      </c>
      <c r="BA187" s="69"/>
      <c r="BB187" s="70"/>
      <c r="BC187" s="68" t="s">
        <v>34</v>
      </c>
      <c r="BD187" s="18"/>
      <c r="BE187" s="27">
        <v>339.52894204704489</v>
      </c>
      <c r="BF187" s="27">
        <v>193.40574550679813</v>
      </c>
      <c r="BG187" s="28">
        <v>0</v>
      </c>
      <c r="BH187" s="17"/>
      <c r="BI187" s="18">
        <v>31685</v>
      </c>
      <c r="BJ187" s="20"/>
      <c r="BK187" s="20"/>
      <c r="BL187" s="42">
        <v>0.22592592592592592</v>
      </c>
      <c r="BM187" s="42">
        <v>0.24074074074074073</v>
      </c>
      <c r="BN187" s="20"/>
      <c r="BO187" s="20"/>
      <c r="BP187" s="20"/>
      <c r="BQ187" s="20"/>
      <c r="BR187" s="20"/>
      <c r="BS187" s="20"/>
      <c r="BT187" s="20"/>
      <c r="BU187" s="20"/>
      <c r="BW187" s="16">
        <f t="shared" si="17"/>
        <v>0.89137537669729583</v>
      </c>
      <c r="BX187" s="10">
        <f t="shared" si="22"/>
        <v>0.29108883961495396</v>
      </c>
      <c r="BY187" s="10">
        <f t="shared" si="23"/>
        <v>1.5301794888931202</v>
      </c>
      <c r="BZ187" s="12">
        <f t="shared" si="24"/>
        <v>0.39976475971147318</v>
      </c>
      <c r="CA187" s="10">
        <f t="shared" si="18"/>
        <v>5.3266651339469151</v>
      </c>
      <c r="CB187" s="10">
        <f t="shared" si="19"/>
        <v>2.6633325669734575</v>
      </c>
      <c r="CC187" s="11">
        <f t="shared" si="20"/>
        <v>600.00979086201994</v>
      </c>
      <c r="CD187" s="11">
        <f t="shared" si="21"/>
        <v>375.00611928876242</v>
      </c>
      <c r="CF187" s="17"/>
      <c r="CG187" s="17"/>
      <c r="CH187" s="17"/>
      <c r="CI187" s="17"/>
    </row>
    <row r="188" spans="32:87" ht="10.5" customHeight="1">
      <c r="AG188" s="18">
        <v>27941</v>
      </c>
      <c r="AH188" s="19" t="s">
        <v>39</v>
      </c>
      <c r="AI188" s="19"/>
      <c r="AJ188" s="19"/>
      <c r="AK188" s="19"/>
      <c r="AL188" s="20">
        <v>0.51800000000000002</v>
      </c>
      <c r="AM188" s="26"/>
      <c r="AN188" s="20"/>
      <c r="AO188" s="19" t="s">
        <v>34</v>
      </c>
      <c r="AP188" s="18"/>
      <c r="AQ188" s="3">
        <f t="shared" si="16"/>
        <v>67.801364442649373</v>
      </c>
      <c r="AR188" s="19"/>
      <c r="AS188" s="19"/>
      <c r="AT188" s="27">
        <v>338.88671251393504</v>
      </c>
      <c r="AU188" s="27">
        <v>193.03991253571556</v>
      </c>
      <c r="AV188" s="28">
        <v>0</v>
      </c>
      <c r="AW188" s="60"/>
      <c r="AX188" s="67">
        <v>27941</v>
      </c>
      <c r="AY188" s="68" t="s">
        <v>39</v>
      </c>
      <c r="AZ188" s="69">
        <v>0.51800000000000002</v>
      </c>
      <c r="BA188" s="69"/>
      <c r="BB188" s="69"/>
      <c r="BC188" s="68" t="s">
        <v>34</v>
      </c>
      <c r="BD188" s="18"/>
      <c r="BE188" s="27">
        <v>338.88671251393504</v>
      </c>
      <c r="BF188" s="27">
        <v>193.03991253571556</v>
      </c>
      <c r="BG188" s="28">
        <v>0</v>
      </c>
      <c r="BH188" s="17"/>
      <c r="BI188" s="18">
        <v>31687</v>
      </c>
      <c r="BJ188" s="42">
        <v>0.2074074074074074</v>
      </c>
      <c r="BK188" s="42">
        <v>0.22962962962962963</v>
      </c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W188" s="16">
        <f t="shared" si="17"/>
        <v>0.89126268570642508</v>
      </c>
      <c r="BX188" s="10">
        <f t="shared" si="22"/>
        <v>0.29105203908105409</v>
      </c>
      <c r="BY188" s="10">
        <f t="shared" si="23"/>
        <v>1.5299860379101546</v>
      </c>
      <c r="BZ188" s="12">
        <f t="shared" si="24"/>
        <v>0.39971421996350082</v>
      </c>
      <c r="CA188" s="10">
        <f t="shared" si="18"/>
        <v>5.3259680329813666</v>
      </c>
      <c r="CB188" s="10">
        <f t="shared" si="19"/>
        <v>2.6629840164906833</v>
      </c>
      <c r="CC188" s="11">
        <f t="shared" si="20"/>
        <v>599.82004377474505</v>
      </c>
      <c r="CD188" s="11">
        <f t="shared" si="21"/>
        <v>374.88752735921565</v>
      </c>
      <c r="CF188" s="17"/>
      <c r="CG188" s="17"/>
      <c r="CH188" s="17"/>
      <c r="CI188" s="17"/>
    </row>
    <row r="189" spans="32:87" ht="10.5" customHeight="1">
      <c r="AF189" s="8"/>
      <c r="AG189" s="18">
        <v>27972</v>
      </c>
      <c r="AH189" s="19" t="s">
        <v>39</v>
      </c>
      <c r="AI189" s="19"/>
      <c r="AJ189" s="19"/>
      <c r="AK189" s="19"/>
      <c r="AL189" s="20">
        <v>0.77700000000000002</v>
      </c>
      <c r="AM189" s="26"/>
      <c r="AN189" s="21"/>
      <c r="AO189" s="19" t="s">
        <v>34</v>
      </c>
      <c r="AP189" s="20"/>
      <c r="AQ189" s="3">
        <f t="shared" si="16"/>
        <v>67.66862478952801</v>
      </c>
      <c r="AR189" s="19"/>
      <c r="AS189" s="19"/>
      <c r="AT189" s="27">
        <v>338.22435151472638</v>
      </c>
      <c r="AU189" s="27">
        <v>192.66261208505523</v>
      </c>
      <c r="AV189" s="28">
        <v>0</v>
      </c>
      <c r="AW189" s="60"/>
      <c r="AX189" s="67">
        <v>27972</v>
      </c>
      <c r="AY189" s="68" t="s">
        <v>39</v>
      </c>
      <c r="AZ189" s="69">
        <v>0.77700000000000002</v>
      </c>
      <c r="BA189" s="69"/>
      <c r="BB189" s="70"/>
      <c r="BC189" s="68" t="s">
        <v>34</v>
      </c>
      <c r="BD189" s="20"/>
      <c r="BE189" s="27">
        <v>338.22435151472638</v>
      </c>
      <c r="BF189" s="27">
        <v>192.66261208505523</v>
      </c>
      <c r="BG189" s="28">
        <v>0</v>
      </c>
      <c r="BH189" s="17"/>
      <c r="BI189" s="18">
        <v>31716</v>
      </c>
      <c r="BJ189" s="42">
        <v>0.20370370370370369</v>
      </c>
      <c r="BK189" s="42">
        <v>0.3925925925925926</v>
      </c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W189" s="16">
        <f t="shared" si="17"/>
        <v>0.88963026641409804</v>
      </c>
      <c r="BX189" s="10">
        <f t="shared" si="22"/>
        <v>0.2905189538624236</v>
      </c>
      <c r="BY189" s="10">
        <f t="shared" si="23"/>
        <v>1.527183745426322</v>
      </c>
      <c r="BZ189" s="12">
        <f t="shared" si="24"/>
        <v>0.39898211122098259</v>
      </c>
      <c r="CA189" s="10">
        <f t="shared" si="18"/>
        <v>5.3158703148769408</v>
      </c>
      <c r="CB189" s="10">
        <f t="shared" si="19"/>
        <v>2.6579351574384704</v>
      </c>
      <c r="CC189" s="11">
        <f t="shared" si="20"/>
        <v>597.07544455382435</v>
      </c>
      <c r="CD189" s="11">
        <f t="shared" si="21"/>
        <v>373.17215284614019</v>
      </c>
      <c r="CF189" s="17"/>
      <c r="CG189" s="17"/>
      <c r="CH189" s="17"/>
      <c r="CI189" s="17"/>
    </row>
    <row r="190" spans="32:87" ht="10.5" customHeight="1">
      <c r="AG190" s="18">
        <v>28003</v>
      </c>
      <c r="AH190" s="19" t="s">
        <v>39</v>
      </c>
      <c r="AI190" s="19"/>
      <c r="AJ190" s="19"/>
      <c r="AK190" s="19"/>
      <c r="AL190" s="20">
        <v>0.74</v>
      </c>
      <c r="AM190" s="26"/>
      <c r="AN190" s="21"/>
      <c r="AO190" s="19" t="s">
        <v>34</v>
      </c>
      <c r="AP190" s="18"/>
      <c r="AQ190" s="3">
        <f t="shared" si="16"/>
        <v>67.536145010461638</v>
      </c>
      <c r="AR190" s="19"/>
      <c r="AS190" s="19"/>
      <c r="AT190" s="27">
        <v>337.56328511361517</v>
      </c>
      <c r="AU190" s="27">
        <v>192.28604907582965</v>
      </c>
      <c r="AV190" s="28">
        <v>0</v>
      </c>
      <c r="AW190" s="60"/>
      <c r="AX190" s="67">
        <v>28003</v>
      </c>
      <c r="AY190" s="68" t="s">
        <v>39</v>
      </c>
      <c r="AZ190" s="69">
        <v>0.74</v>
      </c>
      <c r="BA190" s="69"/>
      <c r="BB190" s="70"/>
      <c r="BC190" s="68" t="s">
        <v>34</v>
      </c>
      <c r="BD190" s="18"/>
      <c r="BE190" s="27">
        <v>337.56328511361517</v>
      </c>
      <c r="BF190" s="27">
        <v>192.28604907582965</v>
      </c>
      <c r="BG190" s="28">
        <v>0</v>
      </c>
      <c r="BH190" s="17"/>
      <c r="BI190" s="18">
        <v>31716</v>
      </c>
      <c r="BJ190" s="20"/>
      <c r="BK190" s="20"/>
      <c r="BL190" s="42">
        <v>0.28518518518518521</v>
      </c>
      <c r="BM190" s="42">
        <v>0.33703703703703702</v>
      </c>
      <c r="BN190" s="20"/>
      <c r="BO190" s="20"/>
      <c r="BP190" s="20"/>
      <c r="BQ190" s="20"/>
      <c r="BR190" s="20"/>
      <c r="BS190" s="20"/>
      <c r="BT190" s="20"/>
      <c r="BU190" s="20"/>
      <c r="BW190" s="16">
        <f t="shared" si="17"/>
        <v>0.88963026641409804</v>
      </c>
      <c r="BX190" s="10">
        <f t="shared" si="22"/>
        <v>0.2905189538624236</v>
      </c>
      <c r="BY190" s="10">
        <f t="shared" si="23"/>
        <v>1.527183745426322</v>
      </c>
      <c r="BZ190" s="12">
        <f t="shared" si="24"/>
        <v>0.39898211122098259</v>
      </c>
      <c r="CA190" s="10">
        <f t="shared" si="18"/>
        <v>5.3158703148769408</v>
      </c>
      <c r="CB190" s="10">
        <f t="shared" si="19"/>
        <v>2.6579351574384704</v>
      </c>
      <c r="CC190" s="11">
        <f t="shared" si="20"/>
        <v>597.07544455382435</v>
      </c>
      <c r="CD190" s="11">
        <f t="shared" si="21"/>
        <v>373.17215284614019</v>
      </c>
      <c r="CF190" s="17"/>
      <c r="CG190" s="17"/>
      <c r="CH190" s="17"/>
      <c r="CI190" s="17"/>
    </row>
    <row r="191" spans="32:87" ht="10.5" customHeight="1">
      <c r="AF191" s="8"/>
      <c r="AG191" s="18">
        <v>28033</v>
      </c>
      <c r="AH191" s="19" t="s">
        <v>39</v>
      </c>
      <c r="AI191" s="19"/>
      <c r="AJ191" s="19"/>
      <c r="AK191" s="19"/>
      <c r="AL191" s="20">
        <v>1.5169999999999999</v>
      </c>
      <c r="AM191" s="26"/>
      <c r="AN191" s="20"/>
      <c r="AO191" s="19" t="s">
        <v>34</v>
      </c>
      <c r="AP191" s="20"/>
      <c r="AQ191" s="3">
        <f t="shared" si="16"/>
        <v>67.408185728149974</v>
      </c>
      <c r="AR191" s="19"/>
      <c r="AS191" s="19"/>
      <c r="AT191" s="27">
        <v>336.9247736816103</v>
      </c>
      <c r="AU191" s="27">
        <v>191.92233404530245</v>
      </c>
      <c r="AV191" s="28">
        <v>0</v>
      </c>
      <c r="AW191" s="60"/>
      <c r="AX191" s="67">
        <v>28033</v>
      </c>
      <c r="AY191" s="68" t="s">
        <v>39</v>
      </c>
      <c r="AZ191" s="69">
        <v>1.5169999999999999</v>
      </c>
      <c r="BA191" s="69"/>
      <c r="BB191" s="69"/>
      <c r="BC191" s="68" t="s">
        <v>34</v>
      </c>
      <c r="BD191" s="20"/>
      <c r="BE191" s="27">
        <v>336.9247736816103</v>
      </c>
      <c r="BF191" s="27">
        <v>191.92233404530245</v>
      </c>
      <c r="BG191" s="28">
        <v>0</v>
      </c>
      <c r="BH191" s="17"/>
      <c r="BI191" s="41">
        <v>31729</v>
      </c>
      <c r="BJ191" s="20"/>
      <c r="BK191" s="20"/>
      <c r="BL191" s="20"/>
      <c r="BM191" s="20"/>
      <c r="BN191" s="20"/>
      <c r="BO191" s="20"/>
      <c r="BP191" s="20"/>
      <c r="BQ191" s="20"/>
      <c r="BR191" s="20"/>
      <c r="BS191" s="43">
        <v>5.4814814814814818</v>
      </c>
      <c r="BT191" s="53">
        <v>7.1481481481481479</v>
      </c>
      <c r="BU191" s="53">
        <v>8.7407407407407405</v>
      </c>
      <c r="BW191" s="16">
        <f t="shared" si="17"/>
        <v>0.88889946314014689</v>
      </c>
      <c r="BX191" s="10">
        <f t="shared" si="22"/>
        <v>0.29028030168225072</v>
      </c>
      <c r="BY191" s="10">
        <f t="shared" si="23"/>
        <v>1.5259292120283285</v>
      </c>
      <c r="BZ191" s="12">
        <f t="shared" si="24"/>
        <v>0.39865435996955156</v>
      </c>
      <c r="CA191" s="10">
        <f t="shared" si="18"/>
        <v>5.3113499683772831</v>
      </c>
      <c r="CB191" s="10">
        <f t="shared" si="19"/>
        <v>2.6556749841886416</v>
      </c>
      <c r="CC191" s="11">
        <f t="shared" si="20"/>
        <v>595.84918705981659</v>
      </c>
      <c r="CD191" s="11">
        <f t="shared" si="21"/>
        <v>372.40574191238539</v>
      </c>
      <c r="CF191" s="17"/>
      <c r="CG191" s="17"/>
      <c r="CH191" s="17"/>
      <c r="CI191" s="17"/>
    </row>
    <row r="192" spans="32:87" ht="10.5" customHeight="1">
      <c r="AG192" s="18">
        <v>28065</v>
      </c>
      <c r="AH192" s="19" t="s">
        <v>39</v>
      </c>
      <c r="AI192" s="19"/>
      <c r="AJ192" s="19"/>
      <c r="AK192" s="19"/>
      <c r="AL192" s="20">
        <v>0.629</v>
      </c>
      <c r="AM192" s="26"/>
      <c r="AN192" s="21"/>
      <c r="AO192" s="19" t="s">
        <v>34</v>
      </c>
      <c r="AP192" s="20"/>
      <c r="AQ192" s="3">
        <f t="shared" si="16"/>
        <v>67.271963040392663</v>
      </c>
      <c r="AR192" s="19"/>
      <c r="AS192" s="19"/>
      <c r="AT192" s="27">
        <v>336.24502598935703</v>
      </c>
      <c r="AU192" s="27">
        <v>191.53512961912261</v>
      </c>
      <c r="AV192" s="28">
        <v>0</v>
      </c>
      <c r="AW192" s="60"/>
      <c r="AX192" s="67">
        <v>28065</v>
      </c>
      <c r="AY192" s="68" t="s">
        <v>39</v>
      </c>
      <c r="AZ192" s="69">
        <v>0.629</v>
      </c>
      <c r="BA192" s="69"/>
      <c r="BB192" s="70"/>
      <c r="BC192" s="68" t="s">
        <v>34</v>
      </c>
      <c r="BD192" s="20"/>
      <c r="BE192" s="27">
        <v>336.24502598935703</v>
      </c>
      <c r="BF192" s="27">
        <v>191.53512961912261</v>
      </c>
      <c r="BG192" s="28">
        <v>0</v>
      </c>
      <c r="BH192" s="17"/>
      <c r="BI192" s="18">
        <v>31745</v>
      </c>
      <c r="BJ192" s="20"/>
      <c r="BK192" s="20"/>
      <c r="BL192" s="42">
        <v>0.12592592592592591</v>
      </c>
      <c r="BM192" s="42">
        <v>0.12222222222222222</v>
      </c>
      <c r="BN192" s="20"/>
      <c r="BO192" s="20"/>
      <c r="BP192" s="20"/>
      <c r="BQ192" s="20"/>
      <c r="BR192" s="20"/>
      <c r="BS192" s="20"/>
      <c r="BT192" s="20"/>
      <c r="BU192" s="20"/>
      <c r="BW192" s="16">
        <f t="shared" si="17"/>
        <v>0.88800083702899868</v>
      </c>
      <c r="BX192" s="10">
        <f t="shared" si="22"/>
        <v>0.28998684503224653</v>
      </c>
      <c r="BY192" s="10">
        <f t="shared" si="23"/>
        <v>1.524386585566559</v>
      </c>
      <c r="BZ192" s="12">
        <f t="shared" si="24"/>
        <v>0.39825134339450913</v>
      </c>
      <c r="CA192" s="10">
        <f t="shared" si="18"/>
        <v>5.3057917414444855</v>
      </c>
      <c r="CB192" s="10">
        <f t="shared" si="19"/>
        <v>2.6528958707222428</v>
      </c>
      <c r="CC192" s="11">
        <f t="shared" si="20"/>
        <v>594.34340380766901</v>
      </c>
      <c r="CD192" s="11">
        <f t="shared" si="21"/>
        <v>371.46462737979311</v>
      </c>
      <c r="CF192" s="17"/>
      <c r="CG192" s="17"/>
      <c r="CH192" s="17"/>
      <c r="CI192" s="17"/>
    </row>
    <row r="193" spans="32:87" ht="10.5" customHeight="1">
      <c r="AF193" s="8"/>
      <c r="AG193" s="18">
        <v>28095</v>
      </c>
      <c r="AH193" s="19" t="s">
        <v>39</v>
      </c>
      <c r="AI193" s="19"/>
      <c r="AJ193" s="19"/>
      <c r="AK193" s="19"/>
      <c r="AL193" s="20">
        <v>0.44400000000000001</v>
      </c>
      <c r="AM193" s="26"/>
      <c r="AN193" s="20"/>
      <c r="AO193" s="19" t="s">
        <v>34</v>
      </c>
      <c r="AP193" s="18"/>
      <c r="AQ193" s="3">
        <f t="shared" si="16"/>
        <v>67.1445042979813</v>
      </c>
      <c r="AR193" s="19"/>
      <c r="AS193" s="19"/>
      <c r="AT193" s="27">
        <v>335.60900808540538</v>
      </c>
      <c r="AU193" s="27">
        <v>191.17283497605683</v>
      </c>
      <c r="AV193" s="28">
        <v>0</v>
      </c>
      <c r="AW193" s="60"/>
      <c r="AX193" s="67">
        <v>28095</v>
      </c>
      <c r="AY193" s="68" t="s">
        <v>39</v>
      </c>
      <c r="AZ193" s="69">
        <v>0.44400000000000001</v>
      </c>
      <c r="BA193" s="69"/>
      <c r="BB193" s="69"/>
      <c r="BC193" s="68" t="s">
        <v>34</v>
      </c>
      <c r="BD193" s="18"/>
      <c r="BE193" s="27">
        <v>335.60900808540538</v>
      </c>
      <c r="BF193" s="27">
        <v>191.17283497605683</v>
      </c>
      <c r="BG193" s="28">
        <v>0</v>
      </c>
      <c r="BH193" s="17"/>
      <c r="BI193" s="18">
        <v>31749</v>
      </c>
      <c r="BJ193" s="42">
        <v>0.31851851851851848</v>
      </c>
      <c r="BK193" s="42">
        <v>0.71481481481481479</v>
      </c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W193" s="16">
        <f t="shared" si="17"/>
        <v>0.88777632248385119</v>
      </c>
      <c r="BX193" s="10">
        <f t="shared" si="22"/>
        <v>0.28991352723580271</v>
      </c>
      <c r="BY193" s="10">
        <f t="shared" si="23"/>
        <v>1.5240011726856069</v>
      </c>
      <c r="BZ193" s="12">
        <f t="shared" si="24"/>
        <v>0.39815065292723922</v>
      </c>
      <c r="CA193" s="10">
        <f t="shared" si="18"/>
        <v>5.3044030937896327</v>
      </c>
      <c r="CB193" s="10">
        <f t="shared" si="19"/>
        <v>2.6522015468948164</v>
      </c>
      <c r="CC193" s="11">
        <f t="shared" si="20"/>
        <v>593.96755294836726</v>
      </c>
      <c r="CD193" s="11">
        <f t="shared" si="21"/>
        <v>371.22972059272951</v>
      </c>
      <c r="CF193" s="17"/>
      <c r="CG193" s="17"/>
      <c r="CH193" s="17"/>
      <c r="CI193" s="17"/>
    </row>
    <row r="194" spans="32:87" ht="10.5" customHeight="1">
      <c r="AG194" s="18">
        <v>28126</v>
      </c>
      <c r="AH194" s="19" t="s">
        <v>39</v>
      </c>
      <c r="AI194" s="19"/>
      <c r="AJ194" s="19"/>
      <c r="AK194" s="19"/>
      <c r="AL194" s="20">
        <v>0.48099999999999998</v>
      </c>
      <c r="AM194" s="26"/>
      <c r="AN194" s="21"/>
      <c r="AO194" s="19" t="s">
        <v>34</v>
      </c>
      <c r="AP194" s="20"/>
      <c r="AQ194" s="3">
        <f t="shared" si="16"/>
        <v>67.013050627649065</v>
      </c>
      <c r="AR194" s="19"/>
      <c r="AS194" s="19"/>
      <c r="AT194" s="27">
        <v>334.95305342642854</v>
      </c>
      <c r="AU194" s="27">
        <v>190.79918376661001</v>
      </c>
      <c r="AV194" s="28">
        <v>0</v>
      </c>
      <c r="AW194" s="60"/>
      <c r="AX194" s="67">
        <v>28126</v>
      </c>
      <c r="AY194" s="68" t="s">
        <v>39</v>
      </c>
      <c r="AZ194" s="69">
        <v>0.48099999999999998</v>
      </c>
      <c r="BA194" s="69"/>
      <c r="BB194" s="70"/>
      <c r="BC194" s="68" t="s">
        <v>34</v>
      </c>
      <c r="BD194" s="20"/>
      <c r="BE194" s="27">
        <v>334.95305342642854</v>
      </c>
      <c r="BF194" s="27">
        <v>190.79918376661001</v>
      </c>
      <c r="BG194" s="28">
        <v>0</v>
      </c>
      <c r="BH194" s="17"/>
      <c r="BI194" s="44">
        <v>31756</v>
      </c>
      <c r="BJ194" s="20"/>
      <c r="BK194" s="20"/>
      <c r="BL194" s="20"/>
      <c r="BM194" s="20"/>
      <c r="BN194" s="45">
        <v>0.64444444444444438</v>
      </c>
      <c r="BO194" s="45">
        <v>0.33703703703703702</v>
      </c>
      <c r="BP194" s="46">
        <v>0.63333333333333341</v>
      </c>
      <c r="BQ194" s="20"/>
      <c r="BR194" s="20"/>
      <c r="BS194" s="20"/>
      <c r="BT194" s="20"/>
      <c r="BU194" s="20"/>
      <c r="BW194" s="16">
        <f t="shared" si="17"/>
        <v>0.8873835586104013</v>
      </c>
      <c r="BX194" s="10">
        <f t="shared" si="22"/>
        <v>0.28978526569397195</v>
      </c>
      <c r="BY194" s="10">
        <f t="shared" si="23"/>
        <v>1.5233269346049476</v>
      </c>
      <c r="BZ194" s="12">
        <f t="shared" si="24"/>
        <v>0.39797450586327737</v>
      </c>
      <c r="CA194" s="10">
        <f t="shared" si="18"/>
        <v>5.3019738348663488</v>
      </c>
      <c r="CB194" s="10">
        <f t="shared" si="19"/>
        <v>2.6509869174331744</v>
      </c>
      <c r="CC194" s="11">
        <f t="shared" si="20"/>
        <v>593.31038577299694</v>
      </c>
      <c r="CD194" s="11">
        <f t="shared" si="21"/>
        <v>370.8189911081231</v>
      </c>
      <c r="CF194" s="17"/>
      <c r="CG194" s="17"/>
      <c r="CH194" s="17"/>
      <c r="CI194" s="17"/>
    </row>
    <row r="195" spans="32:87" ht="10.5" customHeight="1">
      <c r="AF195" s="8"/>
      <c r="AG195" s="18">
        <v>28130</v>
      </c>
      <c r="AH195" s="19" t="s">
        <v>39</v>
      </c>
      <c r="AI195" s="19"/>
      <c r="AJ195" s="19"/>
      <c r="AK195" s="19"/>
      <c r="AL195" s="20">
        <v>0.111</v>
      </c>
      <c r="AM195" s="26"/>
      <c r="AN195" s="21"/>
      <c r="AO195" s="19" t="s">
        <v>34</v>
      </c>
      <c r="AP195" s="20"/>
      <c r="AQ195" s="3">
        <f t="shared" si="16"/>
        <v>66.996107620443183</v>
      </c>
      <c r="AR195" s="19"/>
      <c r="AS195" s="19"/>
      <c r="AT195" s="27">
        <v>334.86850755611943</v>
      </c>
      <c r="AU195" s="27">
        <v>190.75102393381911</v>
      </c>
      <c r="AV195" s="28">
        <v>0</v>
      </c>
      <c r="AW195" s="60"/>
      <c r="AX195" s="67">
        <v>28130</v>
      </c>
      <c r="AY195" s="68" t="s">
        <v>39</v>
      </c>
      <c r="AZ195" s="69">
        <v>0.111</v>
      </c>
      <c r="BA195" s="69"/>
      <c r="BB195" s="70"/>
      <c r="BC195" s="68" t="s">
        <v>34</v>
      </c>
      <c r="BD195" s="20"/>
      <c r="BE195" s="27">
        <v>334.86850755611943</v>
      </c>
      <c r="BF195" s="27">
        <v>190.75102393381911</v>
      </c>
      <c r="BG195" s="28">
        <v>0</v>
      </c>
      <c r="BH195" s="17"/>
      <c r="BI195" s="18">
        <v>31775</v>
      </c>
      <c r="BJ195" s="20"/>
      <c r="BK195" s="20"/>
      <c r="BL195" s="42">
        <v>0.18888888888888888</v>
      </c>
      <c r="BM195" s="42">
        <v>0.12222222222222222</v>
      </c>
      <c r="BN195" s="20"/>
      <c r="BO195" s="20"/>
      <c r="BP195" s="20"/>
      <c r="BQ195" s="20"/>
      <c r="BR195" s="20"/>
      <c r="BS195" s="20"/>
      <c r="BT195" s="20"/>
      <c r="BU195" s="20"/>
      <c r="BW195" s="16">
        <f t="shared" si="17"/>
        <v>0.88631836093000349</v>
      </c>
      <c r="BX195" s="10">
        <f t="shared" si="22"/>
        <v>0.28943741319001742</v>
      </c>
      <c r="BY195" s="10">
        <f t="shared" si="23"/>
        <v>1.5214983630684522</v>
      </c>
      <c r="BZ195" s="12">
        <f t="shared" si="24"/>
        <v>0.3974967851342987</v>
      </c>
      <c r="CA195" s="10">
        <f t="shared" si="18"/>
        <v>5.295385738658247</v>
      </c>
      <c r="CB195" s="10">
        <f t="shared" si="19"/>
        <v>2.6476928693291235</v>
      </c>
      <c r="CC195" s="11">
        <f t="shared" si="20"/>
        <v>591.53030911441476</v>
      </c>
      <c r="CD195" s="11">
        <f t="shared" si="21"/>
        <v>369.70644319650927</v>
      </c>
      <c r="CF195" s="17"/>
      <c r="CG195" s="17"/>
      <c r="CH195" s="17"/>
      <c r="CI195" s="17"/>
    </row>
    <row r="196" spans="32:87" ht="10.5" customHeight="1">
      <c r="AG196" s="18">
        <v>28157</v>
      </c>
      <c r="AH196" s="19" t="s">
        <v>39</v>
      </c>
      <c r="AI196" s="19"/>
      <c r="AJ196" s="19"/>
      <c r="AK196" s="19"/>
      <c r="AL196" s="20">
        <v>0.85099999999999998</v>
      </c>
      <c r="AM196" s="26"/>
      <c r="AN196" s="20"/>
      <c r="AO196" s="19" t="s">
        <v>34</v>
      </c>
      <c r="AP196" s="20"/>
      <c r="AQ196" s="3">
        <f t="shared" si="16"/>
        <v>66.881854313709951</v>
      </c>
      <c r="AR196" s="19"/>
      <c r="AS196" s="19"/>
      <c r="AT196" s="27">
        <v>334.29838084422636</v>
      </c>
      <c r="AU196" s="27">
        <v>190.42626286608149</v>
      </c>
      <c r="AV196" s="28">
        <v>0</v>
      </c>
      <c r="AW196" s="60"/>
      <c r="AX196" s="67">
        <v>28157</v>
      </c>
      <c r="AY196" s="68" t="s">
        <v>39</v>
      </c>
      <c r="AZ196" s="69">
        <v>0.85099999999999998</v>
      </c>
      <c r="BA196" s="69"/>
      <c r="BB196" s="69"/>
      <c r="BC196" s="68" t="s">
        <v>34</v>
      </c>
      <c r="BD196" s="20"/>
      <c r="BE196" s="27">
        <v>334.29838084422636</v>
      </c>
      <c r="BF196" s="27">
        <v>190.42626286608149</v>
      </c>
      <c r="BG196" s="28">
        <v>0</v>
      </c>
      <c r="BH196" s="17"/>
      <c r="BI196" s="18">
        <v>31783</v>
      </c>
      <c r="BJ196" s="42">
        <v>0.40370370370370373</v>
      </c>
      <c r="BK196" s="42">
        <v>0.69259259259259254</v>
      </c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W196" s="16">
        <f t="shared" si="17"/>
        <v>0.8858702392622636</v>
      </c>
      <c r="BX196" s="10">
        <f t="shared" si="22"/>
        <v>0.28929107392635944</v>
      </c>
      <c r="BY196" s="10">
        <f t="shared" si="23"/>
        <v>1.5207290950334245</v>
      </c>
      <c r="BZ196" s="12">
        <f t="shared" si="24"/>
        <v>0.39729581116137014</v>
      </c>
      <c r="CA196" s="10">
        <f t="shared" si="18"/>
        <v>5.2926142530569846</v>
      </c>
      <c r="CB196" s="10">
        <f t="shared" si="19"/>
        <v>2.6463071265284923</v>
      </c>
      <c r="CC196" s="11">
        <f t="shared" si="20"/>
        <v>590.78240184082688</v>
      </c>
      <c r="CD196" s="11">
        <f t="shared" si="21"/>
        <v>369.2390011505168</v>
      </c>
      <c r="CF196" s="17"/>
      <c r="CG196" s="17"/>
      <c r="CH196" s="17"/>
      <c r="CI196" s="17"/>
    </row>
    <row r="197" spans="32:87" ht="10.5" customHeight="1">
      <c r="AF197" s="8"/>
      <c r="AG197" s="18">
        <v>28158</v>
      </c>
      <c r="AH197" s="19" t="s">
        <v>39</v>
      </c>
      <c r="AI197" s="19"/>
      <c r="AJ197" s="19"/>
      <c r="AK197" s="19"/>
      <c r="AL197" s="20">
        <v>0.25900000000000001</v>
      </c>
      <c r="AM197" s="26"/>
      <c r="AN197" s="21"/>
      <c r="AO197" s="19" t="s">
        <v>34</v>
      </c>
      <c r="AP197" s="20"/>
      <c r="AQ197" s="3">
        <f t="shared" ref="AQ197:AQ260" si="25">100*2.71828^(-(0.69315/30.02)*(AG197-21794)/365.25)</f>
        <v>66.877626453675148</v>
      </c>
      <c r="AR197" s="19"/>
      <c r="AS197" s="19"/>
      <c r="AT197" s="27">
        <v>334.27728369126811</v>
      </c>
      <c r="AU197" s="27">
        <v>190.41424530265564</v>
      </c>
      <c r="AV197" s="28">
        <v>0</v>
      </c>
      <c r="AW197" s="60"/>
      <c r="AX197" s="67">
        <v>28158</v>
      </c>
      <c r="AY197" s="68" t="s">
        <v>39</v>
      </c>
      <c r="AZ197" s="69">
        <v>0.25900000000000001</v>
      </c>
      <c r="BA197" s="69"/>
      <c r="BB197" s="70"/>
      <c r="BC197" s="68" t="s">
        <v>34</v>
      </c>
      <c r="BD197" s="20"/>
      <c r="BE197" s="27">
        <v>334.27728369126811</v>
      </c>
      <c r="BF197" s="27">
        <v>190.41424530265564</v>
      </c>
      <c r="BG197" s="28">
        <v>0</v>
      </c>
      <c r="BH197" s="17"/>
      <c r="BI197" s="18">
        <v>31807</v>
      </c>
      <c r="BJ197" s="20"/>
      <c r="BK197" s="20"/>
      <c r="BL197" s="42">
        <v>0.25185185185185183</v>
      </c>
      <c r="BM197" s="42">
        <v>0.25555555555555559</v>
      </c>
      <c r="BN197" s="20"/>
      <c r="BO197" s="20"/>
      <c r="BP197" s="20"/>
      <c r="BQ197" s="20"/>
      <c r="BR197" s="20"/>
      <c r="BS197" s="20"/>
      <c r="BT197" s="20"/>
      <c r="BU197" s="20"/>
      <c r="BW197" s="16">
        <f t="shared" si="17"/>
        <v>0.88452723322006244</v>
      </c>
      <c r="BX197" s="10">
        <f t="shared" si="22"/>
        <v>0.28885249991967255</v>
      </c>
      <c r="BY197" s="10">
        <f t="shared" si="23"/>
        <v>1.5184236237886948</v>
      </c>
      <c r="BZ197" s="12">
        <f t="shared" si="24"/>
        <v>0.39669349871053616</v>
      </c>
      <c r="CA197" s="10">
        <f t="shared" si="18"/>
        <v>5.2843084964156555</v>
      </c>
      <c r="CB197" s="10">
        <f t="shared" si="19"/>
        <v>2.6421542482078277</v>
      </c>
      <c r="CC197" s="11">
        <f t="shared" si="20"/>
        <v>588.54434898347108</v>
      </c>
      <c r="CD197" s="11">
        <f t="shared" si="21"/>
        <v>367.84021811466943</v>
      </c>
      <c r="CF197" s="17"/>
      <c r="CG197" s="17"/>
      <c r="CH197" s="17"/>
      <c r="CI197" s="17"/>
    </row>
    <row r="198" spans="32:87" ht="10.5" customHeight="1">
      <c r="AG198" s="18">
        <v>28185</v>
      </c>
      <c r="AH198" s="19" t="s">
        <v>39</v>
      </c>
      <c r="AI198" s="19"/>
      <c r="AJ198" s="19"/>
      <c r="AK198" s="19"/>
      <c r="AL198" s="20">
        <v>1.665</v>
      </c>
      <c r="AM198" s="26"/>
      <c r="AN198" s="20"/>
      <c r="AO198" s="19" t="s">
        <v>34</v>
      </c>
      <c r="AP198" s="20"/>
      <c r="AQ198" s="3">
        <f t="shared" si="25"/>
        <v>66.763575201442819</v>
      </c>
      <c r="AR198" s="19"/>
      <c r="AS198" s="19"/>
      <c r="AT198" s="27">
        <v>333.70816356109424</v>
      </c>
      <c r="AU198" s="27">
        <v>190.09005761368996</v>
      </c>
      <c r="AV198" s="28">
        <v>0</v>
      </c>
      <c r="AW198" s="60"/>
      <c r="AX198" s="67">
        <v>28185</v>
      </c>
      <c r="AY198" s="68" t="s">
        <v>39</v>
      </c>
      <c r="AZ198" s="69">
        <v>1.665</v>
      </c>
      <c r="BA198" s="69"/>
      <c r="BB198" s="69"/>
      <c r="BC198" s="68" t="s">
        <v>34</v>
      </c>
      <c r="BD198" s="20"/>
      <c r="BE198" s="27">
        <v>333.70816356109424</v>
      </c>
      <c r="BF198" s="27">
        <v>190.09005761368996</v>
      </c>
      <c r="BG198" s="28">
        <v>0</v>
      </c>
      <c r="BH198" s="17"/>
      <c r="BI198" s="18">
        <v>31810</v>
      </c>
      <c r="BJ198" s="42">
        <v>0.48888888888888887</v>
      </c>
      <c r="BK198" s="42">
        <v>2.2222222222222223</v>
      </c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W198" s="16">
        <f t="shared" ref="BW198:BW261" si="26">1*2.71828^(-(0.69315/30.02)*(BI198-29866)/365.25)</f>
        <v>0.88435950068703628</v>
      </c>
      <c r="BX198" s="10">
        <f t="shared" si="22"/>
        <v>0.28879772493970268</v>
      </c>
      <c r="BY198" s="10">
        <f t="shared" si="23"/>
        <v>1.5181356857455692</v>
      </c>
      <c r="BZ198" s="12">
        <f t="shared" si="24"/>
        <v>0.39661827388661369</v>
      </c>
      <c r="CA198" s="10">
        <f t="shared" ref="CA198:CA261" si="27">6*2.71828^(-(0.69315/29)*(BI198-29866)/365.25)</f>
        <v>5.2832711937304495</v>
      </c>
      <c r="CB198" s="10">
        <f t="shared" ref="CB198:CB261" si="28">3*2.71828^(-(0.69315/29)*(BI198-29866)/365.25)</f>
        <v>2.6416355968652248</v>
      </c>
      <c r="CC198" s="11">
        <f t="shared" ref="CC198:CC261" si="29">800*2.71828^(-(0.69315/12)*(BI198-29866)/365.25)</f>
        <v>588.26518917259295</v>
      </c>
      <c r="CD198" s="11">
        <f t="shared" ref="CD198:CD261" si="30">500*2.71828^(-(0.69315/12)*(BI198-29866)/365.25)</f>
        <v>367.66574323287062</v>
      </c>
      <c r="CF198" s="17"/>
      <c r="CG198" s="17"/>
      <c r="CH198" s="17"/>
      <c r="CI198" s="17"/>
    </row>
    <row r="199" spans="32:87" ht="10.5" customHeight="1">
      <c r="AF199" s="8"/>
      <c r="AG199" s="18">
        <v>28185</v>
      </c>
      <c r="AH199" s="19" t="s">
        <v>39</v>
      </c>
      <c r="AI199" s="19"/>
      <c r="AJ199" s="19"/>
      <c r="AK199" s="19"/>
      <c r="AL199" s="20">
        <v>1.036</v>
      </c>
      <c r="AM199" s="26"/>
      <c r="AN199" s="21"/>
      <c r="AO199" s="19" t="s">
        <v>34</v>
      </c>
      <c r="AP199" s="20"/>
      <c r="AQ199" s="3">
        <f t="shared" si="25"/>
        <v>66.763575201442819</v>
      </c>
      <c r="AR199" s="19"/>
      <c r="AS199" s="19"/>
      <c r="AT199" s="27">
        <v>333.70816356109424</v>
      </c>
      <c r="AU199" s="27">
        <v>190.09005761368996</v>
      </c>
      <c r="AV199" s="28">
        <v>0</v>
      </c>
      <c r="AW199" s="60"/>
      <c r="AX199" s="67">
        <v>28185</v>
      </c>
      <c r="AY199" s="68" t="s">
        <v>39</v>
      </c>
      <c r="AZ199" s="69">
        <v>1.036</v>
      </c>
      <c r="BA199" s="69"/>
      <c r="BB199" s="70"/>
      <c r="BC199" s="68" t="s">
        <v>34</v>
      </c>
      <c r="BD199" s="20"/>
      <c r="BE199" s="27">
        <v>333.70816356109424</v>
      </c>
      <c r="BF199" s="27">
        <v>190.09005761368996</v>
      </c>
      <c r="BG199" s="28">
        <v>0</v>
      </c>
      <c r="BH199" s="17"/>
      <c r="BI199" s="41">
        <v>31810</v>
      </c>
      <c r="BJ199" s="20"/>
      <c r="BK199" s="20"/>
      <c r="BL199" s="20"/>
      <c r="BM199" s="20"/>
      <c r="BN199" s="20"/>
      <c r="BO199" s="20"/>
      <c r="BP199" s="20"/>
      <c r="BQ199" s="20"/>
      <c r="BR199" s="20"/>
      <c r="BS199" s="43">
        <v>5.0370370370370372</v>
      </c>
      <c r="BT199" s="53">
        <v>5.333333333333333</v>
      </c>
      <c r="BU199" s="53">
        <v>6.2222222222222223</v>
      </c>
      <c r="BW199" s="16">
        <f t="shared" si="26"/>
        <v>0.88435950068703628</v>
      </c>
      <c r="BX199" s="10">
        <f t="shared" si="22"/>
        <v>0.28879772493970268</v>
      </c>
      <c r="BY199" s="10">
        <f t="shared" si="23"/>
        <v>1.5181356857455692</v>
      </c>
      <c r="BZ199" s="12">
        <f t="shared" si="24"/>
        <v>0.39661827388661369</v>
      </c>
      <c r="CA199" s="10">
        <f t="shared" si="27"/>
        <v>5.2832711937304495</v>
      </c>
      <c r="CB199" s="10">
        <f t="shared" si="28"/>
        <v>2.6416355968652248</v>
      </c>
      <c r="CC199" s="11">
        <f t="shared" si="29"/>
        <v>588.26518917259295</v>
      </c>
      <c r="CD199" s="11">
        <f t="shared" si="30"/>
        <v>367.66574323287062</v>
      </c>
      <c r="CF199" s="17"/>
      <c r="CG199" s="17"/>
      <c r="CH199" s="17"/>
      <c r="CI199" s="17"/>
    </row>
    <row r="200" spans="32:87" ht="10.5" customHeight="1">
      <c r="AG200" s="18">
        <v>28215</v>
      </c>
      <c r="AH200" s="19" t="s">
        <v>39</v>
      </c>
      <c r="AI200" s="19"/>
      <c r="AJ200" s="19"/>
      <c r="AK200" s="19"/>
      <c r="AL200" s="20">
        <v>2.5529999999999999</v>
      </c>
      <c r="AM200" s="26"/>
      <c r="AN200" s="21"/>
      <c r="AO200" s="19" t="s">
        <v>34</v>
      </c>
      <c r="AP200" s="20"/>
      <c r="AQ200" s="3">
        <f t="shared" si="25"/>
        <v>66.637079690542507</v>
      </c>
      <c r="AR200" s="19"/>
      <c r="AS200" s="19"/>
      <c r="AT200" s="27">
        <v>333.07694421117179</v>
      </c>
      <c r="AU200" s="27">
        <v>189.73049636917858</v>
      </c>
      <c r="AV200" s="28">
        <v>0</v>
      </c>
      <c r="AW200" s="60"/>
      <c r="AX200" s="67">
        <v>28215</v>
      </c>
      <c r="AY200" s="68" t="s">
        <v>39</v>
      </c>
      <c r="AZ200" s="69">
        <v>2.5529999999999999</v>
      </c>
      <c r="BA200" s="69"/>
      <c r="BB200" s="70"/>
      <c r="BC200" s="68" t="s">
        <v>34</v>
      </c>
      <c r="BD200" s="20"/>
      <c r="BE200" s="27">
        <v>333.07694421117179</v>
      </c>
      <c r="BF200" s="27">
        <v>189.73049636917858</v>
      </c>
      <c r="BG200" s="28">
        <v>0</v>
      </c>
      <c r="BH200" s="17"/>
      <c r="BI200" s="18">
        <v>31835</v>
      </c>
      <c r="BJ200" s="20"/>
      <c r="BK200" s="20"/>
      <c r="BL200" s="42">
        <v>0.3444444444444445</v>
      </c>
      <c r="BM200" s="42">
        <v>0.66666666666666663</v>
      </c>
      <c r="BN200" s="20"/>
      <c r="BO200" s="20"/>
      <c r="BP200" s="20"/>
      <c r="BQ200" s="20"/>
      <c r="BR200" s="20"/>
      <c r="BS200" s="20"/>
      <c r="BT200" s="20"/>
      <c r="BU200" s="20"/>
      <c r="BW200" s="16">
        <f t="shared" si="26"/>
        <v>0.88296296594615231</v>
      </c>
      <c r="BX200" s="10">
        <f t="shared" si="22"/>
        <v>0.28834167052331067</v>
      </c>
      <c r="BY200" s="10">
        <f t="shared" si="23"/>
        <v>1.5157383244633391</v>
      </c>
      <c r="BZ200" s="12">
        <f t="shared" si="24"/>
        <v>0.39599195484111033</v>
      </c>
      <c r="CA200" s="10">
        <f t="shared" si="27"/>
        <v>5.2746349194880393</v>
      </c>
      <c r="CB200" s="10">
        <f t="shared" si="28"/>
        <v>2.6373174597440197</v>
      </c>
      <c r="CC200" s="11">
        <f t="shared" si="29"/>
        <v>585.94400079600121</v>
      </c>
      <c r="CD200" s="11">
        <f t="shared" si="30"/>
        <v>366.21500049750074</v>
      </c>
      <c r="CF200" s="17"/>
      <c r="CG200" s="17"/>
      <c r="CH200" s="17"/>
      <c r="CI200" s="17"/>
    </row>
    <row r="201" spans="32:87" ht="10.5" customHeight="1">
      <c r="AF201" s="8"/>
      <c r="AG201" s="18">
        <v>28216</v>
      </c>
      <c r="AH201" s="19" t="s">
        <v>39</v>
      </c>
      <c r="AI201" s="19"/>
      <c r="AJ201" s="19"/>
      <c r="AK201" s="19"/>
      <c r="AL201" s="20">
        <v>2.8860000000000001</v>
      </c>
      <c r="AM201" s="26"/>
      <c r="AN201" s="20"/>
      <c r="AO201" s="19" t="s">
        <v>34</v>
      </c>
      <c r="AP201" s="20"/>
      <c r="AQ201" s="3">
        <f t="shared" si="25"/>
        <v>66.632867303655956</v>
      </c>
      <c r="AR201" s="19"/>
      <c r="AS201" s="19"/>
      <c r="AT201" s="27">
        <v>333.05592414155274</v>
      </c>
      <c r="AU201" s="27">
        <v>189.71852271470667</v>
      </c>
      <c r="AV201" s="28">
        <v>0</v>
      </c>
      <c r="AW201" s="60"/>
      <c r="AX201" s="67">
        <v>28216</v>
      </c>
      <c r="AY201" s="68" t="s">
        <v>39</v>
      </c>
      <c r="AZ201" s="69">
        <v>2.8860000000000001</v>
      </c>
      <c r="BA201" s="69"/>
      <c r="BB201" s="69"/>
      <c r="BC201" s="68" t="s">
        <v>34</v>
      </c>
      <c r="BD201" s="20"/>
      <c r="BE201" s="27">
        <v>333.05592414155274</v>
      </c>
      <c r="BF201" s="27">
        <v>189.71852271470667</v>
      </c>
      <c r="BG201" s="28">
        <v>0</v>
      </c>
      <c r="BH201" s="17"/>
      <c r="BI201" s="18">
        <v>31838</v>
      </c>
      <c r="BJ201" s="42">
        <v>0.36296296296296299</v>
      </c>
      <c r="BK201" s="42">
        <v>1.8518518518518519</v>
      </c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W201" s="16">
        <f t="shared" si="26"/>
        <v>0.88279553004448197</v>
      </c>
      <c r="BX201" s="10">
        <f t="shared" si="22"/>
        <v>0.28828699241170774</v>
      </c>
      <c r="BY201" s="10">
        <f t="shared" si="23"/>
        <v>1.5154508956324129</v>
      </c>
      <c r="BZ201" s="12">
        <f t="shared" si="24"/>
        <v>0.39591686305066137</v>
      </c>
      <c r="CA201" s="10">
        <f t="shared" si="27"/>
        <v>5.2735995157130384</v>
      </c>
      <c r="CB201" s="10">
        <f t="shared" si="28"/>
        <v>2.6367997578565192</v>
      </c>
      <c r="CC201" s="11">
        <f t="shared" si="29"/>
        <v>585.66607438870517</v>
      </c>
      <c r="CD201" s="11">
        <f t="shared" si="30"/>
        <v>366.04129649294072</v>
      </c>
      <c r="CF201" s="17"/>
      <c r="CG201" s="17"/>
      <c r="CH201" s="17"/>
      <c r="CI201" s="17"/>
    </row>
    <row r="202" spans="32:87" ht="10.5" customHeight="1">
      <c r="AG202" s="18">
        <v>28246</v>
      </c>
      <c r="AH202" s="19" t="s">
        <v>39</v>
      </c>
      <c r="AI202" s="19"/>
      <c r="AJ202" s="19"/>
      <c r="AK202" s="19"/>
      <c r="AL202" s="20">
        <v>2.923</v>
      </c>
      <c r="AM202" s="26"/>
      <c r="AN202" s="21"/>
      <c r="AO202" s="19" t="s">
        <v>34</v>
      </c>
      <c r="AP202" s="20"/>
      <c r="AQ202" s="3">
        <f t="shared" si="25"/>
        <v>66.50661944220009</v>
      </c>
      <c r="AR202" s="19"/>
      <c r="AS202" s="19"/>
      <c r="AT202" s="27">
        <v>332.42593852273831</v>
      </c>
      <c r="AU202" s="27">
        <v>189.35966423998943</v>
      </c>
      <c r="AV202" s="28">
        <v>0</v>
      </c>
      <c r="AW202" s="60"/>
      <c r="AX202" s="67">
        <v>28246</v>
      </c>
      <c r="AY202" s="68" t="s">
        <v>39</v>
      </c>
      <c r="AZ202" s="69">
        <v>2.923</v>
      </c>
      <c r="BA202" s="69"/>
      <c r="BB202" s="70"/>
      <c r="BC202" s="68" t="s">
        <v>34</v>
      </c>
      <c r="BD202" s="20"/>
      <c r="BE202" s="27">
        <v>332.42593852273831</v>
      </c>
      <c r="BF202" s="27">
        <v>189.35966423998943</v>
      </c>
      <c r="BG202" s="28">
        <v>0</v>
      </c>
      <c r="BH202" s="17"/>
      <c r="BI202" s="18">
        <v>31867</v>
      </c>
      <c r="BJ202" s="20"/>
      <c r="BK202" s="20"/>
      <c r="BL202" s="42">
        <v>0.3037037037037037</v>
      </c>
      <c r="BM202" s="42">
        <v>0.6</v>
      </c>
      <c r="BN202" s="20"/>
      <c r="BO202" s="20"/>
      <c r="BP202" s="20"/>
      <c r="BQ202" s="20"/>
      <c r="BR202" s="20"/>
      <c r="BS202" s="20"/>
      <c r="BT202" s="20"/>
      <c r="BU202" s="20"/>
      <c r="BW202" s="16">
        <f t="shared" si="26"/>
        <v>0.88117861902875538</v>
      </c>
      <c r="BX202" s="10">
        <f t="shared" si="22"/>
        <v>0.28775897159844238</v>
      </c>
      <c r="BY202" s="10">
        <f t="shared" si="23"/>
        <v>1.5126752254307103</v>
      </c>
      <c r="BZ202" s="12">
        <f t="shared" si="24"/>
        <v>0.39519170947274701</v>
      </c>
      <c r="CA202" s="10">
        <f t="shared" si="27"/>
        <v>5.2636010851975819</v>
      </c>
      <c r="CB202" s="10">
        <f t="shared" si="28"/>
        <v>2.6318005425987909</v>
      </c>
      <c r="CC202" s="11">
        <f t="shared" si="29"/>
        <v>582.98623954795642</v>
      </c>
      <c r="CD202" s="11">
        <f t="shared" si="30"/>
        <v>364.36639971747275</v>
      </c>
      <c r="CF202" s="17"/>
      <c r="CG202" s="17"/>
      <c r="CH202" s="17"/>
      <c r="CI202" s="17"/>
    </row>
    <row r="203" spans="32:87" ht="10.5" customHeight="1">
      <c r="AF203" s="8"/>
      <c r="AG203" s="18">
        <v>28247</v>
      </c>
      <c r="AH203" s="19" t="s">
        <v>39</v>
      </c>
      <c r="AI203" s="19"/>
      <c r="AJ203" s="19"/>
      <c r="AK203" s="19"/>
      <c r="AL203" s="20">
        <v>3.6629999999999998</v>
      </c>
      <c r="AM203" s="26"/>
      <c r="AN203" s="20"/>
      <c r="AO203" s="19" t="s">
        <v>34</v>
      </c>
      <c r="AP203" s="18"/>
      <c r="AQ203" s="3">
        <f t="shared" si="25"/>
        <v>66.50241530220913</v>
      </c>
      <c r="AR203" s="19"/>
      <c r="AS203" s="19"/>
      <c r="AT203" s="27">
        <v>332.40495953727458</v>
      </c>
      <c r="AU203" s="27">
        <v>189.34771398826973</v>
      </c>
      <c r="AV203" s="28">
        <v>0</v>
      </c>
      <c r="AW203" s="60"/>
      <c r="AX203" s="67">
        <v>28247</v>
      </c>
      <c r="AY203" s="68" t="s">
        <v>39</v>
      </c>
      <c r="AZ203" s="69">
        <v>3.6629999999999998</v>
      </c>
      <c r="BA203" s="69"/>
      <c r="BB203" s="69"/>
      <c r="BC203" s="68" t="s">
        <v>34</v>
      </c>
      <c r="BD203" s="18"/>
      <c r="BE203" s="27">
        <v>332.40495953727458</v>
      </c>
      <c r="BF203" s="27">
        <v>189.34771398826973</v>
      </c>
      <c r="BG203" s="28">
        <v>0</v>
      </c>
      <c r="BH203" s="17"/>
      <c r="BI203" s="18">
        <v>31868</v>
      </c>
      <c r="BJ203" s="42">
        <v>0.41111111111111109</v>
      </c>
      <c r="BK203" s="42">
        <v>2.5555555555555554</v>
      </c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W203" s="16">
        <f t="shared" si="26"/>
        <v>0.88112291632874584</v>
      </c>
      <c r="BX203" s="10">
        <f t="shared" si="22"/>
        <v>0.28774078124370173</v>
      </c>
      <c r="BY203" s="10">
        <f t="shared" si="23"/>
        <v>1.5125796033939582</v>
      </c>
      <c r="BZ203" s="12">
        <f t="shared" si="24"/>
        <v>0.39516672788018037</v>
      </c>
      <c r="CA203" s="10">
        <f t="shared" si="27"/>
        <v>5.2632566500431786</v>
      </c>
      <c r="CB203" s="10">
        <f t="shared" si="28"/>
        <v>2.6316283250215893</v>
      </c>
      <c r="CC203" s="11">
        <f t="shared" si="29"/>
        <v>582.89405047908167</v>
      </c>
      <c r="CD203" s="11">
        <f t="shared" si="30"/>
        <v>364.30878154942604</v>
      </c>
      <c r="CF203" s="17"/>
      <c r="CG203" s="17"/>
      <c r="CH203" s="17"/>
      <c r="CI203" s="17"/>
    </row>
    <row r="204" spans="32:87" ht="10.5" customHeight="1">
      <c r="AG204" s="18">
        <v>28277</v>
      </c>
      <c r="AH204" s="19" t="s">
        <v>39</v>
      </c>
      <c r="AI204" s="19"/>
      <c r="AJ204" s="19"/>
      <c r="AK204" s="19"/>
      <c r="AL204" s="20">
        <v>7.4</v>
      </c>
      <c r="AM204" s="26"/>
      <c r="AN204" s="21"/>
      <c r="AO204" s="19" t="s">
        <v>34</v>
      </c>
      <c r="AP204" s="18"/>
      <c r="AQ204" s="3">
        <f t="shared" si="25"/>
        <v>66.376414605356445</v>
      </c>
      <c r="AR204" s="19"/>
      <c r="AS204" s="19"/>
      <c r="AT204" s="27">
        <v>331.7762052382156</v>
      </c>
      <c r="AU204" s="27">
        <v>188.98955690976871</v>
      </c>
      <c r="AV204" s="28">
        <v>0</v>
      </c>
      <c r="AW204" s="60"/>
      <c r="AX204" s="67">
        <v>28277</v>
      </c>
      <c r="AY204" s="68" t="s">
        <v>39</v>
      </c>
      <c r="AZ204" s="69">
        <v>7.4</v>
      </c>
      <c r="BA204" s="69"/>
      <c r="BB204" s="70"/>
      <c r="BC204" s="68" t="s">
        <v>34</v>
      </c>
      <c r="BD204" s="18"/>
      <c r="BE204" s="27">
        <v>331.7762052382156</v>
      </c>
      <c r="BF204" s="27">
        <v>188.98955690976871</v>
      </c>
      <c r="BG204" s="28">
        <v>0</v>
      </c>
      <c r="BH204" s="17"/>
      <c r="BI204" s="18">
        <v>31897</v>
      </c>
      <c r="BJ204" s="20"/>
      <c r="BK204" s="20"/>
      <c r="BL204" s="42">
        <v>0.19259259259259259</v>
      </c>
      <c r="BM204" s="42">
        <v>0.1962962962962963</v>
      </c>
      <c r="BN204" s="20"/>
      <c r="BO204" s="20"/>
      <c r="BP204" s="20"/>
      <c r="BQ204" s="20"/>
      <c r="BR204" s="20"/>
      <c r="BS204" s="20"/>
      <c r="BT204" s="20"/>
      <c r="BU204" s="20"/>
      <c r="BW204" s="16">
        <f t="shared" si="26"/>
        <v>0.87950906883956648</v>
      </c>
      <c r="BX204" s="10">
        <f t="shared" si="22"/>
        <v>0.28721376086012179</v>
      </c>
      <c r="BY204" s="10">
        <f t="shared" si="23"/>
        <v>1.5098091921949257</v>
      </c>
      <c r="BZ204" s="12">
        <f t="shared" si="24"/>
        <v>0.39444294823516352</v>
      </c>
      <c r="CA204" s="10">
        <f t="shared" si="27"/>
        <v>5.2532778289848725</v>
      </c>
      <c r="CB204" s="10">
        <f t="shared" si="28"/>
        <v>2.6266389144924362</v>
      </c>
      <c r="CC204" s="11">
        <f t="shared" si="29"/>
        <v>580.22689960036735</v>
      </c>
      <c r="CD204" s="11">
        <f t="shared" si="30"/>
        <v>362.64181225022958</v>
      </c>
      <c r="CF204" s="17"/>
      <c r="CG204" s="17"/>
      <c r="CH204" s="17"/>
      <c r="CI204" s="17"/>
    </row>
    <row r="205" spans="32:87" ht="10.5" customHeight="1">
      <c r="AF205" s="8"/>
      <c r="AG205" s="18">
        <v>28277</v>
      </c>
      <c r="AH205" s="19" t="s">
        <v>39</v>
      </c>
      <c r="AI205" s="19"/>
      <c r="AJ205" s="19"/>
      <c r="AK205" s="19"/>
      <c r="AL205" s="20">
        <v>6.5860000000000003</v>
      </c>
      <c r="AM205" s="26"/>
      <c r="AN205" s="21"/>
      <c r="AO205" s="19" t="s">
        <v>34</v>
      </c>
      <c r="AP205" s="18"/>
      <c r="AQ205" s="3">
        <f t="shared" si="25"/>
        <v>66.376414605356445</v>
      </c>
      <c r="AR205" s="19"/>
      <c r="AS205" s="19"/>
      <c r="AT205" s="27">
        <v>331.7762052382156</v>
      </c>
      <c r="AU205" s="27">
        <v>188.98955690976871</v>
      </c>
      <c r="AV205" s="28">
        <v>0</v>
      </c>
      <c r="AW205" s="60"/>
      <c r="AX205" s="67">
        <v>28277</v>
      </c>
      <c r="AY205" s="68" t="s">
        <v>39</v>
      </c>
      <c r="AZ205" s="69">
        <v>6.5860000000000003</v>
      </c>
      <c r="BA205" s="69"/>
      <c r="BB205" s="70"/>
      <c r="BC205" s="68" t="s">
        <v>34</v>
      </c>
      <c r="BD205" s="18"/>
      <c r="BE205" s="27">
        <v>331.7762052382156</v>
      </c>
      <c r="BF205" s="27">
        <v>188.98955690976871</v>
      </c>
      <c r="BG205" s="28">
        <v>0</v>
      </c>
      <c r="BH205" s="17"/>
      <c r="BI205" s="18">
        <v>31898</v>
      </c>
      <c r="BJ205" s="42">
        <v>0.34814814814814815</v>
      </c>
      <c r="BK205" s="42">
        <v>1.4444444444444444</v>
      </c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W205" s="16">
        <f t="shared" si="26"/>
        <v>0.87945347167826549</v>
      </c>
      <c r="BX205" s="10">
        <f t="shared" ref="BX205:BX268" si="31">0.3*2.71828^(-(0.69315/30.02)*(BI205-31208)/365.25)</f>
        <v>0.28719560497025531</v>
      </c>
      <c r="BY205" s="10">
        <f t="shared" si="23"/>
        <v>1.5097137513311913</v>
      </c>
      <c r="BZ205" s="12">
        <f t="shared" si="24"/>
        <v>0.39441801397468335</v>
      </c>
      <c r="CA205" s="10">
        <f t="shared" si="27"/>
        <v>5.252934069355133</v>
      </c>
      <c r="CB205" s="10">
        <f t="shared" si="28"/>
        <v>2.6264670346775665</v>
      </c>
      <c r="CC205" s="11">
        <f t="shared" si="29"/>
        <v>580.13514687280417</v>
      </c>
      <c r="CD205" s="11">
        <f t="shared" si="30"/>
        <v>362.58446679550258</v>
      </c>
      <c r="CF205" s="17"/>
      <c r="CG205" s="17"/>
      <c r="CH205" s="17"/>
      <c r="CI205" s="17"/>
    </row>
    <row r="206" spans="32:87" ht="10.5" customHeight="1">
      <c r="AG206" s="18">
        <v>28307</v>
      </c>
      <c r="AH206" s="19" t="s">
        <v>39</v>
      </c>
      <c r="AI206" s="19"/>
      <c r="AJ206" s="19"/>
      <c r="AK206" s="19"/>
      <c r="AL206" s="20">
        <v>3.2930000000000001</v>
      </c>
      <c r="AM206" s="26"/>
      <c r="AN206" s="20"/>
      <c r="AO206" s="19" t="s">
        <v>34</v>
      </c>
      <c r="AP206" s="20"/>
      <c r="AQ206" s="3">
        <f t="shared" si="25"/>
        <v>66.250652639315774</v>
      </c>
      <c r="AR206" s="19"/>
      <c r="AS206" s="19"/>
      <c r="AT206" s="27">
        <v>331.14864024743031</v>
      </c>
      <c r="AU206" s="27">
        <v>188.63207729649918</v>
      </c>
      <c r="AV206" s="28">
        <v>0</v>
      </c>
      <c r="AW206" s="60"/>
      <c r="AX206" s="67">
        <v>28307</v>
      </c>
      <c r="AY206" s="68" t="s">
        <v>39</v>
      </c>
      <c r="AZ206" s="69">
        <v>3.2930000000000001</v>
      </c>
      <c r="BA206" s="69"/>
      <c r="BB206" s="69"/>
      <c r="BC206" s="68" t="s">
        <v>34</v>
      </c>
      <c r="BD206" s="20"/>
      <c r="BE206" s="27">
        <v>331.14864024743031</v>
      </c>
      <c r="BF206" s="27">
        <v>188.63207729649918</v>
      </c>
      <c r="BG206" s="28">
        <v>0</v>
      </c>
      <c r="BH206" s="17"/>
      <c r="BI206" s="41">
        <v>31904</v>
      </c>
      <c r="BJ206" s="20"/>
      <c r="BK206" s="20"/>
      <c r="BL206" s="20"/>
      <c r="BM206" s="20"/>
      <c r="BN206" s="20"/>
      <c r="BO206" s="20"/>
      <c r="BP206" s="20"/>
      <c r="BQ206" s="20"/>
      <c r="BR206" s="20"/>
      <c r="BS206" s="43">
        <v>0.48888888888888887</v>
      </c>
      <c r="BT206" s="43">
        <v>0.87777777777777777</v>
      </c>
      <c r="BU206" s="43">
        <v>1.1703703703703705</v>
      </c>
      <c r="BW206" s="16">
        <f t="shared" si="26"/>
        <v>0.87911996250741609</v>
      </c>
      <c r="BX206" s="10">
        <f t="shared" si="31"/>
        <v>0.28708669373029799</v>
      </c>
      <c r="BY206" s="10">
        <f t="shared" si="23"/>
        <v>1.5091412328323268</v>
      </c>
      <c r="BZ206" s="12">
        <f t="shared" si="24"/>
        <v>0.3942684415083223</v>
      </c>
      <c r="CA206" s="10">
        <f t="shared" si="27"/>
        <v>5.250871983912976</v>
      </c>
      <c r="CB206" s="10">
        <f t="shared" si="28"/>
        <v>2.625435991956488</v>
      </c>
      <c r="CC206" s="11">
        <f t="shared" si="29"/>
        <v>579.5849351179786</v>
      </c>
      <c r="CD206" s="11">
        <f t="shared" si="30"/>
        <v>362.24058444873663</v>
      </c>
      <c r="CF206" s="17"/>
      <c r="CG206" s="17"/>
      <c r="CH206" s="17"/>
      <c r="CI206" s="17"/>
    </row>
    <row r="207" spans="32:87" ht="10.5" customHeight="1">
      <c r="AF207" s="8"/>
      <c r="AG207" s="18">
        <v>28307</v>
      </c>
      <c r="AH207" s="19" t="s">
        <v>39</v>
      </c>
      <c r="AI207" s="19"/>
      <c r="AJ207" s="19"/>
      <c r="AK207" s="19"/>
      <c r="AL207" s="20">
        <v>2.5529999999999999</v>
      </c>
      <c r="AM207" s="26"/>
      <c r="AN207" s="21"/>
      <c r="AO207" s="19" t="s">
        <v>34</v>
      </c>
      <c r="AP207" s="20"/>
      <c r="AQ207" s="3">
        <f t="shared" si="25"/>
        <v>66.250652639315774</v>
      </c>
      <c r="AR207" s="19"/>
      <c r="AS207" s="19"/>
      <c r="AT207" s="27">
        <v>331.14864024743031</v>
      </c>
      <c r="AU207" s="27">
        <v>188.63207729649918</v>
      </c>
      <c r="AV207" s="28">
        <v>0</v>
      </c>
      <c r="AW207" s="60"/>
      <c r="AX207" s="67">
        <v>28307</v>
      </c>
      <c r="AY207" s="68" t="s">
        <v>39</v>
      </c>
      <c r="AZ207" s="69">
        <v>2.5529999999999999</v>
      </c>
      <c r="BA207" s="69"/>
      <c r="BB207" s="70"/>
      <c r="BC207" s="68" t="s">
        <v>34</v>
      </c>
      <c r="BD207" s="20"/>
      <c r="BE207" s="27">
        <v>331.14864024743031</v>
      </c>
      <c r="BF207" s="27">
        <v>188.63207729649918</v>
      </c>
      <c r="BG207" s="28">
        <v>0</v>
      </c>
      <c r="BH207" s="17"/>
      <c r="BI207" s="41">
        <v>31924</v>
      </c>
      <c r="BJ207" s="20"/>
      <c r="BK207" s="20"/>
      <c r="BL207" s="20"/>
      <c r="BM207" s="20"/>
      <c r="BN207" s="20"/>
      <c r="BO207" s="20"/>
      <c r="BP207" s="20"/>
      <c r="BQ207" s="43">
        <v>0.1111111111111111</v>
      </c>
      <c r="BR207" s="20"/>
      <c r="BS207" s="20"/>
      <c r="BT207" s="20"/>
      <c r="BU207" s="20"/>
      <c r="BW207" s="16">
        <f t="shared" si="26"/>
        <v>0.8780091784282299</v>
      </c>
      <c r="BX207" s="10">
        <f t="shared" si="31"/>
        <v>0.2867239544656448</v>
      </c>
      <c r="BY207" s="10">
        <f t="shared" si="23"/>
        <v>1.5072344054069864</v>
      </c>
      <c r="BZ207" s="12">
        <f t="shared" si="24"/>
        <v>0.39377027615384219</v>
      </c>
      <c r="CA207" s="10">
        <f t="shared" si="27"/>
        <v>5.244004210302645</v>
      </c>
      <c r="CB207" s="10">
        <f t="shared" si="28"/>
        <v>2.6220021051513225</v>
      </c>
      <c r="CC207" s="11">
        <f t="shared" si="29"/>
        <v>577.75466194133548</v>
      </c>
      <c r="CD207" s="11">
        <f t="shared" si="30"/>
        <v>361.09666371333469</v>
      </c>
      <c r="CF207" s="17"/>
      <c r="CG207" s="17"/>
      <c r="CH207" s="17"/>
      <c r="CI207" s="17"/>
    </row>
    <row r="208" spans="32:87" ht="10.5" customHeight="1">
      <c r="AG208" s="18">
        <v>28338</v>
      </c>
      <c r="AH208" s="19" t="s">
        <v>39</v>
      </c>
      <c r="AI208" s="19"/>
      <c r="AJ208" s="19"/>
      <c r="AK208" s="19"/>
      <c r="AL208" s="20">
        <v>5.92</v>
      </c>
      <c r="AM208" s="26"/>
      <c r="AN208" s="20"/>
      <c r="AO208" s="19" t="s">
        <v>34</v>
      </c>
      <c r="AP208" s="20"/>
      <c r="AQ208" s="3">
        <f t="shared" si="25"/>
        <v>66.120948927263726</v>
      </c>
      <c r="AR208" s="19"/>
      <c r="AS208" s="19"/>
      <c r="AT208" s="27">
        <v>330.50140346846729</v>
      </c>
      <c r="AU208" s="27">
        <v>188.26339204981579</v>
      </c>
      <c r="AV208" s="28">
        <v>0</v>
      </c>
      <c r="AW208" s="60"/>
      <c r="AX208" s="67">
        <v>28338</v>
      </c>
      <c r="AY208" s="68" t="s">
        <v>39</v>
      </c>
      <c r="AZ208" s="69">
        <v>5.92</v>
      </c>
      <c r="BA208" s="69"/>
      <c r="BB208" s="69"/>
      <c r="BC208" s="68" t="s">
        <v>34</v>
      </c>
      <c r="BD208" s="20"/>
      <c r="BE208" s="27">
        <v>330.50140346846729</v>
      </c>
      <c r="BF208" s="27">
        <v>188.26339204981579</v>
      </c>
      <c r="BG208" s="28">
        <v>0</v>
      </c>
      <c r="BH208" s="17"/>
      <c r="BI208" s="18">
        <v>31926</v>
      </c>
      <c r="BJ208" s="20"/>
      <c r="BK208" s="20"/>
      <c r="BL208" s="42">
        <v>0.12592592592592591</v>
      </c>
      <c r="BM208" s="42">
        <v>0.13333333333333333</v>
      </c>
      <c r="BN208" s="20"/>
      <c r="BO208" s="20"/>
      <c r="BP208" s="20"/>
      <c r="BQ208" s="20"/>
      <c r="BR208" s="20"/>
      <c r="BS208" s="20"/>
      <c r="BT208" s="20"/>
      <c r="BU208" s="20"/>
      <c r="BW208" s="16">
        <f t="shared" si="26"/>
        <v>0.87789817724186392</v>
      </c>
      <c r="BX208" s="10">
        <f t="shared" si="31"/>
        <v>0.28668770575676211</v>
      </c>
      <c r="BY208" s="10">
        <f t="shared" si="23"/>
        <v>1.5070438552268262</v>
      </c>
      <c r="BZ208" s="12">
        <f t="shared" si="24"/>
        <v>0.39372049425077948</v>
      </c>
      <c r="CA208" s="10">
        <f t="shared" si="27"/>
        <v>5.24331792717682</v>
      </c>
      <c r="CB208" s="10">
        <f t="shared" si="28"/>
        <v>2.62165896358841</v>
      </c>
      <c r="CC208" s="11">
        <f t="shared" si="29"/>
        <v>577.57195281569727</v>
      </c>
      <c r="CD208" s="11">
        <f t="shared" si="30"/>
        <v>360.98247050981081</v>
      </c>
      <c r="CF208" s="17"/>
      <c r="CG208" s="17"/>
      <c r="CH208" s="17"/>
      <c r="CI208" s="17"/>
    </row>
    <row r="209" spans="32:87" ht="10.5" customHeight="1">
      <c r="AF209" s="8"/>
      <c r="AG209" s="18">
        <v>28338</v>
      </c>
      <c r="AH209" s="19" t="s">
        <v>39</v>
      </c>
      <c r="AI209" s="19"/>
      <c r="AJ209" s="19"/>
      <c r="AK209" s="19"/>
      <c r="AL209" s="20">
        <v>4.218</v>
      </c>
      <c r="AM209" s="26"/>
      <c r="AN209" s="21"/>
      <c r="AO209" s="19" t="s">
        <v>34</v>
      </c>
      <c r="AP209" s="20"/>
      <c r="AQ209" s="3">
        <f t="shared" si="25"/>
        <v>66.120948927263726</v>
      </c>
      <c r="AR209" s="19"/>
      <c r="AS209" s="19"/>
      <c r="AT209" s="27">
        <v>330.50140346846729</v>
      </c>
      <c r="AU209" s="27">
        <v>188.26339204981579</v>
      </c>
      <c r="AV209" s="28">
        <v>0</v>
      </c>
      <c r="AW209" s="60"/>
      <c r="AX209" s="67">
        <v>28338</v>
      </c>
      <c r="AY209" s="68" t="s">
        <v>39</v>
      </c>
      <c r="AZ209" s="69">
        <v>4.218</v>
      </c>
      <c r="BA209" s="69"/>
      <c r="BB209" s="70"/>
      <c r="BC209" s="68" t="s">
        <v>34</v>
      </c>
      <c r="BD209" s="20"/>
      <c r="BE209" s="27">
        <v>330.50140346846729</v>
      </c>
      <c r="BF209" s="27">
        <v>188.26339204981579</v>
      </c>
      <c r="BG209" s="28">
        <v>0</v>
      </c>
      <c r="BH209" s="17"/>
      <c r="BI209" s="18">
        <v>31929</v>
      </c>
      <c r="BJ209" s="42">
        <v>0.18888888888888888</v>
      </c>
      <c r="BK209" s="42">
        <v>0.42592592592592593</v>
      </c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W209" s="16">
        <f t="shared" si="26"/>
        <v>0.87773170177397852</v>
      </c>
      <c r="BX209" s="10">
        <f t="shared" si="31"/>
        <v>0.28663334128581314</v>
      </c>
      <c r="BY209" s="10">
        <f t="shared" si="23"/>
        <v>1.5067580751245016</v>
      </c>
      <c r="BZ209" s="12">
        <f t="shared" si="24"/>
        <v>0.39364583319646174</v>
      </c>
      <c r="CA209" s="10">
        <f t="shared" si="27"/>
        <v>5.2422886708854941</v>
      </c>
      <c r="CB209" s="10">
        <f t="shared" si="28"/>
        <v>2.6211443354427471</v>
      </c>
      <c r="CC209" s="11">
        <f t="shared" si="29"/>
        <v>577.29799745890045</v>
      </c>
      <c r="CD209" s="11">
        <f t="shared" si="30"/>
        <v>360.81124841181276</v>
      </c>
      <c r="CF209" s="17"/>
      <c r="CG209" s="17"/>
      <c r="CH209" s="17"/>
      <c r="CI209" s="17"/>
    </row>
    <row r="210" spans="32:87" ht="10.5" customHeight="1">
      <c r="AG210" s="18">
        <v>28369</v>
      </c>
      <c r="AH210" s="19" t="s">
        <v>39</v>
      </c>
      <c r="AI210" s="19"/>
      <c r="AJ210" s="19"/>
      <c r="AK210" s="19"/>
      <c r="AL210" s="20">
        <v>1.998</v>
      </c>
      <c r="AM210" s="26"/>
      <c r="AN210" s="21"/>
      <c r="AO210" s="19" t="s">
        <v>34</v>
      </c>
      <c r="AP210" s="20"/>
      <c r="AQ210" s="3">
        <f t="shared" si="25"/>
        <v>65.991499145584413</v>
      </c>
      <c r="AR210" s="19"/>
      <c r="AS210" s="19"/>
      <c r="AT210" s="27">
        <v>329.85543172700449</v>
      </c>
      <c r="AU210" s="27">
        <v>187.89542740597511</v>
      </c>
      <c r="AV210" s="28">
        <v>0</v>
      </c>
      <c r="AW210" s="60"/>
      <c r="AX210" s="67">
        <v>28369</v>
      </c>
      <c r="AY210" s="68" t="s">
        <v>39</v>
      </c>
      <c r="AZ210" s="69">
        <v>1.998</v>
      </c>
      <c r="BA210" s="69"/>
      <c r="BB210" s="70"/>
      <c r="BC210" s="68" t="s">
        <v>34</v>
      </c>
      <c r="BD210" s="20"/>
      <c r="BE210" s="27">
        <v>329.85543172700449</v>
      </c>
      <c r="BF210" s="27">
        <v>187.89542740597511</v>
      </c>
      <c r="BG210" s="28">
        <v>0</v>
      </c>
      <c r="BH210" s="17"/>
      <c r="BI210" s="41">
        <v>31930</v>
      </c>
      <c r="BJ210" s="20"/>
      <c r="BK210" s="20"/>
      <c r="BL210" s="20"/>
      <c r="BM210" s="20"/>
      <c r="BN210" s="20"/>
      <c r="BO210" s="20"/>
      <c r="BP210" s="20"/>
      <c r="BQ210" s="20"/>
      <c r="BR210" s="51">
        <v>0.14074074074074072</v>
      </c>
      <c r="BS210" s="20"/>
      <c r="BT210" s="20"/>
      <c r="BU210" s="20"/>
      <c r="BW210" s="16">
        <f t="shared" si="26"/>
        <v>0.87767621696690667</v>
      </c>
      <c r="BX210" s="10">
        <f t="shared" si="31"/>
        <v>0.28661522208650714</v>
      </c>
      <c r="BY210" s="10">
        <f t="shared" ref="BY210:BY273" si="32">1.704*2.71828^(-(0.69315/30.02)*(BI210-29983)/365.25)</f>
        <v>1.5066628271336482</v>
      </c>
      <c r="BZ210" s="12">
        <f t="shared" si="24"/>
        <v>0.39362094932469838</v>
      </c>
      <c r="CA210" s="10">
        <f t="shared" si="27"/>
        <v>5.2419456303551524</v>
      </c>
      <c r="CB210" s="10">
        <f t="shared" si="28"/>
        <v>2.6209728151775762</v>
      </c>
      <c r="CC210" s="11">
        <f t="shared" si="29"/>
        <v>577.20670788594191</v>
      </c>
      <c r="CD210" s="11">
        <f t="shared" si="30"/>
        <v>360.75419242871368</v>
      </c>
      <c r="CF210" s="17"/>
      <c r="CG210" s="17"/>
      <c r="CH210" s="17"/>
      <c r="CI210" s="17"/>
    </row>
    <row r="211" spans="32:87" ht="10.5" customHeight="1">
      <c r="AF211" s="8"/>
      <c r="AG211" s="18">
        <v>28369</v>
      </c>
      <c r="AH211" s="19" t="s">
        <v>39</v>
      </c>
      <c r="AI211" s="19"/>
      <c r="AJ211" s="19"/>
      <c r="AK211" s="19"/>
      <c r="AL211" s="20">
        <v>1.48</v>
      </c>
      <c r="AM211" s="26"/>
      <c r="AN211" s="20"/>
      <c r="AO211" s="19" t="s">
        <v>34</v>
      </c>
      <c r="AP211" s="18"/>
      <c r="AQ211" s="3">
        <f t="shared" si="25"/>
        <v>65.991499145584413</v>
      </c>
      <c r="AR211" s="19"/>
      <c r="AS211" s="19"/>
      <c r="AT211" s="27">
        <v>329.85543172700449</v>
      </c>
      <c r="AU211" s="27">
        <v>187.89542740597511</v>
      </c>
      <c r="AV211" s="28">
        <v>0</v>
      </c>
      <c r="AW211" s="60"/>
      <c r="AX211" s="67">
        <v>28369</v>
      </c>
      <c r="AY211" s="68" t="s">
        <v>39</v>
      </c>
      <c r="AZ211" s="69">
        <v>1.48</v>
      </c>
      <c r="BA211" s="69"/>
      <c r="BB211" s="69"/>
      <c r="BC211" s="68" t="s">
        <v>34</v>
      </c>
      <c r="BD211" s="18"/>
      <c r="BE211" s="27">
        <v>329.85543172700449</v>
      </c>
      <c r="BF211" s="27">
        <v>187.89542740597511</v>
      </c>
      <c r="BG211" s="28">
        <v>0</v>
      </c>
      <c r="BH211" s="17"/>
      <c r="BI211" s="44">
        <v>31944</v>
      </c>
      <c r="BJ211" s="20"/>
      <c r="BK211" s="20"/>
      <c r="BL211" s="20"/>
      <c r="BM211" s="20"/>
      <c r="BN211" s="45">
        <v>0.44814814814814813</v>
      </c>
      <c r="BO211" s="45">
        <v>0.19259259259259259</v>
      </c>
      <c r="BP211" s="46">
        <v>0.73333333333333339</v>
      </c>
      <c r="BQ211" s="20"/>
      <c r="BR211" s="20"/>
      <c r="BS211" s="20"/>
      <c r="BT211" s="20"/>
      <c r="BU211" s="20"/>
      <c r="BW211" s="16">
        <f t="shared" si="26"/>
        <v>0.8768997978449522</v>
      </c>
      <c r="BX211" s="10">
        <f t="shared" si="31"/>
        <v>0.28636167352865716</v>
      </c>
      <c r="BY211" s="10">
        <f t="shared" si="32"/>
        <v>1.5053299872928161</v>
      </c>
      <c r="BZ211" s="12">
        <f t="shared" si="24"/>
        <v>0.3932727402403578</v>
      </c>
      <c r="CA211" s="10">
        <f t="shared" si="27"/>
        <v>5.2371454192602576</v>
      </c>
      <c r="CB211" s="10">
        <f t="shared" si="28"/>
        <v>2.6185727096301288</v>
      </c>
      <c r="CC211" s="11">
        <f t="shared" si="29"/>
        <v>575.93016859038869</v>
      </c>
      <c r="CD211" s="11">
        <f t="shared" si="30"/>
        <v>359.95635536899294</v>
      </c>
      <c r="CF211" s="17"/>
      <c r="CG211" s="17"/>
      <c r="CH211" s="17"/>
      <c r="CI211" s="17"/>
    </row>
    <row r="212" spans="32:87" ht="10.5" customHeight="1">
      <c r="AG212" s="18">
        <v>28399</v>
      </c>
      <c r="AH212" s="19" t="s">
        <v>39</v>
      </c>
      <c r="AI212" s="19"/>
      <c r="AJ212" s="19"/>
      <c r="AK212" s="19"/>
      <c r="AL212" s="20">
        <v>2.331</v>
      </c>
      <c r="AM212" s="26"/>
      <c r="AN212" s="21"/>
      <c r="AO212" s="19" t="s">
        <v>34</v>
      </c>
      <c r="AP212" s="20"/>
      <c r="AQ212" s="3">
        <f t="shared" si="25"/>
        <v>65.866466470591902</v>
      </c>
      <c r="AR212" s="19"/>
      <c r="AS212" s="19"/>
      <c r="AT212" s="27">
        <v>329.23149993893782</v>
      </c>
      <c r="AU212" s="27">
        <v>187.54001737262456</v>
      </c>
      <c r="AV212" s="28">
        <v>0</v>
      </c>
      <c r="AW212" s="60"/>
      <c r="AX212" s="67">
        <v>28399</v>
      </c>
      <c r="AY212" s="68" t="s">
        <v>39</v>
      </c>
      <c r="AZ212" s="69">
        <v>2.331</v>
      </c>
      <c r="BA212" s="69"/>
      <c r="BB212" s="70"/>
      <c r="BC212" s="68" t="s">
        <v>34</v>
      </c>
      <c r="BD212" s="20"/>
      <c r="BE212" s="27">
        <v>329.23149993893782</v>
      </c>
      <c r="BF212" s="27">
        <v>187.54001737262456</v>
      </c>
      <c r="BG212" s="28">
        <v>0</v>
      </c>
      <c r="BH212" s="17"/>
      <c r="BI212" s="18">
        <v>31958</v>
      </c>
      <c r="BJ212" s="20"/>
      <c r="BK212" s="20"/>
      <c r="BL212" s="42">
        <v>6.6666666666666666E-2</v>
      </c>
      <c r="BM212" s="42">
        <v>8.1481481481481488E-2</v>
      </c>
      <c r="BN212" s="20"/>
      <c r="BO212" s="20"/>
      <c r="BP212" s="20"/>
      <c r="BQ212" s="20"/>
      <c r="BR212" s="20"/>
      <c r="BS212" s="20"/>
      <c r="BT212" s="20"/>
      <c r="BU212" s="20"/>
      <c r="BW212" s="16">
        <f t="shared" si="26"/>
        <v>0.87612406556700861</v>
      </c>
      <c r="BX212" s="10">
        <f t="shared" si="31"/>
        <v>0.28610834926758644</v>
      </c>
      <c r="BY212" s="10">
        <f t="shared" si="32"/>
        <v>1.503998326522715</v>
      </c>
      <c r="BZ212" s="12">
        <f t="shared" si="24"/>
        <v>0.3929248391923823</v>
      </c>
      <c r="CA212" s="10">
        <f t="shared" si="27"/>
        <v>5.2323496038665365</v>
      </c>
      <c r="CB212" s="10">
        <f t="shared" si="28"/>
        <v>2.6161748019332682</v>
      </c>
      <c r="CC212" s="11">
        <f t="shared" si="29"/>
        <v>574.6564524646825</v>
      </c>
      <c r="CD212" s="11">
        <f t="shared" si="30"/>
        <v>359.16028279042655</v>
      </c>
      <c r="CF212" s="17"/>
      <c r="CG212" s="17"/>
      <c r="CH212" s="17"/>
      <c r="CI212" s="17"/>
    </row>
    <row r="213" spans="32:87" ht="10.5" customHeight="1">
      <c r="AF213" s="8"/>
      <c r="AG213" s="18">
        <v>28399</v>
      </c>
      <c r="AH213" s="19" t="s">
        <v>39</v>
      </c>
      <c r="AI213" s="19"/>
      <c r="AJ213" s="19"/>
      <c r="AK213" s="19"/>
      <c r="AL213" s="20">
        <v>1.665</v>
      </c>
      <c r="AM213" s="26"/>
      <c r="AN213" s="20"/>
      <c r="AO213" s="19" t="s">
        <v>34</v>
      </c>
      <c r="AP213" s="18"/>
      <c r="AQ213" s="3">
        <f t="shared" si="25"/>
        <v>65.866466470591902</v>
      </c>
      <c r="AR213" s="19"/>
      <c r="AS213" s="19"/>
      <c r="AT213" s="27">
        <v>329.23149993893782</v>
      </c>
      <c r="AU213" s="27">
        <v>187.54001737262456</v>
      </c>
      <c r="AV213" s="28">
        <v>0</v>
      </c>
      <c r="AW213" s="60"/>
      <c r="AX213" s="67">
        <v>28399</v>
      </c>
      <c r="AY213" s="68" t="s">
        <v>39</v>
      </c>
      <c r="AZ213" s="69">
        <v>1.665</v>
      </c>
      <c r="BA213" s="69"/>
      <c r="BB213" s="69"/>
      <c r="BC213" s="68" t="s">
        <v>34</v>
      </c>
      <c r="BD213" s="18"/>
      <c r="BE213" s="27">
        <v>329.23149993893782</v>
      </c>
      <c r="BF213" s="27">
        <v>187.54001737262456</v>
      </c>
      <c r="BG213" s="28">
        <v>0</v>
      </c>
      <c r="BH213" s="17"/>
      <c r="BI213" s="18">
        <v>31959</v>
      </c>
      <c r="BJ213" s="42">
        <v>0.10740740740740741</v>
      </c>
      <c r="BK213" s="42">
        <v>0.21851851851851853</v>
      </c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W213" s="16">
        <f t="shared" si="26"/>
        <v>0.87606868238482327</v>
      </c>
      <c r="BX213" s="10">
        <f t="shared" si="31"/>
        <v>0.28609026325505132</v>
      </c>
      <c r="BY213" s="10">
        <f t="shared" si="32"/>
        <v>1.5039032529862177</v>
      </c>
      <c r="BZ213" s="12">
        <f t="shared" si="24"/>
        <v>0.39290000089743149</v>
      </c>
      <c r="CA213" s="10">
        <f t="shared" si="27"/>
        <v>5.2320072137206033</v>
      </c>
      <c r="CB213" s="10">
        <f t="shared" si="28"/>
        <v>2.6160036068603016</v>
      </c>
      <c r="CC213" s="11">
        <f t="shared" si="29"/>
        <v>574.56558060582563</v>
      </c>
      <c r="CD213" s="11">
        <f t="shared" si="30"/>
        <v>359.10348787864103</v>
      </c>
      <c r="CF213" s="17"/>
      <c r="CG213" s="17"/>
      <c r="CH213" s="17"/>
      <c r="CI213" s="17"/>
    </row>
    <row r="214" spans="32:87" ht="10.5" customHeight="1">
      <c r="AG214" s="18">
        <v>28430</v>
      </c>
      <c r="AH214" s="19" t="s">
        <v>39</v>
      </c>
      <c r="AI214" s="19"/>
      <c r="AJ214" s="19"/>
      <c r="AK214" s="19"/>
      <c r="AL214" s="20">
        <v>1.4430000000000001</v>
      </c>
      <c r="AM214" s="26"/>
      <c r="AN214" s="21"/>
      <c r="AO214" s="19" t="s">
        <v>34</v>
      </c>
      <c r="AP214" s="20"/>
      <c r="AQ214" s="3">
        <f t="shared" si="25"/>
        <v>65.737514907691846</v>
      </c>
      <c r="AR214" s="19"/>
      <c r="AS214" s="19"/>
      <c r="AT214" s="27">
        <v>328.58801024985314</v>
      </c>
      <c r="AU214" s="27">
        <v>187.17346657936079</v>
      </c>
      <c r="AV214" s="28">
        <v>0</v>
      </c>
      <c r="AW214" s="60"/>
      <c r="AX214" s="67">
        <v>28430</v>
      </c>
      <c r="AY214" s="68" t="s">
        <v>39</v>
      </c>
      <c r="AZ214" s="69">
        <v>1.4430000000000001</v>
      </c>
      <c r="BA214" s="69"/>
      <c r="BB214" s="70"/>
      <c r="BC214" s="68" t="s">
        <v>34</v>
      </c>
      <c r="BD214" s="20"/>
      <c r="BE214" s="27">
        <v>328.58801024985314</v>
      </c>
      <c r="BF214" s="27">
        <v>187.17346657936079</v>
      </c>
      <c r="BG214" s="28">
        <v>0</v>
      </c>
      <c r="BH214" s="17"/>
      <c r="BI214" s="41">
        <v>31968</v>
      </c>
      <c r="BJ214" s="20"/>
      <c r="BK214" s="20"/>
      <c r="BL214" s="20"/>
      <c r="BM214" s="20"/>
      <c r="BN214" s="20"/>
      <c r="BO214" s="20"/>
      <c r="BP214" s="20"/>
      <c r="BQ214" s="43">
        <v>8.1481481481481488E-2</v>
      </c>
      <c r="BR214" s="20"/>
      <c r="BS214" s="20"/>
      <c r="BT214" s="20"/>
      <c r="BU214" s="20"/>
      <c r="BW214" s="16">
        <f t="shared" si="26"/>
        <v>0.87557039126290981</v>
      </c>
      <c r="BX214" s="10">
        <f t="shared" si="31"/>
        <v>0.28592754058146153</v>
      </c>
      <c r="BY214" s="10">
        <f t="shared" si="32"/>
        <v>1.503047861560582</v>
      </c>
      <c r="BZ214" s="12">
        <f t="shared" si="24"/>
        <v>0.39267652688656501</v>
      </c>
      <c r="CA214" s="10">
        <f t="shared" si="27"/>
        <v>5.2289267104581745</v>
      </c>
      <c r="CB214" s="10">
        <f t="shared" si="28"/>
        <v>2.6144633552290872</v>
      </c>
      <c r="CC214" s="11">
        <f t="shared" si="29"/>
        <v>573.7483802442315</v>
      </c>
      <c r="CD214" s="11">
        <f t="shared" si="30"/>
        <v>358.59273765264464</v>
      </c>
      <c r="CF214" s="17"/>
      <c r="CG214" s="17"/>
      <c r="CH214" s="17"/>
      <c r="CI214" s="17"/>
    </row>
    <row r="215" spans="32:87" ht="10.5" customHeight="1">
      <c r="AF215" s="8"/>
      <c r="AG215" s="18">
        <v>28430</v>
      </c>
      <c r="AH215" s="19" t="s">
        <v>39</v>
      </c>
      <c r="AI215" s="19"/>
      <c r="AJ215" s="19"/>
      <c r="AK215" s="19"/>
      <c r="AL215" s="20">
        <v>2.109</v>
      </c>
      <c r="AM215" s="26"/>
      <c r="AN215" s="21"/>
      <c r="AO215" s="19" t="s">
        <v>34</v>
      </c>
      <c r="AP215" s="18"/>
      <c r="AQ215" s="3">
        <f t="shared" si="25"/>
        <v>65.737514907691846</v>
      </c>
      <c r="AR215" s="19"/>
      <c r="AS215" s="19"/>
      <c r="AT215" s="27">
        <v>328.58801024985314</v>
      </c>
      <c r="AU215" s="27">
        <v>187.17346657936079</v>
      </c>
      <c r="AV215" s="28">
        <v>0</v>
      </c>
      <c r="AW215" s="60"/>
      <c r="AX215" s="67">
        <v>28430</v>
      </c>
      <c r="AY215" s="68" t="s">
        <v>39</v>
      </c>
      <c r="AZ215" s="69">
        <v>2.109</v>
      </c>
      <c r="BA215" s="69"/>
      <c r="BB215" s="70"/>
      <c r="BC215" s="68" t="s">
        <v>34</v>
      </c>
      <c r="BD215" s="18"/>
      <c r="BE215" s="27">
        <v>328.58801024985314</v>
      </c>
      <c r="BF215" s="27">
        <v>187.17346657936079</v>
      </c>
      <c r="BG215" s="28">
        <v>0</v>
      </c>
      <c r="BH215" s="17"/>
      <c r="BI215" s="18">
        <v>31989</v>
      </c>
      <c r="BJ215" s="42">
        <v>4.8148148148148148E-2</v>
      </c>
      <c r="BK215" s="42">
        <v>0.15185185185185185</v>
      </c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W215" s="16">
        <f t="shared" si="26"/>
        <v>0.87440881388275937</v>
      </c>
      <c r="BX215" s="10">
        <f t="shared" si="31"/>
        <v>0.28554821418256132</v>
      </c>
      <c r="BY215" s="10">
        <f t="shared" si="32"/>
        <v>1.5010538398180764</v>
      </c>
      <c r="BZ215" s="12">
        <f t="shared" si="24"/>
        <v>0.39215558171082704</v>
      </c>
      <c r="CA215" s="10">
        <f t="shared" si="27"/>
        <v>5.2217459210998785</v>
      </c>
      <c r="CB215" s="10">
        <f t="shared" si="28"/>
        <v>2.6108729605499392</v>
      </c>
      <c r="CC215" s="11">
        <f t="shared" si="29"/>
        <v>571.84609659140926</v>
      </c>
      <c r="CD215" s="11">
        <f t="shared" si="30"/>
        <v>357.40381036963083</v>
      </c>
      <c r="CF215" s="17"/>
      <c r="CG215" s="17"/>
      <c r="CH215" s="17"/>
      <c r="CI215" s="17"/>
    </row>
    <row r="216" spans="32:87" ht="10.5" customHeight="1">
      <c r="AG216" s="18">
        <v>28460</v>
      </c>
      <c r="AH216" s="19" t="s">
        <v>39</v>
      </c>
      <c r="AI216" s="19"/>
      <c r="AJ216" s="19"/>
      <c r="AK216" s="19"/>
      <c r="AL216" s="20">
        <v>1.6279999999999999</v>
      </c>
      <c r="AM216" s="26"/>
      <c r="AN216" s="20"/>
      <c r="AO216" s="19" t="s">
        <v>34</v>
      </c>
      <c r="AP216" s="20"/>
      <c r="AQ216" s="3">
        <f t="shared" si="25"/>
        <v>65.612963451175673</v>
      </c>
      <c r="AR216" s="19"/>
      <c r="AS216" s="19"/>
      <c r="AT216" s="27">
        <v>327.9664758288522</v>
      </c>
      <c r="AU216" s="27">
        <v>186.81942215732394</v>
      </c>
      <c r="AV216" s="28">
        <v>0</v>
      </c>
      <c r="AW216" s="60"/>
      <c r="AX216" s="67">
        <v>28460</v>
      </c>
      <c r="AY216" s="68" t="s">
        <v>39</v>
      </c>
      <c r="AZ216" s="69">
        <v>1.6279999999999999</v>
      </c>
      <c r="BA216" s="69"/>
      <c r="BB216" s="69"/>
      <c r="BC216" s="68" t="s">
        <v>34</v>
      </c>
      <c r="BD216" s="20"/>
      <c r="BE216" s="27">
        <v>327.9664758288522</v>
      </c>
      <c r="BF216" s="27">
        <v>186.81942215732394</v>
      </c>
      <c r="BG216" s="28">
        <v>0</v>
      </c>
      <c r="BH216" s="17"/>
      <c r="BI216" s="18">
        <v>31989</v>
      </c>
      <c r="BJ216" s="20"/>
      <c r="BK216" s="20"/>
      <c r="BL216" s="42">
        <f>0.03/2</f>
        <v>1.4999999999999999E-2</v>
      </c>
      <c r="BM216" s="42">
        <f>0.032/2</f>
        <v>1.6E-2</v>
      </c>
      <c r="BN216" s="20"/>
      <c r="BO216" s="20"/>
      <c r="BP216" s="20"/>
      <c r="BQ216" s="20"/>
      <c r="BR216" s="20"/>
      <c r="BS216" s="20"/>
      <c r="BT216" s="20"/>
      <c r="BU216" s="20"/>
      <c r="BW216" s="16">
        <f t="shared" si="26"/>
        <v>0.87440881388275937</v>
      </c>
      <c r="BX216" s="10">
        <f t="shared" si="31"/>
        <v>0.28554821418256132</v>
      </c>
      <c r="BY216" s="10">
        <f t="shared" si="32"/>
        <v>1.5010538398180764</v>
      </c>
      <c r="BZ216" s="12">
        <f t="shared" si="24"/>
        <v>0.39215558171082704</v>
      </c>
      <c r="CA216" s="10">
        <f t="shared" si="27"/>
        <v>5.2217459210998785</v>
      </c>
      <c r="CB216" s="10">
        <f t="shared" si="28"/>
        <v>2.6108729605499392</v>
      </c>
      <c r="CC216" s="11">
        <f t="shared" si="29"/>
        <v>571.84609659140926</v>
      </c>
      <c r="CD216" s="11">
        <f t="shared" si="30"/>
        <v>357.40381036963083</v>
      </c>
      <c r="CF216" s="17"/>
      <c r="CG216" s="17"/>
      <c r="CH216" s="17"/>
      <c r="CI216" s="17"/>
    </row>
    <row r="217" spans="32:87" ht="10.5" customHeight="1">
      <c r="AF217" s="8"/>
      <c r="AG217" s="18">
        <v>28460</v>
      </c>
      <c r="AH217" s="19" t="s">
        <v>39</v>
      </c>
      <c r="AI217" s="19"/>
      <c r="AJ217" s="19"/>
      <c r="AK217" s="19"/>
      <c r="AL217" s="20">
        <v>1.1100000000000001</v>
      </c>
      <c r="AM217" s="26"/>
      <c r="AN217" s="21"/>
      <c r="AO217" s="19" t="s">
        <v>34</v>
      </c>
      <c r="AP217" s="20"/>
      <c r="AQ217" s="3">
        <f t="shared" si="25"/>
        <v>65.612963451175673</v>
      </c>
      <c r="AR217" s="19"/>
      <c r="AS217" s="19"/>
      <c r="AT217" s="27">
        <v>327.9664758288522</v>
      </c>
      <c r="AU217" s="27">
        <v>186.81942215732394</v>
      </c>
      <c r="AV217" s="28">
        <v>0</v>
      </c>
      <c r="AW217" s="60"/>
      <c r="AX217" s="67">
        <v>28460</v>
      </c>
      <c r="AY217" s="68" t="s">
        <v>39</v>
      </c>
      <c r="AZ217" s="69">
        <v>1.1100000000000001</v>
      </c>
      <c r="BA217" s="69"/>
      <c r="BB217" s="70"/>
      <c r="BC217" s="68" t="s">
        <v>34</v>
      </c>
      <c r="BD217" s="20"/>
      <c r="BE217" s="27">
        <v>327.9664758288522</v>
      </c>
      <c r="BF217" s="27">
        <v>186.81942215732394</v>
      </c>
      <c r="BG217" s="28">
        <v>0</v>
      </c>
      <c r="BH217" s="17"/>
      <c r="BI217" s="41">
        <v>31992</v>
      </c>
      <c r="BJ217" s="20"/>
      <c r="BK217" s="20"/>
      <c r="BL217" s="20"/>
      <c r="BM217" s="20"/>
      <c r="BN217" s="20"/>
      <c r="BO217" s="20"/>
      <c r="BP217" s="20"/>
      <c r="BQ217" s="20"/>
      <c r="BR217" s="54">
        <v>7.0370370370370361E-2</v>
      </c>
      <c r="BS217" s="20"/>
      <c r="BT217" s="20"/>
      <c r="BU217" s="20"/>
      <c r="BW217" s="16">
        <f t="shared" si="26"/>
        <v>0.87424300010140321</v>
      </c>
      <c r="BX217" s="10">
        <f t="shared" si="31"/>
        <v>0.2854940657929278</v>
      </c>
      <c r="BY217" s="10">
        <f t="shared" si="32"/>
        <v>1.5007691955998941</v>
      </c>
      <c r="BZ217" s="12">
        <f t="shared" si="24"/>
        <v>0.39208121741022633</v>
      </c>
      <c r="CA217" s="10">
        <f t="shared" si="27"/>
        <v>5.2207208993644736</v>
      </c>
      <c r="CB217" s="10">
        <f t="shared" si="28"/>
        <v>2.6103604496822368</v>
      </c>
      <c r="CC217" s="11">
        <f t="shared" si="29"/>
        <v>571.57485713689493</v>
      </c>
      <c r="CD217" s="11">
        <f t="shared" si="30"/>
        <v>357.23428571055933</v>
      </c>
      <c r="CF217" s="17"/>
      <c r="CG217" s="17"/>
      <c r="CH217" s="17"/>
      <c r="CI217" s="17"/>
    </row>
    <row r="218" spans="32:87" ht="10.5" customHeight="1">
      <c r="AG218" s="18">
        <v>28495</v>
      </c>
      <c r="AH218" s="19" t="s">
        <v>39</v>
      </c>
      <c r="AI218" s="19"/>
      <c r="AJ218" s="19"/>
      <c r="AK218" s="19"/>
      <c r="AL218" s="20">
        <v>1.2210000000000001</v>
      </c>
      <c r="AM218" s="26"/>
      <c r="AN218" s="20"/>
      <c r="AO218" s="19" t="s">
        <v>34</v>
      </c>
      <c r="AP218" s="18"/>
      <c r="AQ218" s="3">
        <f t="shared" si="25"/>
        <v>65.46795164594478</v>
      </c>
      <c r="AR218" s="19"/>
      <c r="AS218" s="19"/>
      <c r="AT218" s="27">
        <v>327.24283807453571</v>
      </c>
      <c r="AU218" s="27">
        <v>186.4072166513466</v>
      </c>
      <c r="AV218" s="28">
        <v>0</v>
      </c>
      <c r="AW218" s="60"/>
      <c r="AX218" s="67">
        <v>28495</v>
      </c>
      <c r="AY218" s="68" t="s">
        <v>39</v>
      </c>
      <c r="AZ218" s="69">
        <v>1.2210000000000001</v>
      </c>
      <c r="BA218" s="69"/>
      <c r="BB218" s="69"/>
      <c r="BC218" s="68" t="s">
        <v>34</v>
      </c>
      <c r="BD218" s="18"/>
      <c r="BE218" s="27">
        <v>327.24283807453571</v>
      </c>
      <c r="BF218" s="27">
        <v>186.4072166513466</v>
      </c>
      <c r="BG218" s="28">
        <v>0</v>
      </c>
      <c r="BH218" s="17"/>
      <c r="BI218" s="41">
        <v>32000</v>
      </c>
      <c r="BJ218" s="20"/>
      <c r="BK218" s="20"/>
      <c r="BL218" s="20"/>
      <c r="BM218" s="20"/>
      <c r="BN218" s="20"/>
      <c r="BO218" s="20"/>
      <c r="BP218" s="20"/>
      <c r="BQ218" s="20"/>
      <c r="BR218" s="20"/>
      <c r="BS218" s="43">
        <v>0.38148148148148153</v>
      </c>
      <c r="BT218" s="43">
        <v>1.0518518518518518</v>
      </c>
      <c r="BU218" s="43">
        <v>0.81851851851851853</v>
      </c>
      <c r="BW218" s="16">
        <f t="shared" si="26"/>
        <v>0.87380098372389714</v>
      </c>
      <c r="BX218" s="10">
        <f t="shared" si="31"/>
        <v>0.28534972028172934</v>
      </c>
      <c r="BY218" s="10">
        <f t="shared" si="32"/>
        <v>1.5000104082109933</v>
      </c>
      <c r="BZ218" s="12">
        <f t="shared" si="24"/>
        <v>0.39188298154286716</v>
      </c>
      <c r="CA218" s="10">
        <f t="shared" si="27"/>
        <v>5.2179884916580477</v>
      </c>
      <c r="CB218" s="10">
        <f t="shared" si="28"/>
        <v>2.6089942458290238</v>
      </c>
      <c r="CC218" s="11">
        <f t="shared" si="29"/>
        <v>570.85218073897249</v>
      </c>
      <c r="CD218" s="11">
        <f t="shared" si="30"/>
        <v>356.78261296185781</v>
      </c>
      <c r="CF218" s="17"/>
      <c r="CG218" s="17"/>
      <c r="CH218" s="17"/>
      <c r="CI218" s="17"/>
    </row>
    <row r="219" spans="32:87" ht="10.5" customHeight="1">
      <c r="AF219" s="8"/>
      <c r="AG219" s="18">
        <v>28522</v>
      </c>
      <c r="AH219" s="19" t="s">
        <v>39</v>
      </c>
      <c r="AI219" s="19"/>
      <c r="AJ219" s="19"/>
      <c r="AK219" s="19"/>
      <c r="AL219" s="20">
        <v>1.369</v>
      </c>
      <c r="AM219" s="26"/>
      <c r="AN219" s="21"/>
      <c r="AO219" s="19" t="s">
        <v>34</v>
      </c>
      <c r="AP219" s="20"/>
      <c r="AQ219" s="3">
        <f t="shared" si="25"/>
        <v>65.356304414093984</v>
      </c>
      <c r="AR219" s="19"/>
      <c r="AS219" s="19"/>
      <c r="AT219" s="27">
        <v>326.68569436274385</v>
      </c>
      <c r="AU219" s="27">
        <v>186.08985108514815</v>
      </c>
      <c r="AV219" s="28">
        <v>0</v>
      </c>
      <c r="AW219" s="60"/>
      <c r="AX219" s="67">
        <v>28522</v>
      </c>
      <c r="AY219" s="68" t="s">
        <v>39</v>
      </c>
      <c r="AZ219" s="69">
        <v>1.369</v>
      </c>
      <c r="BA219" s="69"/>
      <c r="BB219" s="70"/>
      <c r="BC219" s="68" t="s">
        <v>34</v>
      </c>
      <c r="BD219" s="20"/>
      <c r="BE219" s="27">
        <v>326.68569436274385</v>
      </c>
      <c r="BF219" s="27">
        <v>186.08985108514815</v>
      </c>
      <c r="BG219" s="28">
        <v>0</v>
      </c>
      <c r="BH219" s="17"/>
      <c r="BI219" s="18">
        <v>32020</v>
      </c>
      <c r="BJ219" s="20"/>
      <c r="BK219" s="20"/>
      <c r="BL219" s="42">
        <f>0.03/2</f>
        <v>1.4999999999999999E-2</v>
      </c>
      <c r="BM219" s="42">
        <f>0.032/2</f>
        <v>1.6E-2</v>
      </c>
      <c r="BN219" s="20"/>
      <c r="BO219" s="20"/>
      <c r="BP219" s="20"/>
      <c r="BQ219" s="20"/>
      <c r="BR219" s="20"/>
      <c r="BS219" s="20"/>
      <c r="BT219" s="20"/>
      <c r="BU219" s="20"/>
      <c r="BW219" s="16">
        <f t="shared" si="26"/>
        <v>0.87269692027124901</v>
      </c>
      <c r="BX219" s="10">
        <f t="shared" si="31"/>
        <v>0.28498917571465437</v>
      </c>
      <c r="BY219" s="10">
        <f t="shared" si="32"/>
        <v>1.498115117748811</v>
      </c>
      <c r="BZ219" s="12">
        <f t="shared" si="24"/>
        <v>0.39138783026048662</v>
      </c>
      <c r="CA219" s="10">
        <f t="shared" si="27"/>
        <v>5.2111637273576026</v>
      </c>
      <c r="CB219" s="10">
        <f t="shared" si="28"/>
        <v>2.6055818636788013</v>
      </c>
      <c r="CC219" s="11">
        <f t="shared" si="29"/>
        <v>569.04948475616197</v>
      </c>
      <c r="CD219" s="11">
        <f t="shared" si="30"/>
        <v>355.65592797260121</v>
      </c>
      <c r="CF219" s="17"/>
      <c r="CG219" s="17"/>
      <c r="CH219" s="17"/>
      <c r="CI219" s="17"/>
    </row>
    <row r="220" spans="32:87" ht="10.5" customHeight="1">
      <c r="AG220" s="18">
        <v>28552</v>
      </c>
      <c r="AH220" s="19" t="s">
        <v>39</v>
      </c>
      <c r="AI220" s="19"/>
      <c r="AJ220" s="19"/>
      <c r="AK220" s="19"/>
      <c r="AL220" s="20">
        <v>7.03</v>
      </c>
      <c r="AM220" s="26"/>
      <c r="AN220" s="21"/>
      <c r="AO220" s="19" t="s">
        <v>34</v>
      </c>
      <c r="AP220" s="18"/>
      <c r="AQ220" s="3">
        <f t="shared" si="25"/>
        <v>65.232475228906196</v>
      </c>
      <c r="AR220" s="19"/>
      <c r="AS220" s="19"/>
      <c r="AT220" s="27">
        <v>326.06775823129266</v>
      </c>
      <c r="AU220" s="27">
        <v>185.73785635545485</v>
      </c>
      <c r="AV220" s="28">
        <v>0</v>
      </c>
      <c r="AW220" s="60"/>
      <c r="AX220" s="67">
        <v>28552</v>
      </c>
      <c r="AY220" s="68" t="s">
        <v>39</v>
      </c>
      <c r="AZ220" s="69">
        <v>7.03</v>
      </c>
      <c r="BA220" s="69"/>
      <c r="BB220" s="70"/>
      <c r="BC220" s="68" t="s">
        <v>34</v>
      </c>
      <c r="BD220" s="18"/>
      <c r="BE220" s="27">
        <v>326.06775823129266</v>
      </c>
      <c r="BF220" s="27">
        <v>185.73785635545485</v>
      </c>
      <c r="BG220" s="28">
        <v>0</v>
      </c>
      <c r="BH220" s="17"/>
      <c r="BI220" s="18">
        <v>32021</v>
      </c>
      <c r="BJ220" s="42">
        <v>7.7777777777777779E-2</v>
      </c>
      <c r="BK220" s="42">
        <v>7.0370370370370361E-2</v>
      </c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W220" s="16">
        <f t="shared" si="26"/>
        <v>0.8726417537321397</v>
      </c>
      <c r="BX220" s="10">
        <f t="shared" si="31"/>
        <v>0.28497116044939719</v>
      </c>
      <c r="BY220" s="10">
        <f t="shared" si="32"/>
        <v>1.4980204161126369</v>
      </c>
      <c r="BZ220" s="12">
        <f t="shared" si="24"/>
        <v>0.39136308912580009</v>
      </c>
      <c r="CA220" s="10">
        <f t="shared" si="27"/>
        <v>5.2108227235554541</v>
      </c>
      <c r="CB220" s="10">
        <f t="shared" si="28"/>
        <v>2.605411361777727</v>
      </c>
      <c r="CC220" s="11">
        <f t="shared" si="29"/>
        <v>568.95949954110085</v>
      </c>
      <c r="CD220" s="11">
        <f t="shared" si="30"/>
        <v>355.59968721318802</v>
      </c>
      <c r="CF220" s="17"/>
      <c r="CG220" s="17"/>
      <c r="CH220" s="17"/>
      <c r="CI220" s="17"/>
    </row>
    <row r="221" spans="32:87" ht="10.5" customHeight="1">
      <c r="AF221" s="8"/>
      <c r="AG221" s="18">
        <v>28581</v>
      </c>
      <c r="AH221" s="19" t="s">
        <v>39</v>
      </c>
      <c r="AI221" s="19"/>
      <c r="AJ221" s="19"/>
      <c r="AK221" s="19"/>
      <c r="AL221" s="20">
        <v>7.4</v>
      </c>
      <c r="AM221" s="26"/>
      <c r="AN221" s="20"/>
      <c r="AO221" s="19" t="s">
        <v>34</v>
      </c>
      <c r="AP221" s="20"/>
      <c r="AQ221" s="3">
        <f t="shared" si="25"/>
        <v>65.112996703935167</v>
      </c>
      <c r="AR221" s="19"/>
      <c r="AS221" s="19"/>
      <c r="AT221" s="27">
        <v>325.471531046716</v>
      </c>
      <c r="AU221" s="27">
        <v>185.39822768512931</v>
      </c>
      <c r="AV221" s="28">
        <v>0</v>
      </c>
      <c r="AW221" s="60"/>
      <c r="AX221" s="67">
        <v>28581</v>
      </c>
      <c r="AY221" s="68" t="s">
        <v>39</v>
      </c>
      <c r="AZ221" s="69">
        <v>7.4</v>
      </c>
      <c r="BA221" s="69"/>
      <c r="BB221" s="69"/>
      <c r="BC221" s="68" t="s">
        <v>34</v>
      </c>
      <c r="BD221" s="20"/>
      <c r="BE221" s="27">
        <v>325.471531046716</v>
      </c>
      <c r="BF221" s="27">
        <v>185.39822768512931</v>
      </c>
      <c r="BG221" s="28">
        <v>0</v>
      </c>
      <c r="BH221" s="17"/>
      <c r="BI221" s="41">
        <v>32036</v>
      </c>
      <c r="BJ221" s="20"/>
      <c r="BK221" s="20"/>
      <c r="BL221" s="20"/>
      <c r="BM221" s="20"/>
      <c r="BN221" s="20"/>
      <c r="BO221" s="20"/>
      <c r="BP221" s="20"/>
      <c r="BQ221" s="43">
        <v>4.8148148148148148E-2</v>
      </c>
      <c r="BR221" s="20"/>
      <c r="BS221" s="20"/>
      <c r="BT221" s="20"/>
      <c r="BU221" s="20"/>
      <c r="BW221" s="16">
        <f t="shared" si="26"/>
        <v>0.87181467399684598</v>
      </c>
      <c r="BX221" s="10">
        <f t="shared" si="31"/>
        <v>0.28470106808796386</v>
      </c>
      <c r="BY221" s="10">
        <f t="shared" si="32"/>
        <v>1.4966006097328435</v>
      </c>
      <c r="BZ221" s="12">
        <f t="shared" si="24"/>
        <v>0.39099215972805629</v>
      </c>
      <c r="CA221" s="10">
        <f t="shared" si="27"/>
        <v>5.2057103434245029</v>
      </c>
      <c r="CB221" s="10">
        <f t="shared" si="28"/>
        <v>2.6028551717122514</v>
      </c>
      <c r="CC221" s="11">
        <f t="shared" si="29"/>
        <v>567.61142760613495</v>
      </c>
      <c r="CD221" s="11">
        <f t="shared" si="30"/>
        <v>354.75714225383439</v>
      </c>
      <c r="CF221" s="17"/>
      <c r="CG221" s="17"/>
      <c r="CH221" s="17"/>
      <c r="CI221" s="17"/>
    </row>
    <row r="222" spans="32:87" ht="10.5" customHeight="1">
      <c r="AG222" s="18">
        <v>28611</v>
      </c>
      <c r="AH222" s="19" t="s">
        <v>39</v>
      </c>
      <c r="AI222" s="19"/>
      <c r="AJ222" s="19"/>
      <c r="AK222" s="19"/>
      <c r="AL222" s="20">
        <v>5.18</v>
      </c>
      <c r="AM222" s="26"/>
      <c r="AN222" s="21"/>
      <c r="AO222" s="19" t="s">
        <v>34</v>
      </c>
      <c r="AP222" s="20"/>
      <c r="AQ222" s="3">
        <f t="shared" si="25"/>
        <v>64.989628508636088</v>
      </c>
      <c r="AR222" s="19"/>
      <c r="AS222" s="19"/>
      <c r="AT222" s="27">
        <v>324.85589154286566</v>
      </c>
      <c r="AU222" s="27">
        <v>185.04754118256568</v>
      </c>
      <c r="AV222" s="28">
        <v>0</v>
      </c>
      <c r="AW222" s="60"/>
      <c r="AX222" s="67">
        <v>28611</v>
      </c>
      <c r="AY222" s="68" t="s">
        <v>39</v>
      </c>
      <c r="AZ222" s="69">
        <v>5.18</v>
      </c>
      <c r="BA222" s="69"/>
      <c r="BB222" s="70"/>
      <c r="BC222" s="68" t="s">
        <v>34</v>
      </c>
      <c r="BD222" s="20"/>
      <c r="BE222" s="27">
        <v>324.85589154286566</v>
      </c>
      <c r="BF222" s="27">
        <v>185.04754118256568</v>
      </c>
      <c r="BG222" s="28">
        <v>0</v>
      </c>
      <c r="BH222" s="17"/>
      <c r="BI222" s="18">
        <v>32050</v>
      </c>
      <c r="BJ222" s="20"/>
      <c r="BK222" s="20"/>
      <c r="BL222" s="42">
        <f>0.03/2</f>
        <v>1.4999999999999999E-2</v>
      </c>
      <c r="BM222" s="42">
        <v>0.12592592592592591</v>
      </c>
      <c r="BN222" s="20"/>
      <c r="BO222" s="20"/>
      <c r="BP222" s="20"/>
      <c r="BQ222" s="20"/>
      <c r="BR222" s="20"/>
      <c r="BS222" s="20"/>
      <c r="BT222" s="20"/>
      <c r="BU222" s="20"/>
      <c r="BW222" s="16">
        <f t="shared" si="26"/>
        <v>0.87104344017438828</v>
      </c>
      <c r="BX222" s="10">
        <f t="shared" si="31"/>
        <v>0.28444921284906016</v>
      </c>
      <c r="BY222" s="10">
        <f t="shared" si="32"/>
        <v>1.4952766712360925</v>
      </c>
      <c r="BZ222" s="12">
        <f t="shared" si="24"/>
        <v>0.3906462761510851</v>
      </c>
      <c r="CA222" s="10">
        <f t="shared" si="27"/>
        <v>5.2009433140980992</v>
      </c>
      <c r="CB222" s="10">
        <f t="shared" si="28"/>
        <v>2.6004716570490496</v>
      </c>
      <c r="CC222" s="11">
        <f t="shared" si="29"/>
        <v>566.35610904859777</v>
      </c>
      <c r="CD222" s="11">
        <f t="shared" si="30"/>
        <v>353.97256815537361</v>
      </c>
      <c r="CF222" s="17"/>
      <c r="CG222" s="17"/>
      <c r="CH222" s="17"/>
      <c r="CI222" s="17"/>
    </row>
    <row r="223" spans="32:87" ht="10.5" customHeight="1">
      <c r="AF223" s="8"/>
      <c r="AG223" s="18">
        <v>28642</v>
      </c>
      <c r="AH223" s="19" t="s">
        <v>39</v>
      </c>
      <c r="AI223" s="19"/>
      <c r="AJ223" s="19"/>
      <c r="AK223" s="19"/>
      <c r="AL223" s="20">
        <v>4.8099999999999996</v>
      </c>
      <c r="AM223" s="26"/>
      <c r="AN223" s="20"/>
      <c r="AO223" s="19" t="s">
        <v>34</v>
      </c>
      <c r="AP223" s="20"/>
      <c r="AQ223" s="3">
        <f t="shared" si="25"/>
        <v>64.862393595067076</v>
      </c>
      <c r="AR223" s="19"/>
      <c r="AS223" s="19"/>
      <c r="AT223" s="27">
        <v>324.220954069735</v>
      </c>
      <c r="AU223" s="27">
        <v>184.68586198490829</v>
      </c>
      <c r="AV223" s="28">
        <v>0</v>
      </c>
      <c r="AW223" s="60"/>
      <c r="AX223" s="67">
        <v>28642</v>
      </c>
      <c r="AY223" s="68" t="s">
        <v>39</v>
      </c>
      <c r="AZ223" s="69">
        <v>4.8099999999999996</v>
      </c>
      <c r="BA223" s="69"/>
      <c r="BB223" s="69"/>
      <c r="BC223" s="68" t="s">
        <v>34</v>
      </c>
      <c r="BD223" s="20"/>
      <c r="BE223" s="27">
        <v>324.220954069735</v>
      </c>
      <c r="BF223" s="27">
        <v>184.68586198490829</v>
      </c>
      <c r="BG223" s="28">
        <v>0</v>
      </c>
      <c r="BH223" s="17"/>
      <c r="BI223" s="18">
        <v>32051</v>
      </c>
      <c r="BJ223" s="42">
        <f>0.021/2</f>
        <v>1.0500000000000001E-2</v>
      </c>
      <c r="BK223" s="42">
        <v>5.9259259259259262E-2</v>
      </c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W223" s="16">
        <f t="shared" si="26"/>
        <v>0.87098837815813479</v>
      </c>
      <c r="BX223" s="10">
        <f t="shared" si="31"/>
        <v>0.28443123171693879</v>
      </c>
      <c r="BY223" s="10">
        <f t="shared" si="32"/>
        <v>1.4951821490290733</v>
      </c>
      <c r="BZ223" s="12">
        <f t="shared" si="24"/>
        <v>0.39062158189289453</v>
      </c>
      <c r="CA223" s="10">
        <f t="shared" si="27"/>
        <v>5.2006029790908617</v>
      </c>
      <c r="CB223" s="10">
        <f t="shared" si="28"/>
        <v>2.6003014895454308</v>
      </c>
      <c r="CC223" s="11">
        <f t="shared" si="29"/>
        <v>566.26654974375845</v>
      </c>
      <c r="CD223" s="11">
        <f t="shared" si="30"/>
        <v>353.91659358984907</v>
      </c>
      <c r="CF223" s="17"/>
      <c r="CG223" s="17"/>
      <c r="CH223" s="17"/>
      <c r="CI223" s="17"/>
    </row>
    <row r="224" spans="32:87" ht="10.5" customHeight="1">
      <c r="AG224" s="18">
        <v>28672</v>
      </c>
      <c r="AH224" s="19" t="s">
        <v>39</v>
      </c>
      <c r="AI224" s="19"/>
      <c r="AJ224" s="19"/>
      <c r="AK224" s="19"/>
      <c r="AL224" s="20">
        <v>0.66600000000000004</v>
      </c>
      <c r="AM224" s="26"/>
      <c r="AN224" s="21"/>
      <c r="AO224" s="19" t="s">
        <v>34</v>
      </c>
      <c r="AP224" s="18"/>
      <c r="AQ224" s="3">
        <f t="shared" si="25"/>
        <v>64.739500212091841</v>
      </c>
      <c r="AR224" s="19"/>
      <c r="AS224" s="19"/>
      <c r="AT224" s="27">
        <v>323.60768007105543</v>
      </c>
      <c r="AU224" s="27">
        <v>184.33652294417897</v>
      </c>
      <c r="AV224" s="28">
        <v>0</v>
      </c>
      <c r="AW224" s="60"/>
      <c r="AX224" s="67">
        <v>28672</v>
      </c>
      <c r="AY224" s="68" t="s">
        <v>39</v>
      </c>
      <c r="AZ224" s="69">
        <v>0.66600000000000004</v>
      </c>
      <c r="BA224" s="69"/>
      <c r="BB224" s="70"/>
      <c r="BC224" s="68" t="s">
        <v>34</v>
      </c>
      <c r="BD224" s="18"/>
      <c r="BE224" s="27">
        <v>323.60768007105543</v>
      </c>
      <c r="BF224" s="27">
        <v>184.33652294417897</v>
      </c>
      <c r="BG224" s="28">
        <v>0</v>
      </c>
      <c r="BH224" s="17"/>
      <c r="BI224" s="18">
        <v>32080</v>
      </c>
      <c r="BJ224" s="20"/>
      <c r="BK224" s="20"/>
      <c r="BL224" s="42">
        <f>0.03/2</f>
        <v>1.4999999999999999E-2</v>
      </c>
      <c r="BM224" s="42">
        <v>7.407407407407407E-2</v>
      </c>
      <c r="BN224" s="20"/>
      <c r="BO224" s="20"/>
      <c r="BP224" s="20"/>
      <c r="BQ224" s="20"/>
      <c r="BR224" s="20"/>
      <c r="BS224" s="20"/>
      <c r="BT224" s="20"/>
      <c r="BU224" s="20"/>
      <c r="BW224" s="16">
        <f t="shared" si="26"/>
        <v>0.86939309289072653</v>
      </c>
      <c r="BX224" s="10">
        <f t="shared" si="31"/>
        <v>0.28391027303950123</v>
      </c>
      <c r="BY224" s="10">
        <f t="shared" si="32"/>
        <v>1.4924436026669714</v>
      </c>
      <c r="BZ224" s="12">
        <f t="shared" si="24"/>
        <v>0.3899061270483154</v>
      </c>
      <c r="CA224" s="10">
        <f t="shared" si="27"/>
        <v>5.1907429456601877</v>
      </c>
      <c r="CB224" s="10">
        <f t="shared" si="28"/>
        <v>2.5953714728300938</v>
      </c>
      <c r="CC224" s="11">
        <f t="shared" si="29"/>
        <v>563.67548139352527</v>
      </c>
      <c r="CD224" s="11">
        <f t="shared" si="30"/>
        <v>352.29717587095325</v>
      </c>
      <c r="CF224" s="17"/>
      <c r="CG224" s="17"/>
      <c r="CH224" s="17"/>
      <c r="CI224" s="17"/>
    </row>
    <row r="225" spans="32:87" ht="10.5" customHeight="1">
      <c r="AF225" s="8"/>
      <c r="AG225" s="18">
        <v>28703</v>
      </c>
      <c r="AH225" s="19" t="s">
        <v>39</v>
      </c>
      <c r="AI225" s="19"/>
      <c r="AJ225" s="19"/>
      <c r="AK225" s="19"/>
      <c r="AL225" s="20">
        <v>1.369</v>
      </c>
      <c r="AM225" s="26"/>
      <c r="AN225" s="21"/>
      <c r="AO225" s="19" t="s">
        <v>34</v>
      </c>
      <c r="AP225" s="18"/>
      <c r="AQ225" s="3">
        <f t="shared" si="25"/>
        <v>64.612754992846703</v>
      </c>
      <c r="AR225" s="19"/>
      <c r="AS225" s="19"/>
      <c r="AT225" s="27">
        <v>322.97518225273313</v>
      </c>
      <c r="AU225" s="27">
        <v>183.97623344618648</v>
      </c>
      <c r="AV225" s="28">
        <v>0</v>
      </c>
      <c r="AW225" s="60"/>
      <c r="AX225" s="67">
        <v>28703</v>
      </c>
      <c r="AY225" s="68" t="s">
        <v>39</v>
      </c>
      <c r="AZ225" s="69">
        <v>1.369</v>
      </c>
      <c r="BA225" s="69"/>
      <c r="BB225" s="70"/>
      <c r="BC225" s="68" t="s">
        <v>34</v>
      </c>
      <c r="BD225" s="18"/>
      <c r="BE225" s="27">
        <v>322.97518225273313</v>
      </c>
      <c r="BF225" s="27">
        <v>183.97623344618648</v>
      </c>
      <c r="BG225" s="28">
        <v>0</v>
      </c>
      <c r="BH225" s="17"/>
      <c r="BI225" s="18">
        <v>32083</v>
      </c>
      <c r="BJ225" s="42">
        <f>0.021/2</f>
        <v>1.0500000000000001E-2</v>
      </c>
      <c r="BK225" s="42">
        <v>5.5555555555555552E-2</v>
      </c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W225" s="16">
        <f t="shared" si="26"/>
        <v>0.86922823023846552</v>
      </c>
      <c r="BX225" s="10">
        <f t="shared" si="31"/>
        <v>0.28385643525196846</v>
      </c>
      <c r="BY225" s="10">
        <f t="shared" si="32"/>
        <v>1.4921605912044951</v>
      </c>
      <c r="BZ225" s="12">
        <f t="shared" si="24"/>
        <v>0.38983218931087105</v>
      </c>
      <c r="CA225" s="10">
        <f t="shared" si="27"/>
        <v>5.1897240097673665</v>
      </c>
      <c r="CB225" s="10">
        <f t="shared" si="28"/>
        <v>2.5948620048836832</v>
      </c>
      <c r="CC225" s="11">
        <f t="shared" si="29"/>
        <v>563.40811744541475</v>
      </c>
      <c r="CD225" s="11">
        <f t="shared" si="30"/>
        <v>352.13007340338419</v>
      </c>
      <c r="CF225" s="17"/>
      <c r="CG225" s="17"/>
      <c r="CH225" s="17"/>
      <c r="CI225" s="17"/>
    </row>
    <row r="226" spans="32:87" ht="10.5" customHeight="1">
      <c r="AG226" s="18">
        <v>28734</v>
      </c>
      <c r="AH226" s="19" t="s">
        <v>39</v>
      </c>
      <c r="AI226" s="19"/>
      <c r="AJ226" s="19"/>
      <c r="AK226" s="19"/>
      <c r="AL226" s="20">
        <v>1.9610000000000001</v>
      </c>
      <c r="AM226" s="26"/>
      <c r="AN226" s="20"/>
      <c r="AO226" s="19" t="s">
        <v>34</v>
      </c>
      <c r="AP226" s="18"/>
      <c r="AQ226" s="3">
        <f t="shared" si="25"/>
        <v>64.486257911918173</v>
      </c>
      <c r="AR226" s="19"/>
      <c r="AS226" s="19"/>
      <c r="AT226" s="27">
        <v>322.34392066431155</v>
      </c>
      <c r="AU226" s="27">
        <v>183.6166481413745</v>
      </c>
      <c r="AV226" s="28">
        <v>0</v>
      </c>
      <c r="AW226" s="60"/>
      <c r="AX226" s="67">
        <v>28734</v>
      </c>
      <c r="AY226" s="68" t="s">
        <v>39</v>
      </c>
      <c r="AZ226" s="69">
        <v>1.9610000000000001</v>
      </c>
      <c r="BA226" s="69"/>
      <c r="BB226" s="69"/>
      <c r="BC226" s="68" t="s">
        <v>34</v>
      </c>
      <c r="BD226" s="18"/>
      <c r="BE226" s="27">
        <v>322.34392066431155</v>
      </c>
      <c r="BF226" s="27">
        <v>183.6166481413745</v>
      </c>
      <c r="BG226" s="28">
        <v>0</v>
      </c>
      <c r="BH226" s="17"/>
      <c r="BI226" s="41">
        <v>32097</v>
      </c>
      <c r="BJ226" s="20"/>
      <c r="BK226" s="20"/>
      <c r="BL226" s="20"/>
      <c r="BM226" s="20"/>
      <c r="BN226" s="20"/>
      <c r="BO226" s="20"/>
      <c r="BP226" s="20"/>
      <c r="BQ226" s="20"/>
      <c r="BR226" s="20"/>
      <c r="BS226" s="43">
        <v>0.23333333333333334</v>
      </c>
      <c r="BT226" s="43">
        <v>0.44444444444444442</v>
      </c>
      <c r="BU226" s="43">
        <v>0.63333333333333341</v>
      </c>
      <c r="BW226" s="16">
        <f t="shared" si="26"/>
        <v>0.86845928446295839</v>
      </c>
      <c r="BX226" s="10">
        <f t="shared" si="31"/>
        <v>0.28360532720100506</v>
      </c>
      <c r="BY226" s="10">
        <f t="shared" si="32"/>
        <v>1.4908405804834099</v>
      </c>
      <c r="BZ226" s="12">
        <f t="shared" si="24"/>
        <v>0.38948733187907209</v>
      </c>
      <c r="CA226" s="10">
        <f t="shared" si="27"/>
        <v>5.1849716196191613</v>
      </c>
      <c r="CB226" s="10">
        <f t="shared" si="28"/>
        <v>2.5924858098095807</v>
      </c>
      <c r="CC226" s="11">
        <f t="shared" si="29"/>
        <v>562.1620948480911</v>
      </c>
      <c r="CD226" s="11">
        <f t="shared" si="30"/>
        <v>351.35130928005691</v>
      </c>
      <c r="CF226" s="17"/>
      <c r="CG226" s="17"/>
      <c r="CH226" s="17"/>
      <c r="CI226" s="17"/>
    </row>
    <row r="227" spans="32:87" s="8" customFormat="1" ht="10.5" customHeight="1">
      <c r="AG227" s="18">
        <v>28765</v>
      </c>
      <c r="AH227" s="19" t="s">
        <v>39</v>
      </c>
      <c r="AI227" s="19"/>
      <c r="AJ227" s="19"/>
      <c r="AK227" s="19"/>
      <c r="AL227" s="20">
        <v>0.70299999999999996</v>
      </c>
      <c r="AM227" s="26"/>
      <c r="AN227" s="21"/>
      <c r="AO227" s="19" t="s">
        <v>34</v>
      </c>
      <c r="AP227" s="18"/>
      <c r="AQ227" s="3">
        <f t="shared" si="25"/>
        <v>64.360008483507883</v>
      </c>
      <c r="AR227" s="19"/>
      <c r="AS227" s="19"/>
      <c r="AT227" s="27">
        <v>321.71389288955402</v>
      </c>
      <c r="AU227" s="27">
        <v>183.25776565338299</v>
      </c>
      <c r="AV227" s="28">
        <v>0</v>
      </c>
      <c r="AW227" s="60"/>
      <c r="AX227" s="67">
        <v>28765</v>
      </c>
      <c r="AY227" s="68" t="s">
        <v>39</v>
      </c>
      <c r="AZ227" s="69">
        <v>0.70299999999999996</v>
      </c>
      <c r="BA227" s="69"/>
      <c r="BB227" s="70"/>
      <c r="BC227" s="68" t="s">
        <v>34</v>
      </c>
      <c r="BD227" s="18"/>
      <c r="BE227" s="27">
        <v>321.71389288955402</v>
      </c>
      <c r="BF227" s="27">
        <v>183.25776565338299</v>
      </c>
      <c r="BG227" s="28">
        <v>0</v>
      </c>
      <c r="BH227" s="17"/>
      <c r="BI227" s="18">
        <v>32111</v>
      </c>
      <c r="BJ227" s="42">
        <v>0.12962962962962962</v>
      </c>
      <c r="BK227" s="42">
        <v>0.77407407407407403</v>
      </c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"/>
      <c r="BW227" s="16">
        <f t="shared" si="26"/>
        <v>0.86769101892031208</v>
      </c>
      <c r="BX227" s="10">
        <f t="shared" si="31"/>
        <v>0.28335444128787424</v>
      </c>
      <c r="BY227" s="10">
        <f t="shared" si="32"/>
        <v>1.4895217374840257</v>
      </c>
      <c r="BZ227" s="12">
        <f t="shared" si="24"/>
        <v>0.38914277951866405</v>
      </c>
      <c r="CA227" s="10">
        <f t="shared" si="27"/>
        <v>5.180223581381016</v>
      </c>
      <c r="CB227" s="10">
        <f t="shared" si="28"/>
        <v>2.590111790690508</v>
      </c>
      <c r="CC227" s="11">
        <f t="shared" si="29"/>
        <v>560.91882793046909</v>
      </c>
      <c r="CD227" s="11">
        <f t="shared" si="30"/>
        <v>350.57426745654317</v>
      </c>
      <c r="CF227" s="17"/>
      <c r="CG227" s="17"/>
      <c r="CH227" s="17"/>
      <c r="CI227" s="17"/>
    </row>
    <row r="228" spans="32:87" ht="10.5" customHeight="1">
      <c r="AG228" s="18">
        <v>28796</v>
      </c>
      <c r="AH228" s="19" t="s">
        <v>39</v>
      </c>
      <c r="AI228" s="19"/>
      <c r="AJ228" s="19"/>
      <c r="AK228" s="19"/>
      <c r="AL228" s="20">
        <v>0.48099999999999998</v>
      </c>
      <c r="AM228" s="26"/>
      <c r="AN228" s="20"/>
      <c r="AO228" s="19" t="s">
        <v>34</v>
      </c>
      <c r="AP228" s="20"/>
      <c r="AQ228" s="3">
        <f t="shared" si="25"/>
        <v>64.234006222768514</v>
      </c>
      <c r="AR228" s="19"/>
      <c r="AS228" s="19"/>
      <c r="AT228" s="27">
        <v>321.08509651694652</v>
      </c>
      <c r="AU228" s="27">
        <v>182.89958460854211</v>
      </c>
      <c r="AV228" s="28">
        <v>0</v>
      </c>
      <c r="AW228" s="60"/>
      <c r="AX228" s="67">
        <v>28796</v>
      </c>
      <c r="AY228" s="68" t="s">
        <v>39</v>
      </c>
      <c r="AZ228" s="69">
        <v>0.48099999999999998</v>
      </c>
      <c r="BA228" s="69"/>
      <c r="BB228" s="69"/>
      <c r="BC228" s="68" t="s">
        <v>34</v>
      </c>
      <c r="BD228" s="20"/>
      <c r="BE228" s="27">
        <v>321.08509651694652</v>
      </c>
      <c r="BF228" s="27">
        <v>182.89958460854211</v>
      </c>
      <c r="BG228" s="28">
        <v>0</v>
      </c>
      <c r="BH228" s="17"/>
      <c r="BI228" s="18">
        <v>32111</v>
      </c>
      <c r="BJ228" s="20"/>
      <c r="BK228" s="20"/>
      <c r="BL228" s="42">
        <v>8.8888888888888892E-2</v>
      </c>
      <c r="BM228" s="42">
        <v>0.14074074074074072</v>
      </c>
      <c r="BN228" s="20"/>
      <c r="BO228" s="20"/>
      <c r="BP228" s="20"/>
      <c r="BQ228" s="20"/>
      <c r="BR228" s="20"/>
      <c r="BS228" s="20"/>
      <c r="BT228" s="20"/>
      <c r="BU228" s="20"/>
      <c r="BW228" s="16">
        <f t="shared" si="26"/>
        <v>0.86769101892031208</v>
      </c>
      <c r="BX228" s="10">
        <f t="shared" si="31"/>
        <v>0.28335444128787424</v>
      </c>
      <c r="BY228" s="10">
        <f t="shared" si="32"/>
        <v>1.4895217374840257</v>
      </c>
      <c r="BZ228" s="12">
        <f t="shared" si="24"/>
        <v>0.38914277951866405</v>
      </c>
      <c r="CA228" s="10">
        <f t="shared" si="27"/>
        <v>5.180223581381016</v>
      </c>
      <c r="CB228" s="10">
        <f t="shared" si="28"/>
        <v>2.590111790690508</v>
      </c>
      <c r="CC228" s="11">
        <f t="shared" si="29"/>
        <v>560.91882793046909</v>
      </c>
      <c r="CD228" s="11">
        <f t="shared" si="30"/>
        <v>350.57426745654317</v>
      </c>
      <c r="CF228" s="17"/>
      <c r="CG228" s="17"/>
      <c r="CH228" s="17"/>
      <c r="CI228" s="17"/>
    </row>
    <row r="229" spans="32:87" ht="10.5" customHeight="1">
      <c r="AF229" s="8"/>
      <c r="AG229" s="18">
        <v>28825</v>
      </c>
      <c r="AH229" s="19" t="s">
        <v>39</v>
      </c>
      <c r="AI229" s="19"/>
      <c r="AJ229" s="19"/>
      <c r="AK229" s="19"/>
      <c r="AL229" s="20">
        <v>0.14799999999999999</v>
      </c>
      <c r="AM229" s="26"/>
      <c r="AN229" s="21"/>
      <c r="AO229" s="19" t="s">
        <v>34</v>
      </c>
      <c r="AP229" s="18"/>
      <c r="AQ229" s="3">
        <f t="shared" si="25"/>
        <v>64.116356474088192</v>
      </c>
      <c r="AR229" s="19"/>
      <c r="AS229" s="19"/>
      <c r="AT229" s="27">
        <v>320.49798031709821</v>
      </c>
      <c r="AU229" s="27">
        <v>182.56514582507296</v>
      </c>
      <c r="AV229" s="28">
        <v>0</v>
      </c>
      <c r="AW229" s="60"/>
      <c r="AX229" s="67">
        <v>28825</v>
      </c>
      <c r="AY229" s="68" t="s">
        <v>39</v>
      </c>
      <c r="AZ229" s="69">
        <v>0.14799999999999999</v>
      </c>
      <c r="BA229" s="69"/>
      <c r="BB229" s="70"/>
      <c r="BC229" s="68" t="s">
        <v>34</v>
      </c>
      <c r="BD229" s="18"/>
      <c r="BE229" s="27">
        <v>320.49798031709821</v>
      </c>
      <c r="BF229" s="27">
        <v>182.56514582507296</v>
      </c>
      <c r="BG229" s="28">
        <v>0</v>
      </c>
      <c r="BH229" s="17"/>
      <c r="BI229" s="44">
        <v>32128</v>
      </c>
      <c r="BJ229" s="20"/>
      <c r="BK229" s="20"/>
      <c r="BL229" s="20"/>
      <c r="BM229" s="20"/>
      <c r="BN229" s="45">
        <v>0.43333333333333329</v>
      </c>
      <c r="BO229" s="45">
        <v>0.17777777777777778</v>
      </c>
      <c r="BP229" s="46">
        <v>0.77777777777777779</v>
      </c>
      <c r="BQ229" s="20"/>
      <c r="BR229" s="20"/>
      <c r="BS229" s="20"/>
      <c r="BT229" s="20"/>
      <c r="BU229" s="20"/>
      <c r="BW229" s="16">
        <f t="shared" si="26"/>
        <v>0.8667590386770917</v>
      </c>
      <c r="BX229" s="10">
        <f t="shared" si="31"/>
        <v>0.28305009246398338</v>
      </c>
      <c r="BY229" s="10">
        <f t="shared" si="32"/>
        <v>1.4879218536533623</v>
      </c>
      <c r="BZ229" s="12">
        <f t="shared" si="24"/>
        <v>0.3887248042551254</v>
      </c>
      <c r="CA229" s="10">
        <f t="shared" si="27"/>
        <v>5.1744639512921164</v>
      </c>
      <c r="CB229" s="10">
        <f t="shared" si="28"/>
        <v>2.5872319756460582</v>
      </c>
      <c r="CC229" s="11">
        <f t="shared" si="29"/>
        <v>559.41284259796521</v>
      </c>
      <c r="CD229" s="11">
        <f t="shared" si="30"/>
        <v>349.63302662372826</v>
      </c>
      <c r="CF229" s="17"/>
      <c r="CG229" s="17"/>
      <c r="CH229" s="17"/>
      <c r="CI229" s="17"/>
    </row>
    <row r="230" spans="32:87" ht="10.5" customHeight="1">
      <c r="AG230" s="18">
        <v>28863</v>
      </c>
      <c r="AH230" s="19" t="s">
        <v>39</v>
      </c>
      <c r="AI230" s="19"/>
      <c r="AJ230" s="19"/>
      <c r="AK230" s="19"/>
      <c r="AL230" s="20">
        <v>0.66600000000000004</v>
      </c>
      <c r="AM230" s="26"/>
      <c r="AN230" s="21"/>
      <c r="AO230" s="19" t="s">
        <v>34</v>
      </c>
      <c r="AP230" s="18"/>
      <c r="AQ230" s="3">
        <f t="shared" si="25"/>
        <v>63.962520846667005</v>
      </c>
      <c r="AR230" s="19"/>
      <c r="AS230" s="19"/>
      <c r="AT230" s="27">
        <v>319.73028036022424</v>
      </c>
      <c r="AU230" s="27">
        <v>182.12784118297216</v>
      </c>
      <c r="AV230" s="28">
        <v>0</v>
      </c>
      <c r="AW230" s="60"/>
      <c r="AX230" s="67">
        <v>28863</v>
      </c>
      <c r="AY230" s="68" t="s">
        <v>39</v>
      </c>
      <c r="AZ230" s="69">
        <v>0.66600000000000004</v>
      </c>
      <c r="BA230" s="69"/>
      <c r="BB230" s="70"/>
      <c r="BC230" s="68" t="s">
        <v>34</v>
      </c>
      <c r="BD230" s="18"/>
      <c r="BE230" s="27">
        <v>319.73028036022424</v>
      </c>
      <c r="BF230" s="27">
        <v>182.12784118297216</v>
      </c>
      <c r="BG230" s="28">
        <v>0</v>
      </c>
      <c r="BH230" s="17"/>
      <c r="BI230" s="18">
        <v>32139</v>
      </c>
      <c r="BJ230" s="20"/>
      <c r="BK230" s="20"/>
      <c r="BL230" s="42">
        <f>0.03/2</f>
        <v>1.4999999999999999E-2</v>
      </c>
      <c r="BM230" s="42">
        <v>9.6296296296296297E-2</v>
      </c>
      <c r="BN230" s="20"/>
      <c r="BO230" s="20"/>
      <c r="BP230" s="20"/>
      <c r="BQ230" s="20"/>
      <c r="BR230" s="20"/>
      <c r="BS230" s="20"/>
      <c r="BT230" s="20"/>
      <c r="BU230" s="20"/>
      <c r="BW230" s="16">
        <f t="shared" si="26"/>
        <v>0.86615652612711502</v>
      </c>
      <c r="BX230" s="10">
        <f t="shared" si="31"/>
        <v>0.28285333508924421</v>
      </c>
      <c r="BY230" s="10">
        <f t="shared" si="32"/>
        <v>1.4868875505192654</v>
      </c>
      <c r="BZ230" s="12">
        <f t="shared" ref="BZ230:BZ293" si="33">0.44*2.71828^(-(0.69315/30.02)*(BI230-30168)/365.25)</f>
        <v>0.38845458893275814</v>
      </c>
      <c r="CA230" s="10">
        <f t="shared" si="27"/>
        <v>5.1707405446978392</v>
      </c>
      <c r="CB230" s="10">
        <f t="shared" si="28"/>
        <v>2.5853702723489196</v>
      </c>
      <c r="CC230" s="11">
        <f t="shared" si="29"/>
        <v>558.44053677017507</v>
      </c>
      <c r="CD230" s="11">
        <f t="shared" si="30"/>
        <v>349.02533548135943</v>
      </c>
      <c r="CF230" s="17"/>
      <c r="CG230" s="17"/>
      <c r="CH230" s="17"/>
      <c r="CI230" s="17"/>
    </row>
    <row r="231" spans="32:87" ht="10.5" customHeight="1">
      <c r="AF231" s="8"/>
      <c r="AG231" s="18">
        <v>28887</v>
      </c>
      <c r="AH231" s="19" t="s">
        <v>39</v>
      </c>
      <c r="AI231" s="19"/>
      <c r="AJ231" s="19"/>
      <c r="AK231" s="19"/>
      <c r="AL231" s="20">
        <v>0.88800000000000001</v>
      </c>
      <c r="AM231" s="26"/>
      <c r="AN231" s="20"/>
      <c r="AO231" s="19" t="s">
        <v>34</v>
      </c>
      <c r="AP231" s="18"/>
      <c r="AQ231" s="3">
        <f t="shared" si="25"/>
        <v>63.865551732947793</v>
      </c>
      <c r="AR231" s="19"/>
      <c r="AS231" s="19"/>
      <c r="AT231" s="27">
        <v>319.24636497416441</v>
      </c>
      <c r="AU231" s="27">
        <v>181.85218864083882</v>
      </c>
      <c r="AV231" s="28">
        <v>0</v>
      </c>
      <c r="AW231" s="60"/>
      <c r="AX231" s="67">
        <v>28887</v>
      </c>
      <c r="AY231" s="68" t="s">
        <v>39</v>
      </c>
      <c r="AZ231" s="69">
        <v>0.88800000000000001</v>
      </c>
      <c r="BA231" s="69"/>
      <c r="BB231" s="69"/>
      <c r="BC231" s="68" t="s">
        <v>34</v>
      </c>
      <c r="BD231" s="18"/>
      <c r="BE231" s="27">
        <v>319.24636497416441</v>
      </c>
      <c r="BF231" s="27">
        <v>181.85218864083882</v>
      </c>
      <c r="BG231" s="28">
        <v>0</v>
      </c>
      <c r="BH231" s="17"/>
      <c r="BI231" s="18">
        <v>32147</v>
      </c>
      <c r="BJ231" s="42">
        <v>0.14074074074074072</v>
      </c>
      <c r="BK231" s="42">
        <v>8.8888888888888892E-2</v>
      </c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W231" s="16">
        <f t="shared" si="26"/>
        <v>0.86571859826267972</v>
      </c>
      <c r="BX231" s="10">
        <f t="shared" si="31"/>
        <v>0.28271032472882135</v>
      </c>
      <c r="BY231" s="10">
        <f t="shared" si="32"/>
        <v>1.486135781676091</v>
      </c>
      <c r="BZ231" s="12">
        <f t="shared" si="33"/>
        <v>0.38825818668509277</v>
      </c>
      <c r="CA231" s="10">
        <f t="shared" si="27"/>
        <v>5.16803429558309</v>
      </c>
      <c r="CB231" s="10">
        <f t="shared" si="28"/>
        <v>2.584017147791545</v>
      </c>
      <c r="CC231" s="11">
        <f t="shared" si="29"/>
        <v>557.7344668818173</v>
      </c>
      <c r="CD231" s="11">
        <f t="shared" si="30"/>
        <v>348.58404180113575</v>
      </c>
      <c r="CF231" s="17"/>
      <c r="CG231" s="17"/>
      <c r="CH231" s="17"/>
      <c r="CI231" s="17"/>
    </row>
    <row r="232" spans="32:87" ht="10.5" customHeight="1">
      <c r="AG232" s="18">
        <v>28915</v>
      </c>
      <c r="AH232" s="19" t="s">
        <v>39</v>
      </c>
      <c r="AI232" s="19"/>
      <c r="AJ232" s="19"/>
      <c r="AK232" s="19"/>
      <c r="AL232" s="20">
        <v>1.554</v>
      </c>
      <c r="AM232" s="26"/>
      <c r="AN232" s="21"/>
      <c r="AO232" s="19" t="s">
        <v>34</v>
      </c>
      <c r="AP232" s="20"/>
      <c r="AQ232" s="3">
        <f t="shared" si="25"/>
        <v>63.752606886532647</v>
      </c>
      <c r="AR232" s="19"/>
      <c r="AS232" s="19"/>
      <c r="AT232" s="27">
        <v>318.68272263252635</v>
      </c>
      <c r="AU232" s="27">
        <v>181.53112126252796</v>
      </c>
      <c r="AV232" s="28">
        <v>0</v>
      </c>
      <c r="AW232" s="60"/>
      <c r="AX232" s="67">
        <v>28915</v>
      </c>
      <c r="AY232" s="68" t="s">
        <v>39</v>
      </c>
      <c r="AZ232" s="69">
        <v>1.554</v>
      </c>
      <c r="BA232" s="69"/>
      <c r="BB232" s="70"/>
      <c r="BC232" s="68" t="s">
        <v>34</v>
      </c>
      <c r="BD232" s="20"/>
      <c r="BE232" s="27">
        <v>318.68272263252635</v>
      </c>
      <c r="BF232" s="27">
        <v>181.53112126252796</v>
      </c>
      <c r="BG232" s="28">
        <v>0</v>
      </c>
      <c r="BH232" s="17"/>
      <c r="BI232" s="18">
        <v>32171</v>
      </c>
      <c r="BJ232" s="20"/>
      <c r="BK232" s="20"/>
      <c r="BL232" s="42">
        <f>0.03/2</f>
        <v>1.4999999999999999E-2</v>
      </c>
      <c r="BM232" s="42">
        <v>0.14074074074074072</v>
      </c>
      <c r="BN232" s="20"/>
      <c r="BO232" s="20"/>
      <c r="BP232" s="20"/>
      <c r="BQ232" s="20"/>
      <c r="BR232" s="20"/>
      <c r="BS232" s="20"/>
      <c r="BT232" s="20"/>
      <c r="BU232" s="20"/>
      <c r="BW232" s="16">
        <f t="shared" si="26"/>
        <v>0.86440614271695471</v>
      </c>
      <c r="BX232" s="10">
        <f t="shared" si="31"/>
        <v>0.28228172733670259</v>
      </c>
      <c r="BY232" s="10">
        <f t="shared" si="32"/>
        <v>1.4838827549393714</v>
      </c>
      <c r="BZ232" s="12">
        <f t="shared" si="33"/>
        <v>0.38766957554596432</v>
      </c>
      <c r="CA232" s="10">
        <f t="shared" si="27"/>
        <v>5.1599240436129286</v>
      </c>
      <c r="CB232" s="10">
        <f t="shared" si="28"/>
        <v>2.5799620218064643</v>
      </c>
      <c r="CC232" s="11">
        <f t="shared" si="29"/>
        <v>555.62160906248937</v>
      </c>
      <c r="CD232" s="11">
        <f t="shared" si="30"/>
        <v>347.26350566405586</v>
      </c>
      <c r="CF232" s="17"/>
      <c r="CG232" s="17"/>
      <c r="CH232" s="17"/>
      <c r="CI232" s="17"/>
    </row>
    <row r="233" spans="32:87" ht="10.5" customHeight="1">
      <c r="AF233" s="8"/>
      <c r="AG233" s="18">
        <v>28947</v>
      </c>
      <c r="AH233" s="19" t="s">
        <v>39</v>
      </c>
      <c r="AI233" s="19"/>
      <c r="AJ233" s="19"/>
      <c r="AK233" s="19"/>
      <c r="AL233" s="20">
        <v>1.9239999999999999</v>
      </c>
      <c r="AM233" s="26"/>
      <c r="AN233" s="20"/>
      <c r="AO233" s="19" t="s">
        <v>34</v>
      </c>
      <c r="AP233" s="18"/>
      <c r="AQ233" s="3">
        <f t="shared" si="25"/>
        <v>63.623771621678571</v>
      </c>
      <c r="AR233" s="19"/>
      <c r="AS233" s="19"/>
      <c r="AT233" s="27">
        <v>318.03977838445758</v>
      </c>
      <c r="AU233" s="27">
        <v>181.16488116862803</v>
      </c>
      <c r="AV233" s="28">
        <v>0</v>
      </c>
      <c r="AW233" s="60"/>
      <c r="AX233" s="67">
        <v>28947</v>
      </c>
      <c r="AY233" s="68" t="s">
        <v>39</v>
      </c>
      <c r="AZ233" s="69">
        <v>1.9239999999999999</v>
      </c>
      <c r="BA233" s="69"/>
      <c r="BB233" s="69"/>
      <c r="BC233" s="68" t="s">
        <v>34</v>
      </c>
      <c r="BD233" s="18"/>
      <c r="BE233" s="27">
        <v>318.03977838445758</v>
      </c>
      <c r="BF233" s="27">
        <v>181.16488116862803</v>
      </c>
      <c r="BG233" s="28">
        <v>0</v>
      </c>
      <c r="BH233" s="17"/>
      <c r="BI233" s="18">
        <v>32174</v>
      </c>
      <c r="BJ233" s="42">
        <v>6.6666666666666666E-2</v>
      </c>
      <c r="BK233" s="42">
        <v>0.23703703703703705</v>
      </c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W233" s="16">
        <f t="shared" si="26"/>
        <v>0.86424222573799026</v>
      </c>
      <c r="BX233" s="10">
        <f t="shared" si="31"/>
        <v>0.28222819836961721</v>
      </c>
      <c r="BY233" s="10">
        <f t="shared" si="32"/>
        <v>1.483601366866905</v>
      </c>
      <c r="BZ233" s="12">
        <f t="shared" si="33"/>
        <v>0.38759606192485546</v>
      </c>
      <c r="CA233" s="10">
        <f t="shared" si="27"/>
        <v>5.1589111574293307</v>
      </c>
      <c r="CB233" s="10">
        <f t="shared" si="28"/>
        <v>2.5794555787146654</v>
      </c>
      <c r="CC233" s="11">
        <f t="shared" si="29"/>
        <v>555.35806524701718</v>
      </c>
      <c r="CD233" s="11">
        <f t="shared" si="30"/>
        <v>347.09879077938569</v>
      </c>
      <c r="CF233" s="17"/>
      <c r="CG233" s="17"/>
      <c r="CH233" s="17"/>
      <c r="CI233" s="17"/>
    </row>
    <row r="234" spans="32:87" ht="10.5" customHeight="1">
      <c r="AG234" s="18">
        <v>28976</v>
      </c>
      <c r="AH234" s="19" t="s">
        <v>39</v>
      </c>
      <c r="AI234" s="19"/>
      <c r="AJ234" s="19"/>
      <c r="AK234" s="19"/>
      <c r="AL234" s="20">
        <v>2.4049999999999998</v>
      </c>
      <c r="AM234" s="26"/>
      <c r="AN234" s="21"/>
      <c r="AO234" s="19" t="s">
        <v>34</v>
      </c>
      <c r="AP234" s="20"/>
      <c r="AQ234" s="3">
        <f t="shared" si="25"/>
        <v>63.507239566750769</v>
      </c>
      <c r="AR234" s="19"/>
      <c r="AS234" s="19"/>
      <c r="AT234" s="27">
        <v>317.45823066358463</v>
      </c>
      <c r="AU234" s="27">
        <v>180.83361435577524</v>
      </c>
      <c r="AV234" s="28">
        <v>0</v>
      </c>
      <c r="AW234" s="60"/>
      <c r="AX234" s="67">
        <v>28976</v>
      </c>
      <c r="AY234" s="68" t="s">
        <v>39</v>
      </c>
      <c r="AZ234" s="69">
        <v>2.4049999999999998</v>
      </c>
      <c r="BA234" s="69"/>
      <c r="BB234" s="70"/>
      <c r="BC234" s="68" t="s">
        <v>34</v>
      </c>
      <c r="BD234" s="20"/>
      <c r="BE234" s="27">
        <v>317.45823066358463</v>
      </c>
      <c r="BF234" s="27">
        <v>180.83361435577524</v>
      </c>
      <c r="BG234" s="28">
        <v>0</v>
      </c>
      <c r="BH234" s="17"/>
      <c r="BI234" s="41">
        <v>32188</v>
      </c>
      <c r="BJ234" s="20"/>
      <c r="BK234" s="20"/>
      <c r="BL234" s="20"/>
      <c r="BM234" s="20"/>
      <c r="BN234" s="20"/>
      <c r="BO234" s="20"/>
      <c r="BP234" s="20"/>
      <c r="BQ234" s="20"/>
      <c r="BR234" s="20"/>
      <c r="BS234" s="43">
        <v>0.20370370370370369</v>
      </c>
      <c r="BT234" s="43">
        <v>0.42592592592592593</v>
      </c>
      <c r="BU234" s="43">
        <v>0.53333333333333333</v>
      </c>
      <c r="BW234" s="16">
        <f t="shared" si="26"/>
        <v>0.8634776907339744</v>
      </c>
      <c r="BX234" s="10">
        <f t="shared" si="31"/>
        <v>0.28197853070660794</v>
      </c>
      <c r="BY234" s="10">
        <f t="shared" si="32"/>
        <v>1.4822889278964455</v>
      </c>
      <c r="BZ234" s="12">
        <f t="shared" si="33"/>
        <v>0.38725318263947084</v>
      </c>
      <c r="CA234" s="10">
        <f t="shared" si="27"/>
        <v>5.1541869835592191</v>
      </c>
      <c r="CB234" s="10">
        <f t="shared" si="28"/>
        <v>2.5770934917796096</v>
      </c>
      <c r="CC234" s="11">
        <f t="shared" si="29"/>
        <v>554.12984599089202</v>
      </c>
      <c r="CD234" s="11">
        <f t="shared" si="30"/>
        <v>346.33115374430753</v>
      </c>
      <c r="CF234" s="17"/>
      <c r="CG234" s="17"/>
      <c r="CH234" s="17"/>
      <c r="CI234" s="17"/>
    </row>
    <row r="235" spans="32:87" ht="10.5" customHeight="1">
      <c r="AF235" s="8"/>
      <c r="AG235" s="18">
        <v>29007</v>
      </c>
      <c r="AH235" s="19" t="s">
        <v>39</v>
      </c>
      <c r="AI235" s="19"/>
      <c r="AJ235" s="19"/>
      <c r="AK235" s="19"/>
      <c r="AL235" s="20">
        <v>1.702</v>
      </c>
      <c r="AM235" s="26"/>
      <c r="AN235" s="21"/>
      <c r="AO235" s="19" t="s">
        <v>34</v>
      </c>
      <c r="AP235" s="18"/>
      <c r="AQ235" s="3">
        <f t="shared" si="25"/>
        <v>63.382906833625384</v>
      </c>
      <c r="AR235" s="19"/>
      <c r="AS235" s="19"/>
      <c r="AT235" s="27">
        <v>316.83775206969261</v>
      </c>
      <c r="AU235" s="27">
        <v>180.48017136414339</v>
      </c>
      <c r="AV235" s="28">
        <v>0</v>
      </c>
      <c r="AW235" s="60"/>
      <c r="AX235" s="67">
        <v>29007</v>
      </c>
      <c r="AY235" s="68" t="s">
        <v>39</v>
      </c>
      <c r="AZ235" s="69">
        <v>1.702</v>
      </c>
      <c r="BA235" s="69"/>
      <c r="BB235" s="70"/>
      <c r="BC235" s="68" t="s">
        <v>34</v>
      </c>
      <c r="BD235" s="18"/>
      <c r="BE235" s="27">
        <v>316.83775206969261</v>
      </c>
      <c r="BF235" s="27">
        <v>180.48017136414339</v>
      </c>
      <c r="BG235" s="28">
        <v>0</v>
      </c>
      <c r="BH235" s="17"/>
      <c r="BI235" s="18">
        <v>32202</v>
      </c>
      <c r="BJ235" s="20"/>
      <c r="BK235" s="20"/>
      <c r="BL235" s="42">
        <v>6.2962962962962957E-2</v>
      </c>
      <c r="BM235" s="42">
        <v>0.1</v>
      </c>
      <c r="BN235" s="20"/>
      <c r="BO235" s="20"/>
      <c r="BP235" s="20"/>
      <c r="BQ235" s="20"/>
      <c r="BR235" s="20"/>
      <c r="BS235" s="20"/>
      <c r="BT235" s="20"/>
      <c r="BU235" s="20"/>
      <c r="BW235" s="16">
        <f t="shared" si="26"/>
        <v>0.86271383206091656</v>
      </c>
      <c r="BX235" s="10">
        <f t="shared" si="31"/>
        <v>0.28172908390722018</v>
      </c>
      <c r="BY235" s="10">
        <f t="shared" si="32"/>
        <v>1.4809776499494853</v>
      </c>
      <c r="BZ235" s="12">
        <f t="shared" si="33"/>
        <v>0.38691060667554872</v>
      </c>
      <c r="CA235" s="10">
        <f t="shared" si="27"/>
        <v>5.1494671357606521</v>
      </c>
      <c r="CB235" s="10">
        <f t="shared" si="28"/>
        <v>2.574733567880326</v>
      </c>
      <c r="CC235" s="11">
        <f t="shared" si="29"/>
        <v>552.90434304094015</v>
      </c>
      <c r="CD235" s="11">
        <f t="shared" si="30"/>
        <v>345.56521440058765</v>
      </c>
      <c r="CF235" s="17"/>
      <c r="CG235" s="17"/>
      <c r="CH235" s="17"/>
      <c r="CI235" s="17"/>
    </row>
    <row r="236" spans="32:87" ht="10.5" customHeight="1">
      <c r="AG236" s="18">
        <v>29038</v>
      </c>
      <c r="AH236" s="19" t="s">
        <v>39</v>
      </c>
      <c r="AI236" s="19"/>
      <c r="AJ236" s="19"/>
      <c r="AK236" s="19"/>
      <c r="AL236" s="20">
        <v>1.3320000000000001</v>
      </c>
      <c r="AM236" s="26"/>
      <c r="AN236" s="20"/>
      <c r="AO236" s="19" t="s">
        <v>34</v>
      </c>
      <c r="AP236" s="20"/>
      <c r="AQ236" s="3">
        <f t="shared" si="25"/>
        <v>63.258817515717389</v>
      </c>
      <c r="AR236" s="19"/>
      <c r="AS236" s="19"/>
      <c r="AT236" s="27">
        <v>316.21848621388159</v>
      </c>
      <c r="AU236" s="27">
        <v>180.1274191840555</v>
      </c>
      <c r="AV236" s="28">
        <v>0</v>
      </c>
      <c r="AW236" s="60"/>
      <c r="AX236" s="67">
        <v>29038</v>
      </c>
      <c r="AY236" s="68" t="s">
        <v>39</v>
      </c>
      <c r="AZ236" s="69">
        <v>1.3320000000000001</v>
      </c>
      <c r="BA236" s="69"/>
      <c r="BB236" s="69"/>
      <c r="BC236" s="68" t="s">
        <v>34</v>
      </c>
      <c r="BD236" s="20"/>
      <c r="BE236" s="27">
        <v>316.21848621388159</v>
      </c>
      <c r="BF236" s="27">
        <v>180.1274191840555</v>
      </c>
      <c r="BG236" s="28">
        <v>0</v>
      </c>
      <c r="BH236" s="17"/>
      <c r="BI236" s="18">
        <v>32204</v>
      </c>
      <c r="BJ236" s="42">
        <v>0.26296296296296295</v>
      </c>
      <c r="BK236" s="42">
        <v>0.77407407407407403</v>
      </c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W236" s="16">
        <f t="shared" si="26"/>
        <v>0.86260476456913415</v>
      </c>
      <c r="BX236" s="10">
        <f t="shared" si="31"/>
        <v>0.28169346666845341</v>
      </c>
      <c r="BY236" s="10">
        <f t="shared" si="32"/>
        <v>1.4807904192460204</v>
      </c>
      <c r="BZ236" s="12">
        <f t="shared" si="33"/>
        <v>0.38686169199741804</v>
      </c>
      <c r="CA236" s="10">
        <f t="shared" si="27"/>
        <v>5.148793224707088</v>
      </c>
      <c r="CB236" s="10">
        <f t="shared" si="28"/>
        <v>2.574396612353544</v>
      </c>
      <c r="CC236" s="11">
        <f t="shared" si="29"/>
        <v>552.72949257977871</v>
      </c>
      <c r="CD236" s="11">
        <f t="shared" si="30"/>
        <v>345.45593286236169</v>
      </c>
      <c r="CF236" s="17"/>
      <c r="CG236" s="17"/>
      <c r="CH236" s="17"/>
      <c r="CI236" s="17"/>
    </row>
    <row r="237" spans="32:87" ht="10.5" customHeight="1">
      <c r="AF237" s="8"/>
      <c r="AG237" s="18">
        <v>29068</v>
      </c>
      <c r="AH237" s="19" t="s">
        <v>39</v>
      </c>
      <c r="AI237" s="19"/>
      <c r="AJ237" s="19"/>
      <c r="AK237" s="19"/>
      <c r="AL237" s="20">
        <v>0.74</v>
      </c>
      <c r="AM237" s="26"/>
      <c r="AN237" s="21"/>
      <c r="AO237" s="19" t="s">
        <v>34</v>
      </c>
      <c r="AP237" s="18"/>
      <c r="AQ237" s="3">
        <f t="shared" si="25"/>
        <v>63.138962393872021</v>
      </c>
      <c r="AR237" s="19"/>
      <c r="AS237" s="19"/>
      <c r="AT237" s="27">
        <v>315.62034913155389</v>
      </c>
      <c r="AU237" s="27">
        <v>179.78670257938143</v>
      </c>
      <c r="AV237" s="28">
        <v>0</v>
      </c>
      <c r="AW237" s="60"/>
      <c r="AX237" s="67">
        <v>29068</v>
      </c>
      <c r="AY237" s="68" t="s">
        <v>39</v>
      </c>
      <c r="AZ237" s="69">
        <v>0.74</v>
      </c>
      <c r="BA237" s="69"/>
      <c r="BB237" s="70"/>
      <c r="BC237" s="68" t="s">
        <v>34</v>
      </c>
      <c r="BD237" s="18"/>
      <c r="BE237" s="27">
        <v>315.62034913155389</v>
      </c>
      <c r="BF237" s="27">
        <v>179.78670257938143</v>
      </c>
      <c r="BG237" s="28">
        <v>0</v>
      </c>
      <c r="BH237" s="17"/>
      <c r="BI237" s="18">
        <v>32233</v>
      </c>
      <c r="BJ237" s="20"/>
      <c r="BK237" s="20"/>
      <c r="BL237" s="42">
        <v>7.7777777777777779E-2</v>
      </c>
      <c r="BM237" s="42">
        <f>0.032/2</f>
        <v>1.6E-2</v>
      </c>
      <c r="BN237" s="20"/>
      <c r="BO237" s="20"/>
      <c r="BP237" s="20"/>
      <c r="BQ237" s="20"/>
      <c r="BR237" s="20"/>
      <c r="BS237" s="20"/>
      <c r="BT237" s="20"/>
      <c r="BU237" s="20"/>
      <c r="BW237" s="16">
        <f t="shared" si="26"/>
        <v>0.86102483456430079</v>
      </c>
      <c r="BX237" s="10">
        <f t="shared" si="31"/>
        <v>0.28117752242789812</v>
      </c>
      <c r="BY237" s="10">
        <f t="shared" si="32"/>
        <v>1.4780782324945301</v>
      </c>
      <c r="BZ237" s="12">
        <f t="shared" si="33"/>
        <v>0.38615312369358706</v>
      </c>
      <c r="CA237" s="10">
        <f t="shared" si="27"/>
        <v>5.1390314194842421</v>
      </c>
      <c r="CB237" s="10">
        <f t="shared" si="28"/>
        <v>2.5695157097421211</v>
      </c>
      <c r="CC237" s="11">
        <f t="shared" si="29"/>
        <v>550.20036580174121</v>
      </c>
      <c r="CD237" s="11">
        <f t="shared" si="30"/>
        <v>343.87522862608824</v>
      </c>
      <c r="CF237" s="17"/>
      <c r="CG237" s="17"/>
      <c r="CH237" s="17"/>
      <c r="CI237" s="17"/>
    </row>
    <row r="238" spans="32:87" ht="10.5" customHeight="1">
      <c r="AG238" s="18">
        <v>29099</v>
      </c>
      <c r="AH238" s="19" t="s">
        <v>39</v>
      </c>
      <c r="AI238" s="19"/>
      <c r="AJ238" s="19"/>
      <c r="AK238" s="19"/>
      <c r="AL238" s="20">
        <v>0.48099999999999998</v>
      </c>
      <c r="AM238" s="26"/>
      <c r="AN238" s="20"/>
      <c r="AO238" s="19" t="s">
        <v>34</v>
      </c>
      <c r="AP238" s="18"/>
      <c r="AQ238" s="3">
        <f t="shared" si="25"/>
        <v>63.015350663702577</v>
      </c>
      <c r="AR238" s="19"/>
      <c r="AS238" s="19"/>
      <c r="AT238" s="27">
        <v>315.00346271464321</v>
      </c>
      <c r="AU238" s="27">
        <v>179.43530579819304</v>
      </c>
      <c r="AV238" s="28">
        <v>0</v>
      </c>
      <c r="AW238" s="60"/>
      <c r="AX238" s="67">
        <v>29099</v>
      </c>
      <c r="AY238" s="68" t="s">
        <v>39</v>
      </c>
      <c r="AZ238" s="69">
        <v>0.48099999999999998</v>
      </c>
      <c r="BA238" s="69"/>
      <c r="BB238" s="69"/>
      <c r="BC238" s="68" t="s">
        <v>34</v>
      </c>
      <c r="BD238" s="18"/>
      <c r="BE238" s="27">
        <v>315.00346271464321</v>
      </c>
      <c r="BF238" s="27">
        <v>179.43530579819304</v>
      </c>
      <c r="BG238" s="28">
        <v>0</v>
      </c>
      <c r="BH238" s="17"/>
      <c r="BI238" s="18">
        <v>32234</v>
      </c>
      <c r="BJ238" s="42">
        <v>0.18888888888888888</v>
      </c>
      <c r="BK238" s="42">
        <v>0.6</v>
      </c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W238" s="16">
        <f t="shared" si="26"/>
        <v>0.86097040586275864</v>
      </c>
      <c r="BX238" s="10">
        <f t="shared" si="31"/>
        <v>0.28115974811195016</v>
      </c>
      <c r="BY238" s="10">
        <f t="shared" si="32"/>
        <v>1.4779847974671734</v>
      </c>
      <c r="BZ238" s="12">
        <f t="shared" si="33"/>
        <v>0.38612871346489758</v>
      </c>
      <c r="CA238" s="10">
        <f t="shared" si="27"/>
        <v>5.138695135816123</v>
      </c>
      <c r="CB238" s="10">
        <f t="shared" si="28"/>
        <v>2.5693475679080615</v>
      </c>
      <c r="CC238" s="11">
        <f t="shared" si="29"/>
        <v>550.11336124489742</v>
      </c>
      <c r="CD238" s="11">
        <f t="shared" si="30"/>
        <v>343.8208507780609</v>
      </c>
      <c r="CF238" s="17"/>
      <c r="CG238" s="17"/>
      <c r="CH238" s="17"/>
      <c r="CI238" s="17"/>
    </row>
    <row r="239" spans="32:87" ht="10.5" customHeight="1">
      <c r="AF239" s="8"/>
      <c r="AG239" s="18">
        <v>29129</v>
      </c>
      <c r="AH239" s="19" t="s">
        <v>39</v>
      </c>
      <c r="AI239" s="19"/>
      <c r="AJ239" s="19"/>
      <c r="AK239" s="19"/>
      <c r="AL239" s="20">
        <v>0.70299999999999996</v>
      </c>
      <c r="AM239" s="26"/>
      <c r="AN239" s="21"/>
      <c r="AO239" s="19" t="s">
        <v>34</v>
      </c>
      <c r="AP239" s="18"/>
      <c r="AQ239" s="3">
        <f t="shared" si="25"/>
        <v>62.895956833268571</v>
      </c>
      <c r="AR239" s="19"/>
      <c r="AS239" s="19"/>
      <c r="AT239" s="27">
        <v>314.40762388697942</v>
      </c>
      <c r="AU239" s="27">
        <v>179.09589834747197</v>
      </c>
      <c r="AV239" s="28">
        <v>0</v>
      </c>
      <c r="AW239" s="60"/>
      <c r="AX239" s="67">
        <v>29129</v>
      </c>
      <c r="AY239" s="68" t="s">
        <v>39</v>
      </c>
      <c r="AZ239" s="69">
        <v>0.70299999999999996</v>
      </c>
      <c r="BA239" s="69"/>
      <c r="BB239" s="70"/>
      <c r="BC239" s="68" t="s">
        <v>34</v>
      </c>
      <c r="BD239" s="18"/>
      <c r="BE239" s="27">
        <v>314.40762388697942</v>
      </c>
      <c r="BF239" s="27">
        <v>179.09589834747197</v>
      </c>
      <c r="BG239" s="28">
        <v>0</v>
      </c>
      <c r="BH239" s="17"/>
      <c r="BI239" s="18">
        <v>32261</v>
      </c>
      <c r="BJ239" s="42">
        <v>0.16</v>
      </c>
      <c r="BK239" s="42">
        <v>1.1100000000000001</v>
      </c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W239" s="16">
        <f t="shared" si="26"/>
        <v>0.85950213077390469</v>
      </c>
      <c r="BX239" s="10">
        <f t="shared" si="31"/>
        <v>0.28068026606317109</v>
      </c>
      <c r="BY239" s="10">
        <f t="shared" si="32"/>
        <v>1.475464283120747</v>
      </c>
      <c r="BZ239" s="12">
        <f t="shared" si="33"/>
        <v>0.38547022024932226</v>
      </c>
      <c r="CA239" s="10">
        <f t="shared" si="27"/>
        <v>5.1296237901220403</v>
      </c>
      <c r="CB239" s="10">
        <f t="shared" si="28"/>
        <v>2.5648118950610201</v>
      </c>
      <c r="CC239" s="11">
        <f t="shared" si="29"/>
        <v>547.7694317074305</v>
      </c>
      <c r="CD239" s="11">
        <f t="shared" si="30"/>
        <v>342.35589481714408</v>
      </c>
      <c r="CF239" s="17"/>
      <c r="CG239" s="17"/>
      <c r="CH239" s="17"/>
      <c r="CI239" s="17"/>
    </row>
    <row r="240" spans="32:87" ht="10.5" customHeight="1">
      <c r="AG240" s="18">
        <v>29160</v>
      </c>
      <c r="AH240" s="19" t="s">
        <v>39</v>
      </c>
      <c r="AI240" s="19"/>
      <c r="AJ240" s="19"/>
      <c r="AK240" s="19"/>
      <c r="AL240" s="20">
        <v>0.29599999999999999</v>
      </c>
      <c r="AM240" s="26"/>
      <c r="AN240" s="21"/>
      <c r="AO240" s="19" t="s">
        <v>34</v>
      </c>
      <c r="AP240" s="20"/>
      <c r="AQ240" s="3">
        <f t="shared" si="25"/>
        <v>62.7728208527258</v>
      </c>
      <c r="AR240" s="19"/>
      <c r="AS240" s="19"/>
      <c r="AT240" s="27">
        <v>313.7931077663215</v>
      </c>
      <c r="AU240" s="27">
        <v>178.74585175726014</v>
      </c>
      <c r="AV240" s="28">
        <v>0</v>
      </c>
      <c r="AW240" s="60"/>
      <c r="AX240" s="67">
        <v>29160</v>
      </c>
      <c r="AY240" s="68" t="s">
        <v>39</v>
      </c>
      <c r="AZ240" s="69">
        <v>0.29599999999999999</v>
      </c>
      <c r="BA240" s="69"/>
      <c r="BB240" s="70"/>
      <c r="BC240" s="68" t="s">
        <v>34</v>
      </c>
      <c r="BD240" s="20"/>
      <c r="BE240" s="27">
        <v>313.7931077663215</v>
      </c>
      <c r="BF240" s="27">
        <v>178.74585175726014</v>
      </c>
      <c r="BG240" s="28">
        <v>0</v>
      </c>
      <c r="BH240" s="17"/>
      <c r="BI240" s="18">
        <v>32263</v>
      </c>
      <c r="BJ240" s="20"/>
      <c r="BK240" s="20"/>
      <c r="BL240" s="42">
        <v>0.16</v>
      </c>
      <c r="BM240" s="42">
        <v>0.14000000000000001</v>
      </c>
      <c r="BN240" s="20"/>
      <c r="BO240" s="20"/>
      <c r="BP240" s="20"/>
      <c r="BQ240" s="20"/>
      <c r="BR240" s="20"/>
      <c r="BS240" s="20"/>
      <c r="BT240" s="20"/>
      <c r="BU240" s="20"/>
      <c r="BW240" s="16">
        <f t="shared" si="26"/>
        <v>0.85939346931734595</v>
      </c>
      <c r="BX240" s="10">
        <f t="shared" si="31"/>
        <v>0.2806447814198576</v>
      </c>
      <c r="BY240" s="10">
        <f t="shared" si="32"/>
        <v>1.4752777494376252</v>
      </c>
      <c r="BZ240" s="12">
        <f t="shared" si="33"/>
        <v>0.38542148767020162</v>
      </c>
      <c r="CA240" s="10">
        <f t="shared" si="27"/>
        <v>5.1289524759682354</v>
      </c>
      <c r="CB240" s="10">
        <f t="shared" si="28"/>
        <v>2.5644762379841177</v>
      </c>
      <c r="CC240" s="11">
        <f t="shared" si="29"/>
        <v>547.59620511055221</v>
      </c>
      <c r="CD240" s="11">
        <f t="shared" si="30"/>
        <v>342.24762819409517</v>
      </c>
      <c r="CF240" s="17"/>
      <c r="CG240" s="17"/>
      <c r="CH240" s="17"/>
      <c r="CI240" s="17"/>
    </row>
    <row r="241" spans="32:87" ht="10.5" customHeight="1">
      <c r="AF241" s="8"/>
      <c r="AG241" s="18">
        <v>29192</v>
      </c>
      <c r="AH241" s="19" t="s">
        <v>39</v>
      </c>
      <c r="AI241" s="19"/>
      <c r="AJ241" s="19"/>
      <c r="AK241" s="19"/>
      <c r="AL241" s="20">
        <v>0.111</v>
      </c>
      <c r="AM241" s="26"/>
      <c r="AN241" s="20"/>
      <c r="AO241" s="19" t="s">
        <v>34</v>
      </c>
      <c r="AP241" s="18"/>
      <c r="AQ241" s="3">
        <f t="shared" si="25"/>
        <v>62.645965600914799</v>
      </c>
      <c r="AR241" s="19"/>
      <c r="AS241" s="19"/>
      <c r="AT241" s="27">
        <v>313.16002834470936</v>
      </c>
      <c r="AU241" s="27">
        <v>178.3852309608011</v>
      </c>
      <c r="AV241" s="28">
        <v>0</v>
      </c>
      <c r="AW241" s="60"/>
      <c r="AX241" s="67">
        <v>29192</v>
      </c>
      <c r="AY241" s="68" t="s">
        <v>39</v>
      </c>
      <c r="AZ241" s="69">
        <v>0.111</v>
      </c>
      <c r="BA241" s="69"/>
      <c r="BB241" s="69"/>
      <c r="BC241" s="68" t="s">
        <v>34</v>
      </c>
      <c r="BD241" s="18"/>
      <c r="BE241" s="27">
        <v>313.16002834470936</v>
      </c>
      <c r="BF241" s="27">
        <v>178.3852309608011</v>
      </c>
      <c r="BG241" s="28">
        <v>0</v>
      </c>
      <c r="BH241" s="17"/>
      <c r="BI241" s="41">
        <v>32273</v>
      </c>
      <c r="BJ241" s="20"/>
      <c r="BK241" s="20"/>
      <c r="BL241" s="20"/>
      <c r="BM241" s="20"/>
      <c r="BN241" s="20"/>
      <c r="BO241" s="20"/>
      <c r="BP241" s="20"/>
      <c r="BQ241" s="20"/>
      <c r="BR241" s="20"/>
      <c r="BS241" s="43">
        <v>0.13</v>
      </c>
      <c r="BT241" s="43">
        <v>0.17</v>
      </c>
      <c r="BU241" s="43">
        <v>0.42</v>
      </c>
      <c r="BW241" s="16">
        <f t="shared" si="26"/>
        <v>0.85885036806060411</v>
      </c>
      <c r="BX241" s="10">
        <f t="shared" si="31"/>
        <v>0.28046742548345721</v>
      </c>
      <c r="BY241" s="10">
        <f t="shared" si="32"/>
        <v>1.4743454346966263</v>
      </c>
      <c r="BZ241" s="12">
        <f t="shared" si="33"/>
        <v>0.385177917173331</v>
      </c>
      <c r="CA241" s="10">
        <f t="shared" si="27"/>
        <v>5.1255972227930995</v>
      </c>
      <c r="CB241" s="10">
        <f t="shared" si="28"/>
        <v>2.5627986113965497</v>
      </c>
      <c r="CC241" s="11">
        <f t="shared" si="29"/>
        <v>546.73089349740917</v>
      </c>
      <c r="CD241" s="11">
        <f t="shared" si="30"/>
        <v>341.70680843588076</v>
      </c>
      <c r="CF241" s="17"/>
      <c r="CG241" s="17"/>
      <c r="CH241" s="17"/>
      <c r="CI241" s="17"/>
    </row>
    <row r="242" spans="32:87" ht="10.5" customHeight="1">
      <c r="AG242" s="18">
        <v>29225</v>
      </c>
      <c r="AH242" s="19" t="s">
        <v>39</v>
      </c>
      <c r="AI242" s="19"/>
      <c r="AJ242" s="19"/>
      <c r="AK242" s="19"/>
      <c r="AL242" s="20">
        <v>0.37</v>
      </c>
      <c r="AM242" s="26"/>
      <c r="AN242" s="21"/>
      <c r="AO242" s="19" t="s">
        <v>34</v>
      </c>
      <c r="AP242" s="20"/>
      <c r="AQ242" s="3">
        <f t="shared" si="25"/>
        <v>62.515414615786554</v>
      </c>
      <c r="AR242" s="19"/>
      <c r="AS242" s="19"/>
      <c r="AT242" s="27">
        <v>312.50850289880765</v>
      </c>
      <c r="AU242" s="27">
        <v>178.01410276235782</v>
      </c>
      <c r="AV242" s="28">
        <v>0</v>
      </c>
      <c r="AW242" s="60"/>
      <c r="AX242" s="67">
        <v>29225</v>
      </c>
      <c r="AY242" s="68" t="s">
        <v>39</v>
      </c>
      <c r="AZ242" s="69">
        <v>0.37</v>
      </c>
      <c r="BA242" s="69"/>
      <c r="BB242" s="70"/>
      <c r="BC242" s="68" t="s">
        <v>34</v>
      </c>
      <c r="BD242" s="20"/>
      <c r="BE242" s="27">
        <v>312.50850289880765</v>
      </c>
      <c r="BF242" s="27">
        <v>178.01410276235782</v>
      </c>
      <c r="BG242" s="28">
        <v>0</v>
      </c>
      <c r="BH242" s="17"/>
      <c r="BI242" s="41">
        <v>32283</v>
      </c>
      <c r="BJ242" s="20"/>
      <c r="BK242" s="20"/>
      <c r="BL242" s="20"/>
      <c r="BM242" s="20"/>
      <c r="BN242" s="20"/>
      <c r="BO242" s="20"/>
      <c r="BP242" s="20"/>
      <c r="BQ242" s="43">
        <v>6.7000000000000004E-2</v>
      </c>
      <c r="BR242" s="20"/>
      <c r="BS242" s="20"/>
      <c r="BT242" s="20"/>
      <c r="BU242" s="20"/>
      <c r="BW242" s="16">
        <f t="shared" si="26"/>
        <v>0.85830761002147515</v>
      </c>
      <c r="BX242" s="10">
        <f t="shared" si="31"/>
        <v>0.28029018162869962</v>
      </c>
      <c r="BY242" s="10">
        <f t="shared" si="32"/>
        <v>1.4734137091401225</v>
      </c>
      <c r="BZ242" s="12">
        <f t="shared" si="33"/>
        <v>0.38493450060297679</v>
      </c>
      <c r="CA242" s="10">
        <f t="shared" si="27"/>
        <v>5.1222441645542434</v>
      </c>
      <c r="CB242" s="10">
        <f t="shared" si="28"/>
        <v>2.5611220822771217</v>
      </c>
      <c r="CC242" s="11">
        <f t="shared" si="29"/>
        <v>545.86694924981907</v>
      </c>
      <c r="CD242" s="11">
        <f t="shared" si="30"/>
        <v>341.16684328113695</v>
      </c>
      <c r="CF242" s="17"/>
      <c r="CG242" s="17"/>
      <c r="CH242" s="17"/>
      <c r="CI242" s="17"/>
    </row>
    <row r="243" spans="32:87" ht="10.5" customHeight="1">
      <c r="AF243" s="8"/>
      <c r="AG243" s="18">
        <v>29255</v>
      </c>
      <c r="AH243" s="19" t="s">
        <v>39</v>
      </c>
      <c r="AI243" s="19"/>
      <c r="AJ243" s="19"/>
      <c r="AK243" s="19"/>
      <c r="AL243" s="20">
        <v>0.02</v>
      </c>
      <c r="AM243" s="26"/>
      <c r="AN243" s="20"/>
      <c r="AO243" s="19" t="s">
        <v>34</v>
      </c>
      <c r="AP243" s="20"/>
      <c r="AQ243" s="3">
        <f t="shared" si="25"/>
        <v>62.396968003436804</v>
      </c>
      <c r="AR243" s="19"/>
      <c r="AS243" s="19"/>
      <c r="AT243" s="27">
        <v>311.91738336508098</v>
      </c>
      <c r="AU243" s="27">
        <v>177.67738356129425</v>
      </c>
      <c r="AV243" s="28">
        <v>0</v>
      </c>
      <c r="AW243" s="60"/>
      <c r="AX243" s="67">
        <v>29255</v>
      </c>
      <c r="AY243" s="68" t="s">
        <v>39</v>
      </c>
      <c r="AZ243" s="69">
        <v>0.02</v>
      </c>
      <c r="BA243" s="69"/>
      <c r="BB243" s="69"/>
      <c r="BC243" s="68" t="s">
        <v>34</v>
      </c>
      <c r="BD243" s="20"/>
      <c r="BE243" s="27">
        <v>311.91738336508098</v>
      </c>
      <c r="BF243" s="27">
        <v>177.67738356129425</v>
      </c>
      <c r="BG243" s="28">
        <v>0</v>
      </c>
      <c r="BH243" s="17"/>
      <c r="BI243" s="18">
        <v>32294</v>
      </c>
      <c r="BJ243" s="20"/>
      <c r="BK243" s="20"/>
      <c r="BL243" s="42">
        <v>0.08</v>
      </c>
      <c r="BM243" s="42">
        <v>0.06</v>
      </c>
      <c r="BN243" s="20"/>
      <c r="BO243" s="20"/>
      <c r="BP243" s="20"/>
      <c r="BQ243" s="20"/>
      <c r="BR243" s="20"/>
      <c r="BS243" s="20"/>
      <c r="BT243" s="20"/>
      <c r="BU243" s="20"/>
      <c r="BW243" s="16">
        <f t="shared" si="26"/>
        <v>0.85771097233591087</v>
      </c>
      <c r="BX243" s="10">
        <f t="shared" si="31"/>
        <v>0.2800953427582285</v>
      </c>
      <c r="BY243" s="10">
        <f t="shared" si="32"/>
        <v>1.472389491091679</v>
      </c>
      <c r="BZ243" s="12">
        <f t="shared" si="33"/>
        <v>0.38466692004461739</v>
      </c>
      <c r="CA243" s="10">
        <f t="shared" si="27"/>
        <v>5.1185583339292089</v>
      </c>
      <c r="CB243" s="10">
        <f t="shared" si="28"/>
        <v>2.5592791669646044</v>
      </c>
      <c r="CC243" s="11">
        <f t="shared" si="29"/>
        <v>544.91818730597674</v>
      </c>
      <c r="CD243" s="11">
        <f t="shared" si="30"/>
        <v>340.57386706623549</v>
      </c>
      <c r="CF243" s="17"/>
      <c r="CG243" s="17"/>
      <c r="CH243" s="17"/>
      <c r="CI243" s="17"/>
    </row>
    <row r="244" spans="32:87" ht="10.5" customHeight="1">
      <c r="AG244" s="18">
        <v>29281</v>
      </c>
      <c r="AH244" s="19" t="s">
        <v>39</v>
      </c>
      <c r="AI244" s="19"/>
      <c r="AJ244" s="19"/>
      <c r="AK244" s="19"/>
      <c r="AL244" s="20">
        <v>0.88800000000000001</v>
      </c>
      <c r="AM244" s="26"/>
      <c r="AN244" s="21"/>
      <c r="AO244" s="19" t="s">
        <v>34</v>
      </c>
      <c r="AP244" s="20"/>
      <c r="AQ244" s="3">
        <f t="shared" si="25"/>
        <v>62.294495817457388</v>
      </c>
      <c r="AR244" s="19"/>
      <c r="AS244" s="19"/>
      <c r="AT244" s="27">
        <v>311.40598428086975</v>
      </c>
      <c r="AU244" s="27">
        <v>177.38607549036209</v>
      </c>
      <c r="AV244" s="28">
        <v>0</v>
      </c>
      <c r="AW244" s="60"/>
      <c r="AX244" s="67">
        <v>29281</v>
      </c>
      <c r="AY244" s="68" t="s">
        <v>39</v>
      </c>
      <c r="AZ244" s="69">
        <v>0.88800000000000001</v>
      </c>
      <c r="BA244" s="69"/>
      <c r="BB244" s="70"/>
      <c r="BC244" s="68" t="s">
        <v>34</v>
      </c>
      <c r="BD244" s="20"/>
      <c r="BE244" s="27">
        <v>311.40598428086975</v>
      </c>
      <c r="BF244" s="27">
        <v>177.38607549036209</v>
      </c>
      <c r="BG244" s="28">
        <v>0</v>
      </c>
      <c r="BH244" s="17"/>
      <c r="BI244" s="18">
        <v>32295</v>
      </c>
      <c r="BJ244" s="42">
        <v>0.13</v>
      </c>
      <c r="BK244" s="42">
        <v>0.37</v>
      </c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W244" s="16">
        <f t="shared" si="26"/>
        <v>0.85765675311638456</v>
      </c>
      <c r="BX244" s="10">
        <f t="shared" si="31"/>
        <v>0.28007763685103243</v>
      </c>
      <c r="BY244" s="10">
        <f t="shared" si="32"/>
        <v>1.472296415671613</v>
      </c>
      <c r="BZ244" s="12">
        <f t="shared" si="33"/>
        <v>0.38464260376459414</v>
      </c>
      <c r="CA244" s="10">
        <f t="shared" si="27"/>
        <v>5.1182233899618517</v>
      </c>
      <c r="CB244" s="10">
        <f t="shared" si="28"/>
        <v>2.5591116949809258</v>
      </c>
      <c r="CC244" s="11">
        <f t="shared" si="29"/>
        <v>544.83201803320003</v>
      </c>
      <c r="CD244" s="11">
        <f t="shared" si="30"/>
        <v>340.52001127075005</v>
      </c>
      <c r="CF244" s="17"/>
      <c r="CG244" s="17"/>
      <c r="CH244" s="17"/>
      <c r="CI244" s="17"/>
    </row>
    <row r="245" spans="32:87" ht="10.5" customHeight="1">
      <c r="AF245" s="8"/>
      <c r="AG245" s="18">
        <v>29312</v>
      </c>
      <c r="AH245" s="19" t="s">
        <v>39</v>
      </c>
      <c r="AI245" s="19"/>
      <c r="AJ245" s="19"/>
      <c r="AK245" s="19"/>
      <c r="AL245" s="20">
        <v>1.258</v>
      </c>
      <c r="AM245" s="26"/>
      <c r="AN245" s="21"/>
      <c r="AO245" s="19" t="s">
        <v>34</v>
      </c>
      <c r="AP245" s="20"/>
      <c r="AQ245" s="3">
        <f t="shared" si="25"/>
        <v>62.172537360807532</v>
      </c>
      <c r="AR245" s="19"/>
      <c r="AS245" s="19"/>
      <c r="AT245" s="27">
        <v>310.79733492611126</v>
      </c>
      <c r="AU245" s="27">
        <v>177.03937078383669</v>
      </c>
      <c r="AV245" s="28">
        <v>0</v>
      </c>
      <c r="AW245" s="60"/>
      <c r="AX245" s="67">
        <v>29312</v>
      </c>
      <c r="AY245" s="68" t="s">
        <v>39</v>
      </c>
      <c r="AZ245" s="69">
        <v>1.258</v>
      </c>
      <c r="BA245" s="69"/>
      <c r="BB245" s="70"/>
      <c r="BC245" s="68" t="s">
        <v>34</v>
      </c>
      <c r="BD245" s="20"/>
      <c r="BE245" s="27">
        <v>310.79733492611126</v>
      </c>
      <c r="BF245" s="27">
        <v>177.03937078383669</v>
      </c>
      <c r="BG245" s="28">
        <v>0</v>
      </c>
      <c r="BH245" s="17"/>
      <c r="BI245" s="44">
        <v>32300</v>
      </c>
      <c r="BJ245" s="20"/>
      <c r="BK245" s="20"/>
      <c r="BL245" s="20"/>
      <c r="BM245" s="20"/>
      <c r="BN245" s="55">
        <v>0.55000000000000004</v>
      </c>
      <c r="BO245" s="55">
        <v>0.31</v>
      </c>
      <c r="BP245" s="55">
        <v>0.82</v>
      </c>
      <c r="BQ245" s="20"/>
      <c r="BR245" s="20"/>
      <c r="BS245" s="20"/>
      <c r="BT245" s="20"/>
      <c r="BU245" s="20"/>
      <c r="BW245" s="16">
        <f t="shared" si="26"/>
        <v>0.85738570842551154</v>
      </c>
      <c r="BX245" s="10">
        <f t="shared" si="31"/>
        <v>0.27998912410251747</v>
      </c>
      <c r="BY245" s="10">
        <f t="shared" si="32"/>
        <v>1.4718311268186901</v>
      </c>
      <c r="BZ245" s="12">
        <f t="shared" si="33"/>
        <v>0.38452104541942261</v>
      </c>
      <c r="CA245" s="10">
        <f t="shared" si="27"/>
        <v>5.1165489988631538</v>
      </c>
      <c r="CB245" s="10">
        <f t="shared" si="28"/>
        <v>2.5582744994315769</v>
      </c>
      <c r="CC245" s="11">
        <f t="shared" si="29"/>
        <v>544.40137601865842</v>
      </c>
      <c r="CD245" s="11">
        <f t="shared" si="30"/>
        <v>340.25086001166147</v>
      </c>
      <c r="CF245" s="17"/>
      <c r="CG245" s="17"/>
      <c r="CH245" s="17"/>
      <c r="CI245" s="17"/>
    </row>
    <row r="246" spans="32:87" ht="10.5" customHeight="1">
      <c r="AG246" s="18">
        <v>29342</v>
      </c>
      <c r="AH246" s="19" t="s">
        <v>39</v>
      </c>
      <c r="AI246" s="19"/>
      <c r="AJ246" s="19"/>
      <c r="AK246" s="19"/>
      <c r="AL246" s="20">
        <v>0.77700000000000002</v>
      </c>
      <c r="AM246" s="26"/>
      <c r="AN246" s="20"/>
      <c r="AO246" s="19" t="s">
        <v>34</v>
      </c>
      <c r="AP246" s="20"/>
      <c r="AQ246" s="3">
        <f t="shared" si="25"/>
        <v>62.054740390622875</v>
      </c>
      <c r="AR246" s="19"/>
      <c r="AS246" s="19"/>
      <c r="AT246" s="27">
        <v>310.20945211972082</v>
      </c>
      <c r="AU246" s="27">
        <v>176.7044953185669</v>
      </c>
      <c r="AV246" s="28">
        <v>0</v>
      </c>
      <c r="AW246" s="60"/>
      <c r="AX246" s="67">
        <v>29342</v>
      </c>
      <c r="AY246" s="68" t="s">
        <v>39</v>
      </c>
      <c r="AZ246" s="69">
        <v>0.77700000000000002</v>
      </c>
      <c r="BA246" s="69"/>
      <c r="BB246" s="69"/>
      <c r="BC246" s="68" t="s">
        <v>34</v>
      </c>
      <c r="BD246" s="20"/>
      <c r="BE246" s="27">
        <v>310.20945211972082</v>
      </c>
      <c r="BF246" s="27">
        <v>176.7044953185669</v>
      </c>
      <c r="BG246" s="28">
        <v>0</v>
      </c>
      <c r="BH246" s="17"/>
      <c r="BI246" s="41">
        <v>32300</v>
      </c>
      <c r="BJ246" s="20"/>
      <c r="BK246" s="20"/>
      <c r="BL246" s="20"/>
      <c r="BM246" s="20"/>
      <c r="BN246" s="20"/>
      <c r="BO246" s="20"/>
      <c r="BP246" s="20"/>
      <c r="BQ246" s="20"/>
      <c r="BR246" s="51">
        <v>8.5999999999999993E-2</v>
      </c>
      <c r="BS246" s="20"/>
      <c r="BT246" s="20"/>
      <c r="BU246" s="20"/>
      <c r="BW246" s="16">
        <f t="shared" si="26"/>
        <v>0.85738570842551154</v>
      </c>
      <c r="BX246" s="10">
        <f t="shared" si="31"/>
        <v>0.27998912410251747</v>
      </c>
      <c r="BY246" s="10">
        <f t="shared" si="32"/>
        <v>1.4718311268186901</v>
      </c>
      <c r="BZ246" s="12">
        <f t="shared" si="33"/>
        <v>0.38452104541942261</v>
      </c>
      <c r="CA246" s="10">
        <f t="shared" si="27"/>
        <v>5.1165489988631538</v>
      </c>
      <c r="CB246" s="10">
        <f t="shared" si="28"/>
        <v>2.5582744994315769</v>
      </c>
      <c r="CC246" s="11">
        <f t="shared" si="29"/>
        <v>544.40137601865842</v>
      </c>
      <c r="CD246" s="11">
        <f t="shared" si="30"/>
        <v>340.25086001166147</v>
      </c>
      <c r="CF246" s="17"/>
      <c r="CG246" s="17"/>
      <c r="CH246" s="17"/>
      <c r="CI246" s="17"/>
    </row>
    <row r="247" spans="32:87" ht="10.5" customHeight="1">
      <c r="AF247" s="8"/>
      <c r="AG247" s="18">
        <v>29377</v>
      </c>
      <c r="AH247" s="19" t="s">
        <v>39</v>
      </c>
      <c r="AI247" s="19"/>
      <c r="AJ247" s="19"/>
      <c r="AK247" s="19"/>
      <c r="AL247" s="20">
        <v>0.629</v>
      </c>
      <c r="AM247" s="26"/>
      <c r="AN247" s="21"/>
      <c r="AO247" s="19" t="s">
        <v>34</v>
      </c>
      <c r="AP247" s="18"/>
      <c r="AQ247" s="3">
        <f t="shared" si="25"/>
        <v>61.917592646429384</v>
      </c>
      <c r="AR247" s="19"/>
      <c r="AS247" s="19"/>
      <c r="AT247" s="27">
        <v>309.52499414049487</v>
      </c>
      <c r="AU247" s="27">
        <v>176.31460777336338</v>
      </c>
      <c r="AV247" s="28">
        <v>0</v>
      </c>
      <c r="AW247" s="60"/>
      <c r="AX247" s="67">
        <v>29377</v>
      </c>
      <c r="AY247" s="68" t="s">
        <v>39</v>
      </c>
      <c r="AZ247" s="69">
        <v>0.629</v>
      </c>
      <c r="BA247" s="69"/>
      <c r="BB247" s="70"/>
      <c r="BC247" s="68" t="s">
        <v>34</v>
      </c>
      <c r="BD247" s="18"/>
      <c r="BE247" s="27">
        <v>309.52499414049487</v>
      </c>
      <c r="BF247" s="27">
        <v>176.31460777336338</v>
      </c>
      <c r="BG247" s="28">
        <v>0</v>
      </c>
      <c r="BH247" s="17"/>
      <c r="BI247" s="18">
        <v>32324</v>
      </c>
      <c r="BJ247" s="20"/>
      <c r="BK247" s="20"/>
      <c r="BL247" s="42">
        <f>0.03/2</f>
        <v>1.4999999999999999E-2</v>
      </c>
      <c r="BM247" s="42">
        <f>0.032/2</f>
        <v>1.6E-2</v>
      </c>
      <c r="BN247" s="20"/>
      <c r="BO247" s="20"/>
      <c r="BP247" s="20"/>
      <c r="BQ247" s="20"/>
      <c r="BR247" s="20"/>
      <c r="BS247" s="20"/>
      <c r="BT247" s="20"/>
      <c r="BU247" s="20"/>
      <c r="BW247" s="16">
        <f t="shared" si="26"/>
        <v>0.85608588579249112</v>
      </c>
      <c r="BX247" s="10">
        <f t="shared" si="31"/>
        <v>0.27956465213274745</v>
      </c>
      <c r="BY247" s="10">
        <f t="shared" si="32"/>
        <v>1.4695997863708348</v>
      </c>
      <c r="BZ247" s="12">
        <f t="shared" si="33"/>
        <v>0.38393809989934086</v>
      </c>
      <c r="CA247" s="10">
        <f t="shared" si="27"/>
        <v>5.1085195433245314</v>
      </c>
      <c r="CB247" s="10">
        <f t="shared" si="28"/>
        <v>2.5542597716622657</v>
      </c>
      <c r="CC247" s="11">
        <f t="shared" si="29"/>
        <v>542.33902776429181</v>
      </c>
      <c r="CD247" s="11">
        <f t="shared" si="30"/>
        <v>338.96189235268236</v>
      </c>
      <c r="CF247" s="17"/>
      <c r="CG247" s="17"/>
      <c r="CH247" s="17"/>
      <c r="CI247" s="17"/>
    </row>
    <row r="248" spans="32:87" ht="10.5" customHeight="1">
      <c r="AG248" s="18">
        <v>29403</v>
      </c>
      <c r="AH248" s="19" t="s">
        <v>39</v>
      </c>
      <c r="AI248" s="19"/>
      <c r="AJ248" s="19"/>
      <c r="AK248" s="19"/>
      <c r="AL248" s="20">
        <v>2.1459999999999999</v>
      </c>
      <c r="AM248" s="26"/>
      <c r="AN248" s="20"/>
      <c r="AO248" s="19" t="s">
        <v>34</v>
      </c>
      <c r="AP248" s="18"/>
      <c r="AQ248" s="3">
        <f t="shared" si="25"/>
        <v>61.815907720509379</v>
      </c>
      <c r="AR248" s="19"/>
      <c r="AS248" s="19"/>
      <c r="AT248" s="27">
        <v>309.01751745921393</v>
      </c>
      <c r="AU248" s="27">
        <v>176.02553401935964</v>
      </c>
      <c r="AV248" s="28">
        <v>0</v>
      </c>
      <c r="AW248" s="60"/>
      <c r="AX248" s="67">
        <v>29403</v>
      </c>
      <c r="AY248" s="68" t="s">
        <v>39</v>
      </c>
      <c r="AZ248" s="69">
        <v>2.1459999999999999</v>
      </c>
      <c r="BA248" s="69"/>
      <c r="BB248" s="69"/>
      <c r="BC248" s="68" t="s">
        <v>34</v>
      </c>
      <c r="BD248" s="18"/>
      <c r="BE248" s="27">
        <v>309.01751745921393</v>
      </c>
      <c r="BF248" s="27">
        <v>176.02553401935964</v>
      </c>
      <c r="BG248" s="28">
        <v>0</v>
      </c>
      <c r="BH248" s="17"/>
      <c r="BI248" s="18">
        <v>32325</v>
      </c>
      <c r="BJ248" s="42">
        <v>5.7000000000000002E-2</v>
      </c>
      <c r="BK248" s="42">
        <v>0.14000000000000001</v>
      </c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W248" s="16">
        <f t="shared" si="26"/>
        <v>0.85603176930095493</v>
      </c>
      <c r="BX248" s="10">
        <f t="shared" si="31"/>
        <v>0.27954697977255316</v>
      </c>
      <c r="BY248" s="10">
        <f t="shared" si="32"/>
        <v>1.4695068872987662</v>
      </c>
      <c r="BZ248" s="12">
        <f t="shared" si="33"/>
        <v>0.38391382969085064</v>
      </c>
      <c r="CA248" s="10">
        <f t="shared" si="27"/>
        <v>5.1081852562672125</v>
      </c>
      <c r="CB248" s="10">
        <f t="shared" si="28"/>
        <v>2.5540926281336063</v>
      </c>
      <c r="CC248" s="11">
        <f t="shared" si="29"/>
        <v>542.2532663404495</v>
      </c>
      <c r="CD248" s="11">
        <f t="shared" si="30"/>
        <v>338.90829146278094</v>
      </c>
      <c r="CF248" s="17"/>
      <c r="CG248" s="17"/>
      <c r="CH248" s="17"/>
      <c r="CI248" s="17"/>
    </row>
    <row r="249" spans="32:87" ht="10.5" customHeight="1">
      <c r="AF249" s="8"/>
      <c r="AG249" s="18">
        <v>29434</v>
      </c>
      <c r="AH249" s="19" t="s">
        <v>39</v>
      </c>
      <c r="AI249" s="19"/>
      <c r="AJ249" s="19"/>
      <c r="AK249" s="19"/>
      <c r="AL249" s="20">
        <v>0.70299999999999996</v>
      </c>
      <c r="AM249" s="26"/>
      <c r="AN249" s="21"/>
      <c r="AO249" s="19" t="s">
        <v>34</v>
      </c>
      <c r="AP249" s="18"/>
      <c r="AQ249" s="3">
        <f t="shared" si="25"/>
        <v>61.694886230519408</v>
      </c>
      <c r="AR249" s="19"/>
      <c r="AS249" s="19"/>
      <c r="AT249" s="27">
        <v>308.4135364116276</v>
      </c>
      <c r="AU249" s="27">
        <v>175.68148851891971</v>
      </c>
      <c r="AV249" s="28">
        <v>0</v>
      </c>
      <c r="AW249" s="60"/>
      <c r="AX249" s="67">
        <v>29434</v>
      </c>
      <c r="AY249" s="68" t="s">
        <v>39</v>
      </c>
      <c r="AZ249" s="69">
        <v>0.70299999999999996</v>
      </c>
      <c r="BA249" s="69"/>
      <c r="BB249" s="70"/>
      <c r="BC249" s="68" t="s">
        <v>34</v>
      </c>
      <c r="BD249" s="18"/>
      <c r="BE249" s="27">
        <v>308.4135364116276</v>
      </c>
      <c r="BF249" s="27">
        <v>175.68148851891971</v>
      </c>
      <c r="BG249" s="28">
        <v>0</v>
      </c>
      <c r="BH249" s="17"/>
      <c r="BI249" s="41">
        <v>32331</v>
      </c>
      <c r="BJ249" s="20"/>
      <c r="BK249" s="20"/>
      <c r="BL249" s="20"/>
      <c r="BM249" s="20"/>
      <c r="BN249" s="20"/>
      <c r="BO249" s="20"/>
      <c r="BP249" s="20"/>
      <c r="BQ249" s="43">
        <v>8.5999999999999993E-2</v>
      </c>
      <c r="BR249" s="20"/>
      <c r="BS249" s="20"/>
      <c r="BT249" s="20"/>
      <c r="BU249" s="20"/>
      <c r="BW249" s="16">
        <f t="shared" si="26"/>
        <v>0.85570714218332511</v>
      </c>
      <c r="BX249" s="10">
        <f t="shared" si="31"/>
        <v>0.27944096906881521</v>
      </c>
      <c r="BY249" s="10">
        <f t="shared" si="32"/>
        <v>1.4689496161760482</v>
      </c>
      <c r="BZ249" s="12">
        <f t="shared" si="33"/>
        <v>0.3837682406549992</v>
      </c>
      <c r="CA249" s="10">
        <f t="shared" si="27"/>
        <v>5.1061799932439742</v>
      </c>
      <c r="CB249" s="10">
        <f t="shared" si="28"/>
        <v>2.5530899966219871</v>
      </c>
      <c r="CC249" s="11">
        <f t="shared" si="29"/>
        <v>541.73898251737592</v>
      </c>
      <c r="CD249" s="11">
        <f t="shared" si="30"/>
        <v>338.58686407335995</v>
      </c>
      <c r="CF249" s="17"/>
      <c r="CG249" s="17"/>
      <c r="CH249" s="17"/>
      <c r="CI249" s="17"/>
    </row>
    <row r="250" spans="32:87" ht="10.5" customHeight="1">
      <c r="AG250" s="18">
        <v>29465</v>
      </c>
      <c r="AH250" s="19" t="s">
        <v>39</v>
      </c>
      <c r="AI250" s="19"/>
      <c r="AJ250" s="19"/>
      <c r="AK250" s="19"/>
      <c r="AL250" s="20">
        <v>0.14799999999999999</v>
      </c>
      <c r="AM250" s="26"/>
      <c r="AN250" s="21"/>
      <c r="AO250" s="19" t="s">
        <v>34</v>
      </c>
      <c r="AP250" s="20"/>
      <c r="AQ250" s="3">
        <f t="shared" si="25"/>
        <v>61.574101673085792</v>
      </c>
      <c r="AR250" s="19"/>
      <c r="AS250" s="19"/>
      <c r="AT250" s="27">
        <v>307.81073585733122</v>
      </c>
      <c r="AU250" s="27">
        <v>175.33811546243533</v>
      </c>
      <c r="AV250" s="28">
        <v>0</v>
      </c>
      <c r="AW250" s="60"/>
      <c r="AX250" s="67">
        <v>29465</v>
      </c>
      <c r="AY250" s="68" t="s">
        <v>39</v>
      </c>
      <c r="AZ250" s="69">
        <v>0.14799999999999999</v>
      </c>
      <c r="BA250" s="69"/>
      <c r="BB250" s="70"/>
      <c r="BC250" s="68" t="s">
        <v>34</v>
      </c>
      <c r="BD250" s="20"/>
      <c r="BE250" s="27">
        <v>307.81073585733122</v>
      </c>
      <c r="BF250" s="27">
        <v>175.33811546243533</v>
      </c>
      <c r="BG250" s="28">
        <v>0</v>
      </c>
      <c r="BH250" s="17"/>
      <c r="BI250" s="18">
        <v>32353</v>
      </c>
      <c r="BJ250" s="20"/>
      <c r="BK250" s="20"/>
      <c r="BL250" s="42">
        <f>0.03/2</f>
        <v>1.4999999999999999E-2</v>
      </c>
      <c r="BM250" s="42">
        <f>0.032/2</f>
        <v>1.6E-2</v>
      </c>
      <c r="BN250" s="20"/>
      <c r="BO250" s="20"/>
      <c r="BP250" s="20"/>
      <c r="BQ250" s="20"/>
      <c r="BR250" s="20"/>
      <c r="BS250" s="20"/>
      <c r="BT250" s="20"/>
      <c r="BU250" s="20"/>
      <c r="BW250" s="16">
        <f t="shared" si="26"/>
        <v>0.85451789563844471</v>
      </c>
      <c r="BX250" s="10">
        <f t="shared" si="31"/>
        <v>0.27905260698723294</v>
      </c>
      <c r="BY250" s="10">
        <f t="shared" si="32"/>
        <v>1.4669080961635081</v>
      </c>
      <c r="BZ250" s="12">
        <f t="shared" si="33"/>
        <v>0.38323488638957931</v>
      </c>
      <c r="CA250" s="10">
        <f t="shared" si="27"/>
        <v>5.0988340946023456</v>
      </c>
      <c r="CB250" s="10">
        <f t="shared" si="28"/>
        <v>2.5494170473011728</v>
      </c>
      <c r="CC250" s="11">
        <f t="shared" si="29"/>
        <v>539.85744468195685</v>
      </c>
      <c r="CD250" s="11">
        <f t="shared" si="30"/>
        <v>337.41090292622306</v>
      </c>
      <c r="CF250" s="17"/>
      <c r="CG250" s="17"/>
      <c r="CH250" s="17"/>
      <c r="CI250" s="17"/>
    </row>
    <row r="251" spans="32:87" ht="10.5" customHeight="1">
      <c r="AF251" s="8"/>
      <c r="AG251" s="18">
        <v>29494</v>
      </c>
      <c r="AH251" s="19" t="s">
        <v>39</v>
      </c>
      <c r="AI251" s="19"/>
      <c r="AJ251" s="19"/>
      <c r="AK251" s="19"/>
      <c r="AL251" s="20">
        <v>0.29599999999999999</v>
      </c>
      <c r="AM251" s="26"/>
      <c r="AN251" s="20"/>
      <c r="AO251" s="19" t="s">
        <v>34</v>
      </c>
      <c r="AP251" s="18"/>
      <c r="AQ251" s="3">
        <f t="shared" si="25"/>
        <v>61.461323753521945</v>
      </c>
      <c r="AR251" s="19"/>
      <c r="AS251" s="19"/>
      <c r="AT251" s="27">
        <v>307.24789232622527</v>
      </c>
      <c r="AU251" s="27">
        <v>175.01750311027203</v>
      </c>
      <c r="AV251" s="28">
        <v>0</v>
      </c>
      <c r="AW251" s="60"/>
      <c r="AX251" s="67">
        <v>29494</v>
      </c>
      <c r="AY251" s="68" t="s">
        <v>39</v>
      </c>
      <c r="AZ251" s="69">
        <v>0.29599999999999999</v>
      </c>
      <c r="BA251" s="69"/>
      <c r="BB251" s="69"/>
      <c r="BC251" s="68" t="s">
        <v>34</v>
      </c>
      <c r="BD251" s="18"/>
      <c r="BE251" s="27">
        <v>307.24789232622527</v>
      </c>
      <c r="BF251" s="27">
        <v>175.01750311027203</v>
      </c>
      <c r="BG251" s="28">
        <v>0</v>
      </c>
      <c r="BH251" s="17"/>
      <c r="BI251" s="18">
        <v>32356</v>
      </c>
      <c r="BJ251" s="42">
        <f>0.021/2</f>
        <v>1.0500000000000001E-2</v>
      </c>
      <c r="BK251" s="42">
        <f>0.024/2</f>
        <v>1.2E-2</v>
      </c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W251" s="16">
        <f t="shared" si="26"/>
        <v>0.85435585376368006</v>
      </c>
      <c r="BX251" s="10">
        <f t="shared" si="31"/>
        <v>0.27899969035690253</v>
      </c>
      <c r="BY251" s="10">
        <f t="shared" si="32"/>
        <v>1.4666299269885577</v>
      </c>
      <c r="BZ251" s="12">
        <f t="shared" si="33"/>
        <v>0.38316221371673909</v>
      </c>
      <c r="CA251" s="10">
        <f t="shared" si="27"/>
        <v>5.0978332002939739</v>
      </c>
      <c r="CB251" s="10">
        <f t="shared" si="28"/>
        <v>2.548916600146987</v>
      </c>
      <c r="CC251" s="11">
        <f t="shared" si="29"/>
        <v>539.60137816391307</v>
      </c>
      <c r="CD251" s="11">
        <f t="shared" si="30"/>
        <v>337.25086135244572</v>
      </c>
      <c r="CF251" s="17"/>
      <c r="CG251" s="17"/>
      <c r="CH251" s="17"/>
      <c r="CI251" s="17"/>
    </row>
    <row r="252" spans="32:87" ht="10.5" customHeight="1">
      <c r="AG252" s="18">
        <v>29526</v>
      </c>
      <c r="AH252" s="19" t="s">
        <v>39</v>
      </c>
      <c r="AI252" s="19"/>
      <c r="AJ252" s="19"/>
      <c r="AK252" s="19"/>
      <c r="AL252" s="20">
        <v>0.222</v>
      </c>
      <c r="AM252" s="26"/>
      <c r="AN252" s="21"/>
      <c r="AO252" s="19" t="s">
        <v>34</v>
      </c>
      <c r="AP252" s="18"/>
      <c r="AQ252" s="3">
        <f t="shared" si="25"/>
        <v>61.337118857271037</v>
      </c>
      <c r="AR252" s="19"/>
      <c r="AS252" s="19"/>
      <c r="AT252" s="27">
        <v>306.62801791486544</v>
      </c>
      <c r="AU252" s="27">
        <v>174.6644042789122</v>
      </c>
      <c r="AV252" s="28">
        <v>0</v>
      </c>
      <c r="AW252" s="60"/>
      <c r="AX252" s="67">
        <v>29526</v>
      </c>
      <c r="AY252" s="68" t="s">
        <v>39</v>
      </c>
      <c r="AZ252" s="69">
        <v>0.222</v>
      </c>
      <c r="BA252" s="69"/>
      <c r="BB252" s="70"/>
      <c r="BC252" s="68" t="s">
        <v>34</v>
      </c>
      <c r="BD252" s="18"/>
      <c r="BE252" s="27">
        <v>306.62801791486544</v>
      </c>
      <c r="BF252" s="27">
        <v>174.6644042789122</v>
      </c>
      <c r="BG252" s="28">
        <v>0</v>
      </c>
      <c r="BH252" s="17"/>
      <c r="BI252" s="41">
        <v>32357</v>
      </c>
      <c r="BJ252" s="20"/>
      <c r="BK252" s="20"/>
      <c r="BL252" s="20"/>
      <c r="BM252" s="20"/>
      <c r="BN252" s="20"/>
      <c r="BO252" s="20"/>
      <c r="BP252" s="20"/>
      <c r="BQ252" s="20"/>
      <c r="BR252" s="54">
        <v>6.9000000000000006E-2</v>
      </c>
      <c r="BS252" s="20"/>
      <c r="BT252" s="20"/>
      <c r="BU252" s="20"/>
      <c r="BW252" s="16">
        <f t="shared" si="26"/>
        <v>0.85430184663414255</v>
      </c>
      <c r="BX252" s="10">
        <f t="shared" si="31"/>
        <v>0.27898205371012164</v>
      </c>
      <c r="BY252" s="10">
        <f t="shared" si="32"/>
        <v>1.4665372156527585</v>
      </c>
      <c r="BZ252" s="12">
        <f t="shared" si="33"/>
        <v>0.3831379925550078</v>
      </c>
      <c r="CA252" s="10">
        <f t="shared" si="27"/>
        <v>5.0974996125206911</v>
      </c>
      <c r="CB252" s="10">
        <f t="shared" si="28"/>
        <v>2.5487498062603455</v>
      </c>
      <c r="CC252" s="11">
        <f t="shared" si="29"/>
        <v>539.51604965143383</v>
      </c>
      <c r="CD252" s="11">
        <f t="shared" si="30"/>
        <v>337.19753103214612</v>
      </c>
      <c r="CF252" s="17"/>
      <c r="CG252" s="17"/>
      <c r="CH252" s="17"/>
      <c r="CI252" s="17"/>
    </row>
    <row r="253" spans="32:87" ht="10.5" customHeight="1">
      <c r="AF253" s="8"/>
      <c r="AG253" s="18">
        <v>29559</v>
      </c>
      <c r="AH253" s="19" t="s">
        <v>39</v>
      </c>
      <c r="AI253" s="19"/>
      <c r="AJ253" s="19"/>
      <c r="AK253" s="19"/>
      <c r="AL253" s="20">
        <v>0.33300000000000002</v>
      </c>
      <c r="AM253" s="26"/>
      <c r="AN253" s="20"/>
      <c r="AO253" s="19" t="s">
        <v>34</v>
      </c>
      <c r="AP253" s="18"/>
      <c r="AQ253" s="3">
        <f t="shared" si="25"/>
        <v>61.209295441749646</v>
      </c>
      <c r="AR253" s="19"/>
      <c r="AS253" s="19"/>
      <c r="AT253" s="27">
        <v>305.99008223337404</v>
      </c>
      <c r="AU253" s="27">
        <v>174.30101721293673</v>
      </c>
      <c r="AV253" s="28">
        <v>0</v>
      </c>
      <c r="AW253" s="60"/>
      <c r="AX253" s="67">
        <v>29559</v>
      </c>
      <c r="AY253" s="68" t="s">
        <v>39</v>
      </c>
      <c r="AZ253" s="69">
        <v>0.33300000000000002</v>
      </c>
      <c r="BA253" s="69"/>
      <c r="BB253" s="69"/>
      <c r="BC253" s="68" t="s">
        <v>34</v>
      </c>
      <c r="BD253" s="18"/>
      <c r="BE253" s="27">
        <v>305.99008223337404</v>
      </c>
      <c r="BF253" s="27">
        <v>174.30101721293673</v>
      </c>
      <c r="BG253" s="28">
        <v>0</v>
      </c>
      <c r="BH253" s="17"/>
      <c r="BI253" s="41">
        <v>32365</v>
      </c>
      <c r="BJ253" s="20"/>
      <c r="BK253" s="20"/>
      <c r="BL253" s="20"/>
      <c r="BM253" s="20"/>
      <c r="BN253" s="20"/>
      <c r="BO253" s="20"/>
      <c r="BP253" s="20"/>
      <c r="BQ253" s="20"/>
      <c r="BR253" s="20"/>
      <c r="BS253" s="43">
        <v>7.5999999999999998E-2</v>
      </c>
      <c r="BT253" s="43">
        <v>0.17</v>
      </c>
      <c r="BU253" s="43">
        <v>0.18</v>
      </c>
      <c r="BW253" s="16">
        <f t="shared" si="26"/>
        <v>0.85386991248368072</v>
      </c>
      <c r="BX253" s="10">
        <f t="shared" si="31"/>
        <v>0.27884100066565254</v>
      </c>
      <c r="BY253" s="10">
        <f t="shared" si="32"/>
        <v>1.4657957359183307</v>
      </c>
      <c r="BZ253" s="12">
        <f t="shared" si="33"/>
        <v>0.38294427837309902</v>
      </c>
      <c r="CA253" s="10">
        <f t="shared" si="27"/>
        <v>5.0948316960598738</v>
      </c>
      <c r="CB253" s="10">
        <f t="shared" si="28"/>
        <v>2.5474158480299369</v>
      </c>
      <c r="CC253" s="11">
        <f t="shared" si="29"/>
        <v>538.83390712799178</v>
      </c>
      <c r="CD253" s="11">
        <f t="shared" si="30"/>
        <v>336.77119195499489</v>
      </c>
      <c r="CF253" s="17"/>
      <c r="CG253" s="17"/>
      <c r="CH253" s="17"/>
      <c r="CI253" s="17"/>
    </row>
    <row r="254" spans="32:87" ht="10.5" customHeight="1">
      <c r="AG254" s="18">
        <v>29592</v>
      </c>
      <c r="AH254" s="19" t="s">
        <v>39</v>
      </c>
      <c r="AI254" s="19"/>
      <c r="AJ254" s="19"/>
      <c r="AK254" s="19"/>
      <c r="AL254" s="20">
        <v>0.185</v>
      </c>
      <c r="AM254" s="26"/>
      <c r="AN254" s="21"/>
      <c r="AO254" s="19" t="s">
        <v>34</v>
      </c>
      <c r="AP254" s="20"/>
      <c r="AQ254" s="3">
        <f t="shared" si="25"/>
        <v>61.081738403682216</v>
      </c>
      <c r="AR254" s="19"/>
      <c r="AS254" s="19"/>
      <c r="AT254" s="27">
        <v>305.35347376893378</v>
      </c>
      <c r="AU254" s="27">
        <v>173.93838616911856</v>
      </c>
      <c r="AV254" s="28">
        <v>0</v>
      </c>
      <c r="AW254" s="60"/>
      <c r="AX254" s="67">
        <v>29592</v>
      </c>
      <c r="AY254" s="68" t="s">
        <v>39</v>
      </c>
      <c r="AZ254" s="69">
        <v>0.185</v>
      </c>
      <c r="BA254" s="69"/>
      <c r="BB254" s="70"/>
      <c r="BC254" s="68" t="s">
        <v>34</v>
      </c>
      <c r="BD254" s="20"/>
      <c r="BE254" s="27">
        <v>305.35347376893378</v>
      </c>
      <c r="BF254" s="27">
        <v>173.93838616911856</v>
      </c>
      <c r="BG254" s="28">
        <v>0</v>
      </c>
      <c r="BH254" s="17"/>
      <c r="BI254" s="18">
        <v>32386</v>
      </c>
      <c r="BJ254" s="42">
        <v>0.05</v>
      </c>
      <c r="BK254" s="42">
        <f>0.024/2</f>
        <v>1.2E-2</v>
      </c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W254" s="16">
        <f t="shared" si="26"/>
        <v>0.85273712409130331</v>
      </c>
      <c r="BX254" s="10">
        <f t="shared" si="31"/>
        <v>0.27847107564047602</v>
      </c>
      <c r="BY254" s="10">
        <f t="shared" si="32"/>
        <v>1.463851134790022</v>
      </c>
      <c r="BZ254" s="12">
        <f t="shared" si="33"/>
        <v>0.3824362445061994</v>
      </c>
      <c r="CA254" s="10">
        <f t="shared" si="27"/>
        <v>5.0878350569308139</v>
      </c>
      <c r="CB254" s="10">
        <f t="shared" si="28"/>
        <v>2.543917528465407</v>
      </c>
      <c r="CC254" s="11">
        <f t="shared" si="29"/>
        <v>537.04738368250582</v>
      </c>
      <c r="CD254" s="11">
        <f t="shared" si="30"/>
        <v>335.65461480156614</v>
      </c>
      <c r="CF254" s="17"/>
      <c r="CG254" s="17"/>
      <c r="CH254" s="17"/>
      <c r="CI254" s="17"/>
    </row>
    <row r="255" spans="32:87" ht="10.5" customHeight="1">
      <c r="AF255" s="8"/>
      <c r="AG255" s="18">
        <v>29619</v>
      </c>
      <c r="AH255" s="19" t="s">
        <v>39</v>
      </c>
      <c r="AI255" s="19"/>
      <c r="AJ255" s="19"/>
      <c r="AK255" s="19"/>
      <c r="AL255" s="20">
        <v>0.48099999999999998</v>
      </c>
      <c r="AM255" s="26"/>
      <c r="AN255" s="21"/>
      <c r="AO255" s="19" t="s">
        <v>34</v>
      </c>
      <c r="AP255" s="18"/>
      <c r="AQ255" s="3">
        <f t="shared" si="25"/>
        <v>60.977571298435272</v>
      </c>
      <c r="AR255" s="19"/>
      <c r="AS255" s="19"/>
      <c r="AT255" s="27">
        <v>304.83359755472793</v>
      </c>
      <c r="AU255" s="27">
        <v>173.64224927376722</v>
      </c>
      <c r="AV255" s="28">
        <v>0</v>
      </c>
      <c r="AW255" s="60"/>
      <c r="AX255" s="67">
        <v>29619</v>
      </c>
      <c r="AY255" s="68" t="s">
        <v>39</v>
      </c>
      <c r="AZ255" s="69">
        <v>0.48099999999999998</v>
      </c>
      <c r="BA255" s="69"/>
      <c r="BB255" s="70"/>
      <c r="BC255" s="68" t="s">
        <v>34</v>
      </c>
      <c r="BD255" s="18"/>
      <c r="BE255" s="27">
        <v>304.83359755472793</v>
      </c>
      <c r="BF255" s="27">
        <v>173.64224927376722</v>
      </c>
      <c r="BG255" s="28">
        <v>0</v>
      </c>
      <c r="BH255" s="17"/>
      <c r="BI255" s="18">
        <v>32386</v>
      </c>
      <c r="BJ255" s="20"/>
      <c r="BK255" s="20"/>
      <c r="BL255" s="42">
        <f>0.03/2</f>
        <v>1.4999999999999999E-2</v>
      </c>
      <c r="BM255" s="42">
        <f>0.032/2</f>
        <v>1.6E-2</v>
      </c>
      <c r="BN255" s="20"/>
      <c r="BO255" s="20"/>
      <c r="BP255" s="20"/>
      <c r="BQ255" s="20"/>
      <c r="BR255" s="20"/>
      <c r="BS255" s="20"/>
      <c r="BT255" s="20"/>
      <c r="BU255" s="20"/>
      <c r="BW255" s="16">
        <f t="shared" si="26"/>
        <v>0.85273712409130331</v>
      </c>
      <c r="BX255" s="10">
        <f t="shared" si="31"/>
        <v>0.27847107564047602</v>
      </c>
      <c r="BY255" s="10">
        <f t="shared" si="32"/>
        <v>1.463851134790022</v>
      </c>
      <c r="BZ255" s="12">
        <f t="shared" si="33"/>
        <v>0.3824362445061994</v>
      </c>
      <c r="CA255" s="10">
        <f t="shared" si="27"/>
        <v>5.0878350569308139</v>
      </c>
      <c r="CB255" s="10">
        <f t="shared" si="28"/>
        <v>2.543917528465407</v>
      </c>
      <c r="CC255" s="11">
        <f t="shared" si="29"/>
        <v>537.04738368250582</v>
      </c>
      <c r="CD255" s="11">
        <f t="shared" si="30"/>
        <v>335.65461480156614</v>
      </c>
      <c r="CF255" s="17"/>
      <c r="CG255" s="17"/>
      <c r="CH255" s="17"/>
      <c r="CI255" s="17"/>
    </row>
    <row r="256" spans="32:87" ht="10.5" customHeight="1">
      <c r="AG256" s="18">
        <v>29649</v>
      </c>
      <c r="AH256" s="19" t="s">
        <v>39</v>
      </c>
      <c r="AI256" s="19"/>
      <c r="AJ256" s="19"/>
      <c r="AK256" s="19"/>
      <c r="AL256" s="20">
        <v>1.591</v>
      </c>
      <c r="AM256" s="26"/>
      <c r="AN256" s="20"/>
      <c r="AO256" s="19" t="s">
        <v>34</v>
      </c>
      <c r="AP256" s="18"/>
      <c r="AQ256" s="3">
        <f t="shared" si="25"/>
        <v>60.862038404764071</v>
      </c>
      <c r="AR256" s="19"/>
      <c r="AS256" s="19"/>
      <c r="AT256" s="27">
        <v>304.25699534269432</v>
      </c>
      <c r="AU256" s="27">
        <v>173.31379956928291</v>
      </c>
      <c r="AV256" s="28">
        <v>0</v>
      </c>
      <c r="AW256" s="60"/>
      <c r="AX256" s="67">
        <v>29649</v>
      </c>
      <c r="AY256" s="68" t="s">
        <v>39</v>
      </c>
      <c r="AZ256" s="69">
        <v>1.591</v>
      </c>
      <c r="BA256" s="69"/>
      <c r="BB256" s="69"/>
      <c r="BC256" s="68" t="s">
        <v>34</v>
      </c>
      <c r="BD256" s="18"/>
      <c r="BE256" s="27">
        <v>304.25699534269432</v>
      </c>
      <c r="BF256" s="27">
        <v>173.31379956928291</v>
      </c>
      <c r="BG256" s="28">
        <v>0</v>
      </c>
      <c r="BH256" s="17"/>
      <c r="BI256" s="41">
        <v>32413</v>
      </c>
      <c r="BJ256" s="20"/>
      <c r="BK256" s="20"/>
      <c r="BL256" s="20"/>
      <c r="BM256" s="20"/>
      <c r="BN256" s="20"/>
      <c r="BO256" s="20"/>
      <c r="BP256" s="20"/>
      <c r="BQ256" s="43">
        <v>3.2000000000000001E-2</v>
      </c>
      <c r="BR256" s="20"/>
      <c r="BS256" s="20"/>
      <c r="BT256" s="20"/>
      <c r="BU256" s="20"/>
      <c r="BW256" s="16">
        <f t="shared" si="26"/>
        <v>0.851282889813193</v>
      </c>
      <c r="BX256" s="10">
        <f t="shared" si="31"/>
        <v>0.27799617877927724</v>
      </c>
      <c r="BY256" s="10">
        <f t="shared" si="32"/>
        <v>1.4613547236005469</v>
      </c>
      <c r="BZ256" s="12">
        <f t="shared" si="33"/>
        <v>0.38178404832493734</v>
      </c>
      <c r="CA256" s="10">
        <f t="shared" si="27"/>
        <v>5.0788534946049619</v>
      </c>
      <c r="CB256" s="10">
        <f t="shared" si="28"/>
        <v>2.539426747302481</v>
      </c>
      <c r="CC256" s="11">
        <f t="shared" si="29"/>
        <v>534.75912581728312</v>
      </c>
      <c r="CD256" s="11">
        <f t="shared" si="30"/>
        <v>334.22445363580192</v>
      </c>
      <c r="CF256" s="17"/>
      <c r="CG256" s="17"/>
      <c r="CH256" s="17"/>
      <c r="CI256" s="17"/>
    </row>
    <row r="257" spans="32:87" ht="10.5" customHeight="1">
      <c r="AF257" s="8"/>
      <c r="AG257" s="18">
        <v>29678</v>
      </c>
      <c r="AH257" s="19" t="s">
        <v>39</v>
      </c>
      <c r="AI257" s="19"/>
      <c r="AJ257" s="19"/>
      <c r="AK257" s="19"/>
      <c r="AL257" s="20">
        <v>4.8099999999999996</v>
      </c>
      <c r="AM257" s="26"/>
      <c r="AN257" s="21"/>
      <c r="AO257" s="19" t="s">
        <v>34</v>
      </c>
      <c r="AP257" s="20"/>
      <c r="AQ257" s="3">
        <f t="shared" si="25"/>
        <v>60.750564686346763</v>
      </c>
      <c r="AR257" s="19"/>
      <c r="AS257" s="19"/>
      <c r="AT257" s="27">
        <v>303.70064996005067</v>
      </c>
      <c r="AU257" s="27">
        <v>172.99688875502144</v>
      </c>
      <c r="AV257" s="28">
        <v>0</v>
      </c>
      <c r="AW257" s="60"/>
      <c r="AX257" s="67">
        <v>29678</v>
      </c>
      <c r="AY257" s="68" t="s">
        <v>39</v>
      </c>
      <c r="AZ257" s="69">
        <v>4.8099999999999996</v>
      </c>
      <c r="BA257" s="69"/>
      <c r="BB257" s="70"/>
      <c r="BC257" s="68" t="s">
        <v>34</v>
      </c>
      <c r="BD257" s="20"/>
      <c r="BE257" s="27">
        <v>303.70064996005067</v>
      </c>
      <c r="BF257" s="27">
        <v>172.99688875502144</v>
      </c>
      <c r="BG257" s="28">
        <v>0</v>
      </c>
      <c r="BH257" s="17"/>
      <c r="BI257" s="18">
        <v>32416</v>
      </c>
      <c r="BJ257" s="42">
        <f>0.021/2</f>
        <v>1.0500000000000001E-2</v>
      </c>
      <c r="BK257" s="42">
        <f>0.024/2</f>
        <v>1.2E-2</v>
      </c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W257" s="16">
        <f t="shared" si="26"/>
        <v>0.85112146139124345</v>
      </c>
      <c r="BX257" s="10">
        <f t="shared" si="31"/>
        <v>0.2779434624789906</v>
      </c>
      <c r="BY257" s="10">
        <f t="shared" si="32"/>
        <v>1.4610776075093364</v>
      </c>
      <c r="BZ257" s="12">
        <f t="shared" si="33"/>
        <v>0.38171165077391866</v>
      </c>
      <c r="CA257" s="10">
        <f t="shared" si="27"/>
        <v>5.0778565224616266</v>
      </c>
      <c r="CB257" s="10">
        <f t="shared" si="28"/>
        <v>2.5389282612308133</v>
      </c>
      <c r="CC257" s="11">
        <f t="shared" si="29"/>
        <v>534.50547754644958</v>
      </c>
      <c r="CD257" s="11">
        <f t="shared" si="30"/>
        <v>334.06592346653099</v>
      </c>
      <c r="CF257" s="17"/>
      <c r="CG257" s="17"/>
      <c r="CH257" s="17"/>
      <c r="CI257" s="17"/>
    </row>
    <row r="258" spans="32:87" ht="10.5" customHeight="1">
      <c r="AG258" s="18">
        <v>29707</v>
      </c>
      <c r="AH258" s="19" t="s">
        <v>33</v>
      </c>
      <c r="AI258" s="26"/>
      <c r="AJ258" s="20">
        <v>3.7</v>
      </c>
      <c r="AK258" s="21"/>
      <c r="AL258" s="21"/>
      <c r="AM258" s="21"/>
      <c r="AN258" s="21"/>
      <c r="AO258" s="19" t="s">
        <v>34</v>
      </c>
      <c r="AP258" s="18"/>
      <c r="AQ258" s="3">
        <f t="shared" si="25"/>
        <v>60.639295141010471</v>
      </c>
      <c r="AR258" s="27">
        <v>77.7</v>
      </c>
      <c r="AS258" s="28">
        <v>4.3999999999999997E-2</v>
      </c>
      <c r="AT258" s="28"/>
      <c r="AU258" s="28"/>
      <c r="AV258" s="28"/>
      <c r="AW258" s="60"/>
      <c r="AX258" s="67">
        <v>30592</v>
      </c>
      <c r="AY258" s="68" t="s">
        <v>39</v>
      </c>
      <c r="AZ258" s="69">
        <v>0.10730000000000001</v>
      </c>
      <c r="BA258" s="69"/>
      <c r="BB258" s="70"/>
      <c r="BC258" s="68" t="s">
        <v>34</v>
      </c>
      <c r="BD258" s="18"/>
      <c r="BE258" s="27">
        <v>286.67790246788303</v>
      </c>
      <c r="BF258" s="27">
        <v>163.30022740577928</v>
      </c>
      <c r="BG258" s="28">
        <v>0</v>
      </c>
      <c r="BH258" s="17"/>
      <c r="BI258" s="18">
        <v>32416</v>
      </c>
      <c r="BJ258" s="20"/>
      <c r="BK258" s="20"/>
      <c r="BL258" s="42">
        <f>0.03/2</f>
        <v>1.4999999999999999E-2</v>
      </c>
      <c r="BM258" s="42">
        <v>0.14000000000000001</v>
      </c>
      <c r="BN258" s="20"/>
      <c r="BO258" s="20"/>
      <c r="BP258" s="20"/>
      <c r="BQ258" s="20"/>
      <c r="BR258" s="20"/>
      <c r="BS258" s="20"/>
      <c r="BT258" s="20"/>
      <c r="BU258" s="20"/>
      <c r="BW258" s="16">
        <f t="shared" si="26"/>
        <v>0.85112146139124345</v>
      </c>
      <c r="BX258" s="10">
        <f t="shared" si="31"/>
        <v>0.2779434624789906</v>
      </c>
      <c r="BY258" s="10">
        <f t="shared" si="32"/>
        <v>1.4610776075093364</v>
      </c>
      <c r="BZ258" s="12">
        <f t="shared" si="33"/>
        <v>0.38171165077391866</v>
      </c>
      <c r="CA258" s="10">
        <f t="shared" si="27"/>
        <v>5.0778565224616266</v>
      </c>
      <c r="CB258" s="10">
        <f t="shared" si="28"/>
        <v>2.5389282612308133</v>
      </c>
      <c r="CC258" s="11">
        <f t="shared" si="29"/>
        <v>534.50547754644958</v>
      </c>
      <c r="CD258" s="11">
        <f t="shared" si="30"/>
        <v>334.06592346653099</v>
      </c>
      <c r="CF258" s="17"/>
      <c r="CG258" s="17"/>
      <c r="CH258" s="17"/>
      <c r="CI258" s="17"/>
    </row>
    <row r="259" spans="32:87" ht="10.5" customHeight="1">
      <c r="AF259" s="8"/>
      <c r="AG259" s="18">
        <v>29738</v>
      </c>
      <c r="AH259" s="19" t="s">
        <v>33</v>
      </c>
      <c r="AI259" s="26"/>
      <c r="AJ259" s="20">
        <v>6.29</v>
      </c>
      <c r="AK259" s="21"/>
      <c r="AL259" s="21"/>
      <c r="AM259" s="21"/>
      <c r="AN259" s="21"/>
      <c r="AO259" s="19" t="s">
        <v>34</v>
      </c>
      <c r="AP259" s="18"/>
      <c r="AQ259" s="3">
        <f t="shared" si="25"/>
        <v>60.520577190882051</v>
      </c>
      <c r="AR259" s="27">
        <v>77.548133763472961</v>
      </c>
      <c r="AS259" s="28">
        <v>4.3914001101580565E-2</v>
      </c>
      <c r="AT259" s="28"/>
      <c r="AU259" s="28"/>
      <c r="AV259" s="28"/>
      <c r="AW259" s="60"/>
      <c r="AX259" s="67">
        <v>30621</v>
      </c>
      <c r="AY259" s="68" t="s">
        <v>39</v>
      </c>
      <c r="AZ259" s="69">
        <v>0.18870000000000001</v>
      </c>
      <c r="BA259" s="69"/>
      <c r="BB259" s="70"/>
      <c r="BC259" s="68" t="s">
        <v>34</v>
      </c>
      <c r="BD259" s="18"/>
      <c r="BE259" s="27">
        <v>286.15370111907157</v>
      </c>
      <c r="BF259" s="27">
        <v>163.00162678560446</v>
      </c>
      <c r="BG259" s="28">
        <v>0</v>
      </c>
      <c r="BH259" s="17"/>
      <c r="BI259" s="18">
        <v>32447</v>
      </c>
      <c r="BJ259" s="20"/>
      <c r="BK259" s="20"/>
      <c r="BL259" s="42">
        <f>0.03/2</f>
        <v>1.4999999999999999E-2</v>
      </c>
      <c r="BM259" s="42">
        <f>0.032/2</f>
        <v>1.6E-2</v>
      </c>
      <c r="BN259" s="20"/>
      <c r="BO259" s="20"/>
      <c r="BP259" s="20"/>
      <c r="BQ259" s="20"/>
      <c r="BR259" s="20"/>
      <c r="BS259" s="20"/>
      <c r="BT259" s="20"/>
      <c r="BU259" s="20"/>
      <c r="BW259" s="16">
        <f t="shared" si="26"/>
        <v>0.84945515912022085</v>
      </c>
      <c r="BX259" s="10">
        <f t="shared" si="31"/>
        <v>0.27739931238555082</v>
      </c>
      <c r="BY259" s="10">
        <f t="shared" si="32"/>
        <v>1.4582171498120842</v>
      </c>
      <c r="BZ259" s="12">
        <f t="shared" si="33"/>
        <v>0.38096434616533709</v>
      </c>
      <c r="CA259" s="10">
        <f t="shared" si="27"/>
        <v>5.0675659295587749</v>
      </c>
      <c r="CB259" s="10">
        <f t="shared" si="28"/>
        <v>2.5337829647793875</v>
      </c>
      <c r="CC259" s="11">
        <f t="shared" si="29"/>
        <v>531.89147991068535</v>
      </c>
      <c r="CD259" s="11">
        <f t="shared" si="30"/>
        <v>332.43217494417831</v>
      </c>
      <c r="CF259" s="17"/>
      <c r="CG259" s="17"/>
      <c r="CH259" s="17"/>
      <c r="CI259" s="17"/>
    </row>
    <row r="260" spans="32:87" ht="10.5" customHeight="1">
      <c r="AG260" s="18">
        <v>29768</v>
      </c>
      <c r="AH260" s="19" t="s">
        <v>33</v>
      </c>
      <c r="AI260" s="26"/>
      <c r="AJ260" s="20">
        <v>0.999</v>
      </c>
      <c r="AK260" s="21"/>
      <c r="AL260" s="21"/>
      <c r="AM260" s="21"/>
      <c r="AN260" s="21"/>
      <c r="AO260" s="19" t="s">
        <v>34</v>
      </c>
      <c r="AP260" s="18"/>
      <c r="AQ260" s="3">
        <f t="shared" si="25"/>
        <v>60.405910154123688</v>
      </c>
      <c r="AR260" s="27">
        <v>77.401449061308298</v>
      </c>
      <c r="AS260" s="28">
        <v>4.3830936405374062E-2</v>
      </c>
      <c r="AT260" s="28"/>
      <c r="AU260" s="28"/>
      <c r="AV260" s="28"/>
      <c r="AW260" s="60"/>
      <c r="AX260" s="67">
        <v>30651</v>
      </c>
      <c r="AY260" s="68" t="s">
        <v>39</v>
      </c>
      <c r="AZ260" s="69">
        <v>0.44400000000000001</v>
      </c>
      <c r="BA260" s="69"/>
      <c r="BB260" s="70"/>
      <c r="BC260" s="68" t="s">
        <v>34</v>
      </c>
      <c r="BD260" s="18"/>
      <c r="BE260" s="27">
        <v>285.61243251098369</v>
      </c>
      <c r="BF260" s="27">
        <v>162.69330414884922</v>
      </c>
      <c r="BG260" s="28">
        <v>0</v>
      </c>
      <c r="BH260" s="17"/>
      <c r="BI260" s="18">
        <v>32448</v>
      </c>
      <c r="BJ260" s="42">
        <f>0.021/2</f>
        <v>1.0500000000000001E-2</v>
      </c>
      <c r="BK260" s="42">
        <f>0.024/2</f>
        <v>1.2E-2</v>
      </c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W260" s="16">
        <f t="shared" si="26"/>
        <v>0.84940146178249831</v>
      </c>
      <c r="BX260" s="10">
        <f t="shared" si="31"/>
        <v>0.27738177690483556</v>
      </c>
      <c r="BY260" s="10">
        <f t="shared" si="32"/>
        <v>1.458124970280386</v>
      </c>
      <c r="BZ260" s="12">
        <f t="shared" si="33"/>
        <v>0.38094026393929292</v>
      </c>
      <c r="CA260" s="10">
        <f t="shared" si="27"/>
        <v>5.0672343223900054</v>
      </c>
      <c r="CB260" s="10">
        <f t="shared" si="28"/>
        <v>2.5336171611950027</v>
      </c>
      <c r="CC260" s="11">
        <f t="shared" si="29"/>
        <v>531.80737058365651</v>
      </c>
      <c r="CD260" s="11">
        <f t="shared" si="30"/>
        <v>332.3796066147853</v>
      </c>
      <c r="CF260" s="17"/>
      <c r="CG260" s="17"/>
      <c r="CH260" s="17"/>
      <c r="CI260" s="17"/>
    </row>
    <row r="261" spans="32:87" ht="10.5" customHeight="1">
      <c r="AF261" s="8"/>
      <c r="AG261" s="18">
        <v>29801</v>
      </c>
      <c r="AH261" s="19" t="s">
        <v>33</v>
      </c>
      <c r="AI261" s="26"/>
      <c r="AJ261" s="20">
        <v>0.74</v>
      </c>
      <c r="AK261" s="21"/>
      <c r="AL261" s="21"/>
      <c r="AM261" s="21"/>
      <c r="AN261" s="21"/>
      <c r="AO261" s="19" t="s">
        <v>34</v>
      </c>
      <c r="AP261" s="18"/>
      <c r="AQ261" s="3">
        <f t="shared" ref="AQ261:AQ324" si="34">100*2.71828^(-(0.69315/30.02)*(AG261-21794)/365.25)</f>
        <v>60.280027329866073</v>
      </c>
      <c r="AR261" s="27">
        <v>77.240416333473689</v>
      </c>
      <c r="AS261" s="28">
        <v>4.373974670106618E-2</v>
      </c>
      <c r="AT261" s="28"/>
      <c r="AU261" s="28"/>
      <c r="AV261" s="28"/>
      <c r="AW261" s="60"/>
      <c r="AX261" s="67">
        <v>30686</v>
      </c>
      <c r="AY261" s="68" t="s">
        <v>39</v>
      </c>
      <c r="AZ261" s="69">
        <v>0.19980000000000001</v>
      </c>
      <c r="BA261" s="69"/>
      <c r="BB261" s="70"/>
      <c r="BC261" s="68" t="s">
        <v>34</v>
      </c>
      <c r="BD261" s="18"/>
      <c r="BE261" s="27">
        <v>284.98224633495818</v>
      </c>
      <c r="BF261" s="27">
        <v>162.33433143080208</v>
      </c>
      <c r="BG261" s="28">
        <v>0</v>
      </c>
      <c r="BH261" s="17"/>
      <c r="BI261" s="41">
        <v>32455</v>
      </c>
      <c r="BJ261" s="20"/>
      <c r="BK261" s="20"/>
      <c r="BL261" s="20"/>
      <c r="BM261" s="20"/>
      <c r="BN261" s="20"/>
      <c r="BO261" s="20"/>
      <c r="BP261" s="20"/>
      <c r="BQ261" s="20"/>
      <c r="BR261" s="20"/>
      <c r="BS261" s="43">
        <v>8.3000000000000004E-2</v>
      </c>
      <c r="BT261" s="43">
        <v>0.13</v>
      </c>
      <c r="BU261" s="43">
        <v>0.51</v>
      </c>
      <c r="BW261" s="16">
        <f t="shared" si="26"/>
        <v>0.84902567545006902</v>
      </c>
      <c r="BX261" s="10">
        <f t="shared" si="31"/>
        <v>0.27725905957349611</v>
      </c>
      <c r="BY261" s="10">
        <f t="shared" si="32"/>
        <v>1.4574798766945387</v>
      </c>
      <c r="BZ261" s="12">
        <f t="shared" si="33"/>
        <v>0.38077173097684663</v>
      </c>
      <c r="CA261" s="10">
        <f t="shared" si="27"/>
        <v>5.0649136797132739</v>
      </c>
      <c r="CB261" s="10">
        <f t="shared" si="28"/>
        <v>2.5324568398566369</v>
      </c>
      <c r="CC261" s="11">
        <f t="shared" si="29"/>
        <v>531.21897758839486</v>
      </c>
      <c r="CD261" s="11">
        <f t="shared" si="30"/>
        <v>332.01186099274685</v>
      </c>
      <c r="CF261" s="17"/>
      <c r="CG261" s="17"/>
      <c r="CH261" s="17"/>
      <c r="CI261" s="17"/>
    </row>
    <row r="262" spans="32:87" ht="10.5" customHeight="1">
      <c r="AG262" s="18">
        <v>29831</v>
      </c>
      <c r="AH262" s="19" t="s">
        <v>33</v>
      </c>
      <c r="AI262" s="26"/>
      <c r="AJ262" s="20">
        <v>0.44400000000000001</v>
      </c>
      <c r="AK262" s="21"/>
      <c r="AL262" s="21"/>
      <c r="AM262" s="21"/>
      <c r="AN262" s="21"/>
      <c r="AO262" s="19" t="s">
        <v>34</v>
      </c>
      <c r="AP262" s="18"/>
      <c r="AQ262" s="3">
        <f t="shared" si="34"/>
        <v>60.165816057758938</v>
      </c>
      <c r="AR262" s="27">
        <v>77.094313688379643</v>
      </c>
      <c r="AS262" s="28">
        <v>4.3657011612467232E-2</v>
      </c>
      <c r="AT262" s="28"/>
      <c r="AU262" s="28"/>
      <c r="AV262" s="28"/>
      <c r="AW262" s="60"/>
      <c r="AX262" s="67">
        <v>30713</v>
      </c>
      <c r="AY262" s="68" t="s">
        <v>39</v>
      </c>
      <c r="AZ262" s="69">
        <v>0.35520000000000002</v>
      </c>
      <c r="BA262" s="69"/>
      <c r="BB262" s="70"/>
      <c r="BC262" s="68" t="s">
        <v>34</v>
      </c>
      <c r="BD262" s="18"/>
      <c r="BE262" s="27">
        <v>284.49705293102591</v>
      </c>
      <c r="BF262" s="27">
        <v>162.05795089182143</v>
      </c>
      <c r="BG262" s="28">
        <v>0</v>
      </c>
      <c r="BH262" s="17"/>
      <c r="BI262" s="18">
        <v>32477</v>
      </c>
      <c r="BJ262" s="20"/>
      <c r="BK262" s="20"/>
      <c r="BL262" s="42">
        <f>0.03/2</f>
        <v>1.4999999999999999E-2</v>
      </c>
      <c r="BM262" s="42">
        <v>7.0999999999999994E-2</v>
      </c>
      <c r="BN262" s="20"/>
      <c r="BO262" s="20"/>
      <c r="BP262" s="20"/>
      <c r="BQ262" s="20"/>
      <c r="BR262" s="20"/>
      <c r="BS262" s="20"/>
      <c r="BT262" s="20"/>
      <c r="BU262" s="20"/>
      <c r="BW262" s="16">
        <f t="shared" ref="BW262:BW325" si="35">1*2.71828^(-(0.69315/30.02)*(BI262-29866)/365.25)</f>
        <v>0.84784571468864844</v>
      </c>
      <c r="BX262" s="10">
        <f t="shared" si="31"/>
        <v>0.27687372987086761</v>
      </c>
      <c r="BY262" s="10">
        <f t="shared" si="32"/>
        <v>1.4554542971216382</v>
      </c>
      <c r="BZ262" s="12">
        <f t="shared" si="33"/>
        <v>0.38024254120720546</v>
      </c>
      <c r="CA262" s="10">
        <f t="shared" ref="CA262:CA325" si="36">6*2.71828^(-(0.69315/29)*(BI262-29866)/365.25)</f>
        <v>5.0576271479872092</v>
      </c>
      <c r="CB262" s="10">
        <f t="shared" ref="CB262:CB325" si="37">3*2.71828^(-(0.69315/29)*(BI262-29866)/365.25)</f>
        <v>2.5288135739936046</v>
      </c>
      <c r="CC262" s="11">
        <f t="shared" ref="CC262:CC325" si="38">800*2.71828^(-(0.69315/12)*(BI262-29866)/365.25)</f>
        <v>529.37397725155256</v>
      </c>
      <c r="CD262" s="11">
        <f t="shared" ref="CD262:CD325" si="39">500*2.71828^(-(0.69315/12)*(BI262-29866)/365.25)</f>
        <v>330.85873578222038</v>
      </c>
      <c r="CF262" s="17"/>
      <c r="CG262" s="17"/>
      <c r="CH262" s="17"/>
      <c r="CI262" s="17"/>
    </row>
    <row r="263" spans="32:87" ht="10.5" customHeight="1">
      <c r="AF263" s="8"/>
      <c r="AG263" s="18">
        <v>29860</v>
      </c>
      <c r="AH263" s="19" t="s">
        <v>35</v>
      </c>
      <c r="AI263" s="20">
        <v>0.36259999999999998</v>
      </c>
      <c r="AJ263" s="26"/>
      <c r="AK263" s="20"/>
      <c r="AL263" s="20"/>
      <c r="AM263" s="20"/>
      <c r="AN263" s="20"/>
      <c r="AO263" s="19" t="s">
        <v>34</v>
      </c>
      <c r="AP263" s="18"/>
      <c r="AQ263" s="3">
        <f t="shared" si="34"/>
        <v>60.055617526566706</v>
      </c>
      <c r="AR263" s="27">
        <v>76.953343830315092</v>
      </c>
      <c r="AS263" s="28">
        <v>4.3577183121413947E-2</v>
      </c>
      <c r="AT263" s="28"/>
      <c r="AU263" s="28"/>
      <c r="AV263" s="28"/>
      <c r="AW263" s="60"/>
      <c r="AX263" s="67">
        <v>30742</v>
      </c>
      <c r="AY263" s="68" t="s">
        <v>39</v>
      </c>
      <c r="AZ263" s="69">
        <v>0.57720000000000005</v>
      </c>
      <c r="BA263" s="69"/>
      <c r="BB263" s="69"/>
      <c r="BC263" s="68" t="s">
        <v>34</v>
      </c>
      <c r="BD263" s="18"/>
      <c r="BE263" s="27">
        <v>283.9768393477832</v>
      </c>
      <c r="BF263" s="27">
        <v>161.76162182107058</v>
      </c>
      <c r="BG263" s="28">
        <v>0</v>
      </c>
      <c r="BH263" s="17"/>
      <c r="BI263" s="18">
        <v>32478</v>
      </c>
      <c r="BJ263" s="42">
        <v>4.5999999999999999E-2</v>
      </c>
      <c r="BK263" s="42">
        <v>7.8E-2</v>
      </c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W263" s="16">
        <f t="shared" si="35"/>
        <v>0.84779211909011742</v>
      </c>
      <c r="BX263" s="10">
        <f t="shared" si="31"/>
        <v>0.27685622761425088</v>
      </c>
      <c r="BY263" s="10">
        <f t="shared" si="32"/>
        <v>1.4553622922405174</v>
      </c>
      <c r="BZ263" s="12">
        <f t="shared" si="33"/>
        <v>0.38021850460923734</v>
      </c>
      <c r="CA263" s="10">
        <f t="shared" si="36"/>
        <v>5.0572961911841707</v>
      </c>
      <c r="CB263" s="10">
        <f t="shared" si="37"/>
        <v>2.5286480955920854</v>
      </c>
      <c r="CC263" s="11">
        <f t="shared" si="38"/>
        <v>529.29026602350154</v>
      </c>
      <c r="CD263" s="11">
        <f t="shared" si="39"/>
        <v>330.80641626468844</v>
      </c>
      <c r="CF263" s="17"/>
      <c r="CG263" s="17"/>
      <c r="CH263" s="17"/>
      <c r="CI263" s="17"/>
    </row>
    <row r="264" spans="32:87" ht="10.5" customHeight="1">
      <c r="AG264" s="18">
        <v>29860</v>
      </c>
      <c r="AH264" s="19" t="s">
        <v>33</v>
      </c>
      <c r="AI264" s="26"/>
      <c r="AJ264" s="20">
        <v>0.34039999999999998</v>
      </c>
      <c r="AK264" s="20"/>
      <c r="AL264" s="20"/>
      <c r="AM264" s="20"/>
      <c r="AN264" s="20"/>
      <c r="AO264" s="19" t="s">
        <v>34</v>
      </c>
      <c r="AP264" s="20"/>
      <c r="AQ264" s="3">
        <f t="shared" si="34"/>
        <v>60.055617526566706</v>
      </c>
      <c r="AR264" s="27">
        <v>76.953343830315092</v>
      </c>
      <c r="AS264" s="28">
        <v>4.3577183121413947E-2</v>
      </c>
      <c r="AT264" s="28"/>
      <c r="AU264" s="28"/>
      <c r="AV264" s="28"/>
      <c r="AW264" s="60"/>
      <c r="AX264" s="67">
        <v>30774</v>
      </c>
      <c r="AY264" s="68" t="s">
        <v>39</v>
      </c>
      <c r="AZ264" s="69">
        <v>0.41439999999999999</v>
      </c>
      <c r="BA264" s="69"/>
      <c r="BB264" s="69"/>
      <c r="BC264" s="68" t="s">
        <v>34</v>
      </c>
      <c r="BD264" s="20"/>
      <c r="BE264" s="27">
        <v>283.40391442127583</v>
      </c>
      <c r="BF264" s="27">
        <v>161.43526680737858</v>
      </c>
      <c r="BG264" s="28">
        <v>0</v>
      </c>
      <c r="BH264" s="17"/>
      <c r="BI264" s="44">
        <v>32485</v>
      </c>
      <c r="BJ264" s="20"/>
      <c r="BK264" s="20"/>
      <c r="BL264" s="20"/>
      <c r="BM264" s="20"/>
      <c r="BN264" s="55">
        <v>0.52</v>
      </c>
      <c r="BO264" s="55">
        <v>0.214</v>
      </c>
      <c r="BP264" s="55">
        <v>0.81</v>
      </c>
      <c r="BQ264" s="20"/>
      <c r="BR264" s="20"/>
      <c r="BS264" s="20"/>
      <c r="BT264" s="20"/>
      <c r="BU264" s="20"/>
      <c r="BW264" s="16">
        <f t="shared" si="35"/>
        <v>0.84741704475197499</v>
      </c>
      <c r="BX264" s="10">
        <f t="shared" si="31"/>
        <v>0.27673374279280138</v>
      </c>
      <c r="BY264" s="10">
        <f t="shared" si="32"/>
        <v>1.4547184208996216</v>
      </c>
      <c r="BZ264" s="12">
        <f t="shared" si="33"/>
        <v>0.38005029096257259</v>
      </c>
      <c r="CA264" s="10">
        <f t="shared" si="36"/>
        <v>5.054980099876083</v>
      </c>
      <c r="CB264" s="10">
        <f t="shared" si="37"/>
        <v>2.5274900499380415</v>
      </c>
      <c r="CC264" s="11">
        <f t="shared" si="38"/>
        <v>528.70465795897496</v>
      </c>
      <c r="CD264" s="11">
        <f t="shared" si="39"/>
        <v>330.44041122435937</v>
      </c>
      <c r="CF264" s="17"/>
      <c r="CG264" s="17"/>
      <c r="CH264" s="17"/>
      <c r="CI264" s="17"/>
    </row>
    <row r="265" spans="32:87" ht="10.5" customHeight="1">
      <c r="AF265" s="8"/>
      <c r="AG265" s="18">
        <v>29860</v>
      </c>
      <c r="AH265" s="19" t="s">
        <v>33</v>
      </c>
      <c r="AI265" s="26"/>
      <c r="AJ265" s="20">
        <v>0.27379999999999999</v>
      </c>
      <c r="AK265" s="20"/>
      <c r="AL265" s="20"/>
      <c r="AM265" s="20"/>
      <c r="AN265" s="20"/>
      <c r="AO265" s="19" t="s">
        <v>34</v>
      </c>
      <c r="AP265" s="18"/>
      <c r="AQ265" s="3">
        <f t="shared" si="34"/>
        <v>60.055617526566706</v>
      </c>
      <c r="AR265" s="27">
        <v>76.953343830315092</v>
      </c>
      <c r="AS265" s="28">
        <v>4.3577183121413947E-2</v>
      </c>
      <c r="AT265" s="28"/>
      <c r="AU265" s="28"/>
      <c r="AV265" s="28"/>
      <c r="AW265" s="60"/>
      <c r="AX265" s="67">
        <v>30803</v>
      </c>
      <c r="AY265" s="68" t="s">
        <v>39</v>
      </c>
      <c r="AZ265" s="69">
        <v>0.27379999999999999</v>
      </c>
      <c r="BA265" s="69"/>
      <c r="BB265" s="69"/>
      <c r="BC265" s="68" t="s">
        <v>34</v>
      </c>
      <c r="BD265" s="18"/>
      <c r="BE265" s="27">
        <v>282.88569968299572</v>
      </c>
      <c r="BF265" s="27">
        <v>161.14007633794347</v>
      </c>
      <c r="BG265" s="28">
        <v>0</v>
      </c>
      <c r="BH265" s="17"/>
      <c r="BI265" s="18">
        <v>32505</v>
      </c>
      <c r="BJ265" s="20"/>
      <c r="BK265" s="20"/>
      <c r="BL265" s="42">
        <v>0.08</v>
      </c>
      <c r="BM265" s="42">
        <f>0.032/2</f>
        <v>1.6E-2</v>
      </c>
      <c r="BN265" s="20"/>
      <c r="BO265" s="20"/>
      <c r="BP265" s="20"/>
      <c r="BQ265" s="20"/>
      <c r="BR265" s="20"/>
      <c r="BS265" s="20"/>
      <c r="BT265" s="20"/>
      <c r="BU265" s="20"/>
      <c r="BW265" s="16">
        <f t="shared" si="35"/>
        <v>0.84634631788660297</v>
      </c>
      <c r="BX265" s="10">
        <f t="shared" si="31"/>
        <v>0.27638408467015885</v>
      </c>
      <c r="BY265" s="10">
        <f t="shared" si="32"/>
        <v>1.45288035768806</v>
      </c>
      <c r="BZ265" s="12">
        <f t="shared" si="33"/>
        <v>0.3795700905001837</v>
      </c>
      <c r="CA265" s="10">
        <f t="shared" si="36"/>
        <v>5.0483685391606361</v>
      </c>
      <c r="CB265" s="10">
        <f t="shared" si="37"/>
        <v>2.5241842695803181</v>
      </c>
      <c r="CC265" s="11">
        <f t="shared" si="38"/>
        <v>527.03505977724944</v>
      </c>
      <c r="CD265" s="11">
        <f t="shared" si="39"/>
        <v>329.3969123607809</v>
      </c>
      <c r="CF265" s="17"/>
      <c r="CG265" s="17"/>
      <c r="CH265" s="17"/>
      <c r="CI265" s="17"/>
    </row>
    <row r="266" spans="32:87" ht="10.5" customHeight="1">
      <c r="AG266" s="18">
        <v>29860</v>
      </c>
      <c r="AH266" s="19" t="s">
        <v>33</v>
      </c>
      <c r="AI266" s="26"/>
      <c r="AJ266" s="20">
        <v>0.29599999999999999</v>
      </c>
      <c r="AK266" s="21"/>
      <c r="AL266" s="21"/>
      <c r="AM266" s="21"/>
      <c r="AN266" s="21"/>
      <c r="AO266" s="19" t="s">
        <v>34</v>
      </c>
      <c r="AP266" s="20"/>
      <c r="AQ266" s="3">
        <f t="shared" si="34"/>
        <v>60.055617526566706</v>
      </c>
      <c r="AR266" s="27">
        <v>76.953343830315092</v>
      </c>
      <c r="AS266" s="28">
        <v>4.3577183121413947E-2</v>
      </c>
      <c r="AT266" s="28"/>
      <c r="AU266" s="28"/>
      <c r="AV266" s="28"/>
      <c r="AW266" s="60"/>
      <c r="AX266" s="67">
        <v>30834</v>
      </c>
      <c r="AY266" s="68" t="s">
        <v>39</v>
      </c>
      <c r="AZ266" s="69">
        <v>0.42180000000000001</v>
      </c>
      <c r="BA266" s="69"/>
      <c r="BB266" s="70"/>
      <c r="BC266" s="68" t="s">
        <v>34</v>
      </c>
      <c r="BD266" s="20"/>
      <c r="BE266" s="27">
        <v>282.33279380682876</v>
      </c>
      <c r="BF266" s="27">
        <v>160.82512476848242</v>
      </c>
      <c r="BG266" s="28">
        <v>0</v>
      </c>
      <c r="BH266" s="17"/>
      <c r="BI266" s="18">
        <v>32513</v>
      </c>
      <c r="BJ266" s="42">
        <v>0.11</v>
      </c>
      <c r="BK266" s="42">
        <v>0.37</v>
      </c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W266" s="16">
        <f t="shared" si="35"/>
        <v>0.8459184060434376</v>
      </c>
      <c r="BX266" s="10">
        <f t="shared" si="31"/>
        <v>0.27624434515621138</v>
      </c>
      <c r="BY266" s="10">
        <f t="shared" si="32"/>
        <v>1.45214578284722</v>
      </c>
      <c r="BZ266" s="12">
        <f t="shared" si="33"/>
        <v>0.37937818024594883</v>
      </c>
      <c r="CA266" s="10">
        <f t="shared" si="36"/>
        <v>5.0457263367967915</v>
      </c>
      <c r="CB266" s="10">
        <f t="shared" si="37"/>
        <v>2.5228631683983958</v>
      </c>
      <c r="CC266" s="11">
        <f t="shared" si="38"/>
        <v>526.36869771841702</v>
      </c>
      <c r="CD266" s="11">
        <f t="shared" si="39"/>
        <v>328.98043607401064</v>
      </c>
      <c r="CF266" s="17"/>
      <c r="CG266" s="17"/>
      <c r="CH266" s="17"/>
      <c r="CI266" s="17"/>
    </row>
    <row r="267" spans="32:87" ht="10.5" customHeight="1">
      <c r="AF267" s="8"/>
      <c r="AG267" s="18">
        <v>29890</v>
      </c>
      <c r="AH267" s="19" t="s">
        <v>35</v>
      </c>
      <c r="AI267" s="20">
        <v>0.70299999999999996</v>
      </c>
      <c r="AJ267" s="26"/>
      <c r="AK267" s="20"/>
      <c r="AL267" s="20"/>
      <c r="AM267" s="20"/>
      <c r="AN267" s="20"/>
      <c r="AO267" s="19" t="s">
        <v>34</v>
      </c>
      <c r="AP267" s="20"/>
      <c r="AQ267" s="3">
        <f t="shared" si="34"/>
        <v>59.941831438890347</v>
      </c>
      <c r="AR267" s="27">
        <v>76.807784191771702</v>
      </c>
      <c r="AS267" s="28">
        <v>4.3494755526872E-2</v>
      </c>
      <c r="AT267" s="28"/>
      <c r="AU267" s="28"/>
      <c r="AV267" s="28"/>
      <c r="AW267" s="60"/>
      <c r="AX267" s="67">
        <v>30865</v>
      </c>
      <c r="AY267" s="68" t="s">
        <v>39</v>
      </c>
      <c r="AZ267" s="69">
        <v>7.3999999999999996E-2</v>
      </c>
      <c r="BA267" s="69"/>
      <c r="BB267" s="69"/>
      <c r="BC267" s="68" t="s">
        <v>34</v>
      </c>
      <c r="BD267" s="20"/>
      <c r="BE267" s="27">
        <v>281.78096859648628</v>
      </c>
      <c r="BF267" s="27">
        <v>160.51078877829477</v>
      </c>
      <c r="BG267" s="28">
        <v>0</v>
      </c>
      <c r="BH267" s="17"/>
      <c r="BI267" s="18">
        <v>32539</v>
      </c>
      <c r="BJ267" s="42">
        <v>9.2999999999999999E-2</v>
      </c>
      <c r="BK267" s="42">
        <v>0.51</v>
      </c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W267" s="16">
        <f t="shared" si="35"/>
        <v>0.84452918616623596</v>
      </c>
      <c r="BX267" s="10">
        <f t="shared" si="31"/>
        <v>0.2757906794923437</v>
      </c>
      <c r="BY267" s="10">
        <f t="shared" si="32"/>
        <v>1.4497609786253076</v>
      </c>
      <c r="BZ267" s="12">
        <f t="shared" si="33"/>
        <v>0.37875514177650665</v>
      </c>
      <c r="CA267" s="10">
        <f t="shared" si="36"/>
        <v>5.0371487258064152</v>
      </c>
      <c r="CB267" s="10">
        <f t="shared" si="37"/>
        <v>2.5185743629032076</v>
      </c>
      <c r="CC267" s="11">
        <f t="shared" si="38"/>
        <v>524.20883417615482</v>
      </c>
      <c r="CD267" s="11">
        <f t="shared" si="39"/>
        <v>327.63052136009679</v>
      </c>
      <c r="CF267" s="17"/>
      <c r="CG267" s="17"/>
      <c r="CH267" s="17"/>
      <c r="CI267" s="17"/>
    </row>
    <row r="268" spans="32:87" ht="10.5" customHeight="1">
      <c r="AG268" s="18">
        <v>29890</v>
      </c>
      <c r="AH268" s="19" t="s">
        <v>33</v>
      </c>
      <c r="AI268" s="26"/>
      <c r="AJ268" s="20">
        <v>0.43290000000000001</v>
      </c>
      <c r="AK268" s="20"/>
      <c r="AL268" s="20"/>
      <c r="AM268" s="20"/>
      <c r="AN268" s="20"/>
      <c r="AO268" s="19" t="s">
        <v>34</v>
      </c>
      <c r="AP268" s="20"/>
      <c r="AQ268" s="3">
        <f t="shared" si="34"/>
        <v>59.941831438890347</v>
      </c>
      <c r="AR268" s="27">
        <v>76.807784191771702</v>
      </c>
      <c r="AS268" s="28">
        <v>4.3494755526872E-2</v>
      </c>
      <c r="AT268" s="28"/>
      <c r="AU268" s="28"/>
      <c r="AV268" s="28"/>
      <c r="AW268" s="60"/>
      <c r="AX268" s="67">
        <v>30895</v>
      </c>
      <c r="AY268" s="68" t="s">
        <v>39</v>
      </c>
      <c r="AZ268" s="69">
        <v>7.7700000000000005E-2</v>
      </c>
      <c r="BA268" s="69"/>
      <c r="BB268" s="69"/>
      <c r="BC268" s="68" t="s">
        <v>34</v>
      </c>
      <c r="BD268" s="20"/>
      <c r="BE268" s="27">
        <v>281.24797114769768</v>
      </c>
      <c r="BF268" s="27">
        <v>160.20717763894777</v>
      </c>
      <c r="BG268" s="28">
        <v>0</v>
      </c>
      <c r="BH268" s="17"/>
      <c r="BI268" s="18">
        <v>32539</v>
      </c>
      <c r="BJ268" s="20"/>
      <c r="BK268" s="20"/>
      <c r="BL268" s="42">
        <v>8.5999999999999993E-2</v>
      </c>
      <c r="BM268" s="42">
        <v>6.7000000000000004E-2</v>
      </c>
      <c r="BN268" s="20"/>
      <c r="BO268" s="20"/>
      <c r="BP268" s="20"/>
      <c r="BQ268" s="20"/>
      <c r="BR268" s="20"/>
      <c r="BS268" s="20"/>
      <c r="BT268" s="20"/>
      <c r="BU268" s="20"/>
      <c r="BW268" s="16">
        <f t="shared" si="35"/>
        <v>0.84452918616623596</v>
      </c>
      <c r="BX268" s="10">
        <f t="shared" si="31"/>
        <v>0.2757906794923437</v>
      </c>
      <c r="BY268" s="10">
        <f t="shared" si="32"/>
        <v>1.4497609786253076</v>
      </c>
      <c r="BZ268" s="12">
        <f t="shared" si="33"/>
        <v>0.37875514177650665</v>
      </c>
      <c r="CA268" s="10">
        <f t="shared" si="36"/>
        <v>5.0371487258064152</v>
      </c>
      <c r="CB268" s="10">
        <f t="shared" si="37"/>
        <v>2.5185743629032076</v>
      </c>
      <c r="CC268" s="11">
        <f t="shared" si="38"/>
        <v>524.20883417615482</v>
      </c>
      <c r="CD268" s="11">
        <f t="shared" si="39"/>
        <v>327.63052136009679</v>
      </c>
      <c r="CF268" s="17"/>
      <c r="CG268" s="17"/>
      <c r="CH268" s="17"/>
      <c r="CI268" s="17"/>
    </row>
    <row r="269" spans="32:87" ht="10.5" customHeight="1">
      <c r="AF269" s="8"/>
      <c r="AG269" s="18">
        <v>29890</v>
      </c>
      <c r="AH269" s="19" t="s">
        <v>33</v>
      </c>
      <c r="AI269" s="26"/>
      <c r="AJ269" s="20">
        <v>0.25159999999999999</v>
      </c>
      <c r="AK269" s="20"/>
      <c r="AL269" s="20"/>
      <c r="AM269" s="20"/>
      <c r="AN269" s="20"/>
      <c r="AO269" s="19" t="s">
        <v>34</v>
      </c>
      <c r="AP269" s="18"/>
      <c r="AQ269" s="3">
        <f t="shared" si="34"/>
        <v>59.941831438890347</v>
      </c>
      <c r="AR269" s="27">
        <v>76.807784191771702</v>
      </c>
      <c r="AS269" s="28">
        <v>4.3494755526872E-2</v>
      </c>
      <c r="AT269" s="28"/>
      <c r="AU269" s="28"/>
      <c r="AV269" s="28"/>
      <c r="AW269" s="60"/>
      <c r="AX269" s="67">
        <v>30928</v>
      </c>
      <c r="AY269" s="68" t="s">
        <v>39</v>
      </c>
      <c r="AZ269" s="69">
        <v>7.7700000000000005E-2</v>
      </c>
      <c r="BA269" s="69"/>
      <c r="BB269" s="69"/>
      <c r="BC269" s="68" t="s">
        <v>34</v>
      </c>
      <c r="BD269" s="18"/>
      <c r="BE269" s="27">
        <v>280.66283832988717</v>
      </c>
      <c r="BF269" s="27">
        <v>159.87386864865422</v>
      </c>
      <c r="BG269" s="28">
        <v>0</v>
      </c>
      <c r="BH269" s="17"/>
      <c r="BI269" s="41">
        <v>32545</v>
      </c>
      <c r="BJ269" s="20"/>
      <c r="BK269" s="20"/>
      <c r="BL269" s="20"/>
      <c r="BM269" s="20"/>
      <c r="BN269" s="20"/>
      <c r="BO269" s="20"/>
      <c r="BP269" s="20"/>
      <c r="BQ269" s="20"/>
      <c r="BR269" s="20"/>
      <c r="BS269" s="43">
        <v>7.2999999999999995E-2</v>
      </c>
      <c r="BT269" s="43">
        <v>0.12</v>
      </c>
      <c r="BU269" s="43">
        <v>0.37</v>
      </c>
      <c r="BW269" s="16">
        <f t="shared" si="35"/>
        <v>0.84420892109513557</v>
      </c>
      <c r="BX269" s="10">
        <f t="shared" ref="BX269:BX332" si="40">0.3*2.71828^(-(0.69315/30.02)*(BI269-31208)/365.25)</f>
        <v>0.27568609326486543</v>
      </c>
      <c r="BY269" s="10">
        <f t="shared" si="32"/>
        <v>1.4492111956095117</v>
      </c>
      <c r="BZ269" s="12">
        <f t="shared" si="33"/>
        <v>0.3786115090348588</v>
      </c>
      <c r="CA269" s="10">
        <f t="shared" si="36"/>
        <v>5.0351713487976184</v>
      </c>
      <c r="CB269" s="10">
        <f t="shared" si="37"/>
        <v>2.5175856743988092</v>
      </c>
      <c r="CC269" s="11">
        <f t="shared" si="38"/>
        <v>523.71166405277609</v>
      </c>
      <c r="CD269" s="11">
        <f t="shared" si="39"/>
        <v>327.31979003298505</v>
      </c>
      <c r="CF269" s="17"/>
      <c r="CG269" s="17"/>
      <c r="CH269" s="17"/>
      <c r="CI269" s="17"/>
    </row>
    <row r="270" spans="32:87" ht="10.5" customHeight="1">
      <c r="AG270" s="18">
        <v>29921</v>
      </c>
      <c r="AH270" s="19" t="s">
        <v>35</v>
      </c>
      <c r="AI270" s="20">
        <v>0.21829999999999999</v>
      </c>
      <c r="AJ270" s="26"/>
      <c r="AK270" s="20"/>
      <c r="AL270" s="20"/>
      <c r="AM270" s="20"/>
      <c r="AN270" s="20"/>
      <c r="AO270" s="19" t="s">
        <v>34</v>
      </c>
      <c r="AP270" s="20"/>
      <c r="AQ270" s="3">
        <f t="shared" si="34"/>
        <v>59.824478964083049</v>
      </c>
      <c r="AR270" s="27">
        <v>76.657661809259665</v>
      </c>
      <c r="AS270" s="28">
        <v>4.3409744139091697E-2</v>
      </c>
      <c r="AT270" s="28"/>
      <c r="AU270" s="28"/>
      <c r="AV270" s="28"/>
      <c r="AW270" s="60"/>
      <c r="AX270" s="67">
        <v>30956</v>
      </c>
      <c r="AY270" s="68" t="s">
        <v>39</v>
      </c>
      <c r="AZ270" s="69">
        <v>7.7700000000000005E-2</v>
      </c>
      <c r="BA270" s="69"/>
      <c r="BB270" s="69"/>
      <c r="BC270" s="68" t="s">
        <v>34</v>
      </c>
      <c r="BD270" s="20"/>
      <c r="BE270" s="27">
        <v>280.16731676170946</v>
      </c>
      <c r="BF270" s="27">
        <v>159.59160488129967</v>
      </c>
      <c r="BG270" s="28">
        <v>0</v>
      </c>
      <c r="BH270" s="17"/>
      <c r="BI270" s="18">
        <v>32567</v>
      </c>
      <c r="BJ270" s="20"/>
      <c r="BK270" s="20"/>
      <c r="BL270" s="42">
        <f>0.03/2</f>
        <v>1.4999999999999999E-2</v>
      </c>
      <c r="BM270" s="42">
        <v>8.3000000000000004E-2</v>
      </c>
      <c r="BN270" s="20"/>
      <c r="BO270" s="20"/>
      <c r="BP270" s="20"/>
      <c r="BQ270" s="20"/>
      <c r="BR270" s="20"/>
      <c r="BS270" s="20"/>
      <c r="BT270" s="20"/>
      <c r="BU270" s="20"/>
      <c r="BW270" s="16">
        <f t="shared" si="35"/>
        <v>0.84303565457312435</v>
      </c>
      <c r="BX270" s="10">
        <f t="shared" si="40"/>
        <v>0.27530294964279595</v>
      </c>
      <c r="BY270" s="10">
        <f t="shared" si="32"/>
        <v>1.4471971077023065</v>
      </c>
      <c r="BZ270" s="12">
        <f t="shared" si="33"/>
        <v>0.37808532150319607</v>
      </c>
      <c r="CA270" s="10">
        <f t="shared" si="36"/>
        <v>5.0279276052514783</v>
      </c>
      <c r="CB270" s="10">
        <f t="shared" si="37"/>
        <v>2.5139638026257392</v>
      </c>
      <c r="CC270" s="11">
        <f t="shared" si="38"/>
        <v>521.89273770159014</v>
      </c>
      <c r="CD270" s="11">
        <f t="shared" si="39"/>
        <v>326.18296106349379</v>
      </c>
      <c r="CF270" s="17"/>
      <c r="CG270" s="17"/>
      <c r="CH270" s="17"/>
      <c r="CI270" s="17"/>
    </row>
    <row r="271" spans="32:87" ht="10.5" customHeight="1">
      <c r="AF271" s="8"/>
      <c r="AG271" s="18">
        <v>29921</v>
      </c>
      <c r="AH271" s="19" t="s">
        <v>33</v>
      </c>
      <c r="AI271" s="26"/>
      <c r="AJ271" s="20">
        <v>0.25530000000000003</v>
      </c>
      <c r="AK271" s="20"/>
      <c r="AL271" s="20"/>
      <c r="AM271" s="20"/>
      <c r="AN271" s="20"/>
      <c r="AO271" s="19" t="s">
        <v>34</v>
      </c>
      <c r="AP271" s="18"/>
      <c r="AQ271" s="3">
        <f t="shared" si="34"/>
        <v>59.824478964083049</v>
      </c>
      <c r="AR271" s="27">
        <v>76.657661809259665</v>
      </c>
      <c r="AS271" s="28">
        <v>4.3409744139091697E-2</v>
      </c>
      <c r="AT271" s="28"/>
      <c r="AU271" s="28"/>
      <c r="AV271" s="28"/>
      <c r="AW271" s="60"/>
      <c r="AX271" s="67">
        <v>30987</v>
      </c>
      <c r="AY271" s="68" t="s">
        <v>39</v>
      </c>
      <c r="AZ271" s="69">
        <v>8.5099999999999995E-2</v>
      </c>
      <c r="BA271" s="69"/>
      <c r="BB271" s="69"/>
      <c r="BC271" s="68" t="s">
        <v>34</v>
      </c>
      <c r="BD271" s="18"/>
      <c r="BE271" s="27">
        <v>279.6197240204678</v>
      </c>
      <c r="BF271" s="27">
        <v>159.27967983091833</v>
      </c>
      <c r="BG271" s="28">
        <v>0</v>
      </c>
      <c r="BH271" s="17"/>
      <c r="BI271" s="18">
        <v>32569</v>
      </c>
      <c r="BJ271" s="42">
        <v>5.1999999999999998E-2</v>
      </c>
      <c r="BK271" s="42">
        <v>0.22</v>
      </c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W271" s="16">
        <f t="shared" si="35"/>
        <v>0.84292907486973911</v>
      </c>
      <c r="BX271" s="10">
        <f t="shared" si="40"/>
        <v>0.27526814481982698</v>
      </c>
      <c r="BY271" s="10">
        <f t="shared" si="32"/>
        <v>1.4470141476606497</v>
      </c>
      <c r="BZ271" s="12">
        <f t="shared" si="33"/>
        <v>0.37803752255044532</v>
      </c>
      <c r="CA271" s="10">
        <f t="shared" si="36"/>
        <v>5.0272696000831045</v>
      </c>
      <c r="CB271" s="10">
        <f t="shared" si="37"/>
        <v>2.5136348000415523</v>
      </c>
      <c r="CC271" s="11">
        <f t="shared" si="38"/>
        <v>521.72769435003659</v>
      </c>
      <c r="CD271" s="11">
        <f t="shared" si="39"/>
        <v>326.07980896877285</v>
      </c>
      <c r="CF271" s="17"/>
      <c r="CG271" s="17"/>
      <c r="CH271" s="17"/>
      <c r="CI271" s="17"/>
    </row>
    <row r="272" spans="32:87" ht="10.5" customHeight="1">
      <c r="AG272" s="18">
        <v>29921</v>
      </c>
      <c r="AH272" s="19" t="s">
        <v>33</v>
      </c>
      <c r="AI272" s="26"/>
      <c r="AJ272" s="20">
        <v>0.1628</v>
      </c>
      <c r="AK272" s="21"/>
      <c r="AL272" s="21"/>
      <c r="AM272" s="21"/>
      <c r="AN272" s="21"/>
      <c r="AO272" s="19" t="s">
        <v>34</v>
      </c>
      <c r="AP272" s="18"/>
      <c r="AQ272" s="3">
        <f t="shared" si="34"/>
        <v>59.824478964083049</v>
      </c>
      <c r="AR272" s="27">
        <v>76.657661809259665</v>
      </c>
      <c r="AS272" s="28">
        <v>4.3409744139091697E-2</v>
      </c>
      <c r="AT272" s="28"/>
      <c r="AU272" s="28"/>
      <c r="AV272" s="28"/>
      <c r="AW272" s="60"/>
      <c r="AX272" s="67">
        <v>31019</v>
      </c>
      <c r="AY272" s="68" t="s">
        <v>39</v>
      </c>
      <c r="AZ272" s="69">
        <v>0.1036</v>
      </c>
      <c r="BA272" s="69"/>
      <c r="BB272" s="70"/>
      <c r="BC272" s="68" t="s">
        <v>34</v>
      </c>
      <c r="BD272" s="18"/>
      <c r="BE272" s="27">
        <v>279.05558959949747</v>
      </c>
      <c r="BF272" s="27">
        <v>158.95833214963966</v>
      </c>
      <c r="BG272" s="28">
        <v>0</v>
      </c>
      <c r="BH272" s="17"/>
      <c r="BI272" s="18">
        <v>32598</v>
      </c>
      <c r="BJ272" s="20"/>
      <c r="BK272" s="20"/>
      <c r="BL272" s="42">
        <v>8.6999999999999994E-2</v>
      </c>
      <c r="BM272" s="42">
        <v>0.12</v>
      </c>
      <c r="BN272" s="20"/>
      <c r="BO272" s="20"/>
      <c r="BP272" s="20"/>
      <c r="BQ272" s="20"/>
      <c r="BR272" s="20"/>
      <c r="BS272" s="20"/>
      <c r="BT272" s="20"/>
      <c r="BU272" s="20"/>
      <c r="BW272" s="16">
        <f t="shared" si="35"/>
        <v>0.84138518247308824</v>
      </c>
      <c r="BX272" s="10">
        <f t="shared" si="40"/>
        <v>0.27476396907302025</v>
      </c>
      <c r="BY272" s="10">
        <f t="shared" si="32"/>
        <v>1.4443638248671635</v>
      </c>
      <c r="BZ272" s="12">
        <f t="shared" si="33"/>
        <v>0.37734511642267643</v>
      </c>
      <c r="CA272" s="10">
        <f t="shared" si="36"/>
        <v>5.017738196412969</v>
      </c>
      <c r="CB272" s="10">
        <f t="shared" si="37"/>
        <v>2.5088690982064845</v>
      </c>
      <c r="CC272" s="11">
        <f t="shared" si="38"/>
        <v>519.34042263694994</v>
      </c>
      <c r="CD272" s="11">
        <f t="shared" si="39"/>
        <v>324.5877641480937</v>
      </c>
      <c r="CF272" s="17"/>
      <c r="CG272" s="17"/>
      <c r="CH272" s="17"/>
      <c r="CI272" s="17"/>
    </row>
    <row r="273" spans="32:87" ht="10.5" customHeight="1">
      <c r="AF273" s="8"/>
      <c r="AG273" s="18">
        <v>29921</v>
      </c>
      <c r="AH273" s="19" t="s">
        <v>33</v>
      </c>
      <c r="AI273" s="26"/>
      <c r="AJ273" s="20">
        <v>0.185</v>
      </c>
      <c r="AK273" s="21"/>
      <c r="AL273" s="21"/>
      <c r="AM273" s="21"/>
      <c r="AN273" s="21"/>
      <c r="AO273" s="19" t="s">
        <v>34</v>
      </c>
      <c r="AP273" s="20"/>
      <c r="AQ273" s="3">
        <f t="shared" si="34"/>
        <v>59.824478964083049</v>
      </c>
      <c r="AR273" s="27">
        <v>76.657661809259665</v>
      </c>
      <c r="AS273" s="28">
        <v>4.3409744139091697E-2</v>
      </c>
      <c r="AT273" s="28"/>
      <c r="AU273" s="28"/>
      <c r="AV273" s="28"/>
      <c r="AW273" s="60"/>
      <c r="AX273" s="67">
        <v>31042</v>
      </c>
      <c r="AY273" s="68" t="s">
        <v>39</v>
      </c>
      <c r="AZ273" s="69">
        <v>0.47360000000000002</v>
      </c>
      <c r="BA273" s="69"/>
      <c r="BB273" s="70"/>
      <c r="BC273" s="68" t="s">
        <v>34</v>
      </c>
      <c r="BD273" s="20"/>
      <c r="BE273" s="27">
        <v>278.65082112175799</v>
      </c>
      <c r="BF273" s="27">
        <v>158.72776403157917</v>
      </c>
      <c r="BG273" s="28">
        <v>0</v>
      </c>
      <c r="BH273" s="17"/>
      <c r="BI273" s="18">
        <v>32601</v>
      </c>
      <c r="BJ273" s="42">
        <v>0.11</v>
      </c>
      <c r="BK273" s="42">
        <v>0.53</v>
      </c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W273" s="16">
        <f t="shared" si="35"/>
        <v>0.84122563094928393</v>
      </c>
      <c r="BX273" s="10">
        <f t="shared" si="40"/>
        <v>0.27471186569532197</v>
      </c>
      <c r="BY273" s="10">
        <f t="shared" si="32"/>
        <v>1.4440899307530455</v>
      </c>
      <c r="BZ273" s="12">
        <f t="shared" si="33"/>
        <v>0.37727356062447653</v>
      </c>
      <c r="CA273" s="10">
        <f t="shared" si="36"/>
        <v>5.0167532211208705</v>
      </c>
      <c r="CB273" s="10">
        <f t="shared" si="37"/>
        <v>2.5083766105604353</v>
      </c>
      <c r="CC273" s="11">
        <f t="shared" si="38"/>
        <v>519.09408780353408</v>
      </c>
      <c r="CD273" s="11">
        <f t="shared" si="39"/>
        <v>324.43380487720879</v>
      </c>
      <c r="CF273" s="17"/>
      <c r="CG273" s="17"/>
      <c r="CH273" s="17"/>
      <c r="CI273" s="17"/>
    </row>
    <row r="274" spans="32:87" ht="10.5" customHeight="1">
      <c r="AG274" s="18">
        <v>29946</v>
      </c>
      <c r="AH274" s="19" t="s">
        <v>35</v>
      </c>
      <c r="AI274" s="20">
        <v>0.44400000000000001</v>
      </c>
      <c r="AJ274" s="26"/>
      <c r="AK274" s="20"/>
      <c r="AL274" s="20"/>
      <c r="AM274" s="20"/>
      <c r="AN274" s="20"/>
      <c r="AO274" s="19" t="s">
        <v>34</v>
      </c>
      <c r="AP274" s="20"/>
      <c r="AQ274" s="3">
        <f t="shared" si="34"/>
        <v>59.730007243969538</v>
      </c>
      <c r="AR274" s="27">
        <v>76.536809126170354</v>
      </c>
      <c r="AS274" s="28">
        <v>4.3341307613275357E-2</v>
      </c>
      <c r="AT274" s="28"/>
      <c r="AU274" s="28"/>
      <c r="AV274" s="28"/>
      <c r="AW274" s="60"/>
      <c r="AX274" s="67">
        <v>31079</v>
      </c>
      <c r="AY274" s="68" t="s">
        <v>39</v>
      </c>
      <c r="AZ274" s="69">
        <v>0.3589</v>
      </c>
      <c r="BA274" s="69"/>
      <c r="BB274" s="69"/>
      <c r="BC274" s="68" t="s">
        <v>34</v>
      </c>
      <c r="BD274" s="20"/>
      <c r="BE274" s="27">
        <v>278.00090340997508</v>
      </c>
      <c r="BF274" s="27">
        <v>158.35755164612652</v>
      </c>
      <c r="BG274" s="28">
        <v>0</v>
      </c>
      <c r="BH274" s="17"/>
      <c r="BI274" s="18">
        <v>32626</v>
      </c>
      <c r="BJ274" s="20"/>
      <c r="BK274" s="20"/>
      <c r="BL274" s="42">
        <v>0.13</v>
      </c>
      <c r="BM274" s="42">
        <v>7.9000000000000001E-2</v>
      </c>
      <c r="BN274" s="20"/>
      <c r="BO274" s="20"/>
      <c r="BP274" s="20"/>
      <c r="BQ274" s="20"/>
      <c r="BR274" s="20"/>
      <c r="BS274" s="20"/>
      <c r="BT274" s="20"/>
      <c r="BU274" s="20"/>
      <c r="BW274" s="16">
        <f t="shared" si="35"/>
        <v>0.83989721098248293</v>
      </c>
      <c r="BX274" s="10">
        <f t="shared" si="40"/>
        <v>0.27427805493863477</v>
      </c>
      <c r="BY274" s="10">
        <f t="shared" ref="BY274:BY337" si="41">1.704*2.71828^(-(0.69315/30.02)*(BI274-29983)/365.25)</f>
        <v>1.4418094986938086</v>
      </c>
      <c r="BZ274" s="12">
        <f t="shared" si="33"/>
        <v>0.37667778974869609</v>
      </c>
      <c r="CA274" s="10">
        <f t="shared" si="36"/>
        <v>5.0085526092205175</v>
      </c>
      <c r="CB274" s="10">
        <f t="shared" si="37"/>
        <v>2.5042763046102587</v>
      </c>
      <c r="CC274" s="11">
        <f t="shared" si="38"/>
        <v>517.04583612190413</v>
      </c>
      <c r="CD274" s="11">
        <f t="shared" si="39"/>
        <v>323.15364757619011</v>
      </c>
      <c r="CF274" s="17"/>
      <c r="CG274" s="17"/>
      <c r="CH274" s="17"/>
      <c r="CI274" s="17"/>
    </row>
    <row r="275" spans="32:87" ht="10.5" customHeight="1">
      <c r="AF275" s="8"/>
      <c r="AG275" s="18">
        <v>29946</v>
      </c>
      <c r="AH275" s="19" t="s">
        <v>33</v>
      </c>
      <c r="AI275" s="26"/>
      <c r="AJ275" s="20">
        <v>0.222</v>
      </c>
      <c r="AK275" s="20"/>
      <c r="AL275" s="20"/>
      <c r="AM275" s="20"/>
      <c r="AN275" s="20"/>
      <c r="AO275" s="19" t="s">
        <v>34</v>
      </c>
      <c r="AP275" s="20"/>
      <c r="AQ275" s="3">
        <f t="shared" si="34"/>
        <v>59.730007243969538</v>
      </c>
      <c r="AR275" s="27">
        <v>76.536809126170354</v>
      </c>
      <c r="AS275" s="28">
        <v>4.3341307613275357E-2</v>
      </c>
      <c r="AT275" s="28"/>
      <c r="AU275" s="28"/>
      <c r="AV275" s="28"/>
      <c r="AW275" s="60"/>
      <c r="AX275" s="67">
        <v>31107</v>
      </c>
      <c r="AY275" s="68" t="s">
        <v>39</v>
      </c>
      <c r="AZ275" s="69">
        <v>0.1295</v>
      </c>
      <c r="BA275" s="69"/>
      <c r="BB275" s="69"/>
      <c r="BC275" s="68" t="s">
        <v>34</v>
      </c>
      <c r="BD275" s="20"/>
      <c r="BE275" s="27">
        <v>277.51008159532995</v>
      </c>
      <c r="BF275" s="27">
        <v>158.07796499763606</v>
      </c>
      <c r="BG275" s="28">
        <v>0</v>
      </c>
      <c r="BH275" s="17"/>
      <c r="BI275" s="18">
        <v>32629</v>
      </c>
      <c r="BJ275" s="42">
        <v>8.8999999999999996E-2</v>
      </c>
      <c r="BK275" s="42">
        <v>0.53</v>
      </c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W275" s="16">
        <f t="shared" si="35"/>
        <v>0.83973794162209636</v>
      </c>
      <c r="BX275" s="10">
        <f t="shared" si="40"/>
        <v>0.27422604370463255</v>
      </c>
      <c r="BY275" s="10">
        <f t="shared" si="41"/>
        <v>1.4415360889555053</v>
      </c>
      <c r="BZ275" s="12">
        <f t="shared" si="33"/>
        <v>0.37660636049537716</v>
      </c>
      <c r="CA275" s="10">
        <f t="shared" si="36"/>
        <v>5.0075694370468913</v>
      </c>
      <c r="CB275" s="10">
        <f t="shared" si="37"/>
        <v>2.5037847185234456</v>
      </c>
      <c r="CC275" s="11">
        <f t="shared" si="38"/>
        <v>516.8005896624378</v>
      </c>
      <c r="CD275" s="11">
        <f t="shared" si="39"/>
        <v>323.00036853902367</v>
      </c>
      <c r="CF275" s="17"/>
      <c r="CG275" s="17"/>
      <c r="CH275" s="17"/>
      <c r="CI275" s="17"/>
    </row>
    <row r="276" spans="32:87" ht="10.5" customHeight="1">
      <c r="AG276" s="18">
        <v>29948</v>
      </c>
      <c r="AH276" s="19" t="s">
        <v>33</v>
      </c>
      <c r="AI276" s="26"/>
      <c r="AJ276" s="20">
        <v>0.33300000000000002</v>
      </c>
      <c r="AK276" s="20"/>
      <c r="AL276" s="20"/>
      <c r="AM276" s="20"/>
      <c r="AN276" s="20"/>
      <c r="AO276" s="19" t="s">
        <v>34</v>
      </c>
      <c r="AP276" s="18"/>
      <c r="AQ276" s="3">
        <f t="shared" si="34"/>
        <v>59.722455954269357</v>
      </c>
      <c r="AR276" s="27">
        <v>76.527149146281332</v>
      </c>
      <c r="AS276" s="28">
        <v>4.3335837354393544E-2</v>
      </c>
      <c r="AT276" s="28"/>
      <c r="AU276" s="28"/>
      <c r="AV276" s="28"/>
      <c r="AW276" s="60"/>
      <c r="AX276" s="67">
        <v>31138</v>
      </c>
      <c r="AY276" s="68" t="s">
        <v>39</v>
      </c>
      <c r="AZ276" s="69">
        <v>0.24790000000000001</v>
      </c>
      <c r="BA276" s="69"/>
      <c r="BB276" s="69"/>
      <c r="BC276" s="68" t="s">
        <v>34</v>
      </c>
      <c r="BD276" s="18"/>
      <c r="BE276" s="27">
        <v>276.96768247447795</v>
      </c>
      <c r="BF276" s="27">
        <v>157.76899838731373</v>
      </c>
      <c r="BG276" s="28">
        <v>0</v>
      </c>
      <c r="BH276" s="17"/>
      <c r="BI276" s="41">
        <v>32637</v>
      </c>
      <c r="BJ276" s="20"/>
      <c r="BK276" s="20"/>
      <c r="BL276" s="20"/>
      <c r="BM276" s="20"/>
      <c r="BN276" s="20"/>
      <c r="BO276" s="20"/>
      <c r="BP276" s="20"/>
      <c r="BQ276" s="20"/>
      <c r="BR276" s="20"/>
      <c r="BS276" s="43">
        <v>5.1999999999999998E-2</v>
      </c>
      <c r="BT276" s="43">
        <v>9.5000000000000001E-2</v>
      </c>
      <c r="BU276" s="43">
        <v>0.22</v>
      </c>
      <c r="BW276" s="16">
        <f t="shared" si="35"/>
        <v>0.83931337096729308</v>
      </c>
      <c r="BX276" s="10">
        <f t="shared" si="40"/>
        <v>0.27408739529401666</v>
      </c>
      <c r="BY276" s="10">
        <f t="shared" si="41"/>
        <v>1.4408072497654743</v>
      </c>
      <c r="BZ276" s="12">
        <f t="shared" si="33"/>
        <v>0.37641594870003814</v>
      </c>
      <c r="CA276" s="10">
        <f t="shared" si="36"/>
        <v>5.0049485880139715</v>
      </c>
      <c r="CB276" s="10">
        <f t="shared" si="37"/>
        <v>2.5024742940069857</v>
      </c>
      <c r="CC276" s="11">
        <f t="shared" si="38"/>
        <v>516.14716765844662</v>
      </c>
      <c r="CD276" s="11">
        <f t="shared" si="39"/>
        <v>322.59197978652912</v>
      </c>
      <c r="CF276" s="17"/>
      <c r="CG276" s="17"/>
      <c r="CH276" s="17"/>
      <c r="CI276" s="17"/>
    </row>
    <row r="277" spans="32:87" ht="10.5" customHeight="1">
      <c r="AF277" s="8"/>
      <c r="AG277" s="18">
        <v>29948</v>
      </c>
      <c r="AH277" s="19" t="s">
        <v>33</v>
      </c>
      <c r="AI277" s="26"/>
      <c r="AJ277" s="20">
        <v>0.33300000000000002</v>
      </c>
      <c r="AK277" s="21"/>
      <c r="AL277" s="21"/>
      <c r="AM277" s="21"/>
      <c r="AN277" s="21"/>
      <c r="AO277" s="19" t="s">
        <v>34</v>
      </c>
      <c r="AP277" s="20"/>
      <c r="AQ277" s="3">
        <f t="shared" si="34"/>
        <v>59.722455954269357</v>
      </c>
      <c r="AR277" s="27">
        <v>76.527149146281332</v>
      </c>
      <c r="AS277" s="28">
        <v>4.3335837354393544E-2</v>
      </c>
      <c r="AT277" s="28"/>
      <c r="AU277" s="28"/>
      <c r="AV277" s="28"/>
      <c r="AW277" s="60"/>
      <c r="AX277" s="67">
        <v>31168</v>
      </c>
      <c r="AY277" s="68" t="s">
        <v>39</v>
      </c>
      <c r="AZ277" s="69">
        <v>0.222</v>
      </c>
      <c r="BA277" s="69"/>
      <c r="BB277" s="70"/>
      <c r="BC277" s="68" t="s">
        <v>34</v>
      </c>
      <c r="BD277" s="20"/>
      <c r="BE277" s="27">
        <v>276.44378950579704</v>
      </c>
      <c r="BF277" s="27">
        <v>157.47057342959846</v>
      </c>
      <c r="BG277" s="28">
        <v>0</v>
      </c>
      <c r="BH277" s="17"/>
      <c r="BI277" s="41">
        <v>32653</v>
      </c>
      <c r="BJ277" s="20"/>
      <c r="BK277" s="20"/>
      <c r="BL277" s="20"/>
      <c r="BM277" s="20"/>
      <c r="BN277" s="20"/>
      <c r="BO277" s="20"/>
      <c r="BP277" s="20"/>
      <c r="BQ277" s="43">
        <v>4.4999999999999998E-2</v>
      </c>
      <c r="BR277" s="20"/>
      <c r="BS277" s="20"/>
      <c r="BT277" s="20"/>
      <c r="BU277" s="20"/>
      <c r="BW277" s="16">
        <f t="shared" si="35"/>
        <v>0.83846487353663568</v>
      </c>
      <c r="BX277" s="10">
        <f t="shared" si="40"/>
        <v>0.27381030873883105</v>
      </c>
      <c r="BY277" s="10">
        <f t="shared" si="41"/>
        <v>1.4393506767001725</v>
      </c>
      <c r="BZ277" s="12">
        <f t="shared" si="33"/>
        <v>0.37603541387671907</v>
      </c>
      <c r="CA277" s="10">
        <f t="shared" si="36"/>
        <v>4.9997110043102424</v>
      </c>
      <c r="CB277" s="10">
        <f t="shared" si="37"/>
        <v>2.4998555021551212</v>
      </c>
      <c r="CC277" s="11">
        <f t="shared" si="38"/>
        <v>514.84280108787436</v>
      </c>
      <c r="CD277" s="11">
        <f t="shared" si="39"/>
        <v>321.77675067992146</v>
      </c>
      <c r="CF277" s="17"/>
      <c r="CG277" s="17"/>
      <c r="CH277" s="17"/>
      <c r="CI277" s="17"/>
    </row>
    <row r="278" spans="32:87" ht="10.5" customHeight="1">
      <c r="AG278" s="18">
        <v>29983</v>
      </c>
      <c r="AH278" s="19" t="s">
        <v>35</v>
      </c>
      <c r="AI278" s="20">
        <v>0.27379999999999999</v>
      </c>
      <c r="AJ278" s="26"/>
      <c r="AK278" s="20"/>
      <c r="AL278" s="20"/>
      <c r="AM278" s="20"/>
      <c r="AN278" s="20"/>
      <c r="AO278" s="19" t="s">
        <v>34</v>
      </c>
      <c r="AP278" s="18"/>
      <c r="AQ278" s="3">
        <f t="shared" si="34"/>
        <v>59.59046281304817</v>
      </c>
      <c r="AR278" s="27">
        <v>76.358296722531279</v>
      </c>
      <c r="AS278" s="28">
        <v>4.3240219508254518E-2</v>
      </c>
      <c r="AT278" s="28"/>
      <c r="AU278" s="28"/>
      <c r="AV278" s="28"/>
      <c r="AW278" s="60"/>
      <c r="AX278" s="67">
        <v>31201</v>
      </c>
      <c r="AY278" s="68" t="s">
        <v>39</v>
      </c>
      <c r="AZ278" s="69">
        <v>0.111</v>
      </c>
      <c r="BA278" s="69"/>
      <c r="BB278" s="69"/>
      <c r="BC278" s="68" t="s">
        <v>34</v>
      </c>
      <c r="BD278" s="18"/>
      <c r="BE278" s="27">
        <v>275.86865172663499</v>
      </c>
      <c r="BF278" s="27">
        <v>157.14295790946835</v>
      </c>
      <c r="BG278" s="28">
        <v>0</v>
      </c>
      <c r="BH278" s="17"/>
      <c r="BI278" s="18">
        <v>32659</v>
      </c>
      <c r="BJ278" s="20"/>
      <c r="BK278" s="20"/>
      <c r="BL278" s="42">
        <v>8.4000000000000005E-2</v>
      </c>
      <c r="BM278" s="42">
        <v>8.3000000000000004E-2</v>
      </c>
      <c r="BN278" s="20"/>
      <c r="BO278" s="20"/>
      <c r="BP278" s="20"/>
      <c r="BQ278" s="20"/>
      <c r="BR278" s="20"/>
      <c r="BS278" s="20"/>
      <c r="BT278" s="20"/>
      <c r="BU278" s="20"/>
      <c r="BW278" s="16">
        <f t="shared" si="35"/>
        <v>0.83814690819365301</v>
      </c>
      <c r="BX278" s="10">
        <f t="shared" si="40"/>
        <v>0.27370647351391209</v>
      </c>
      <c r="BY278" s="10">
        <f t="shared" si="41"/>
        <v>1.438804841512517</v>
      </c>
      <c r="BZ278" s="12">
        <f t="shared" si="33"/>
        <v>0.37589281251902273</v>
      </c>
      <c r="CA278" s="10">
        <f t="shared" si="36"/>
        <v>4.9977483238080964</v>
      </c>
      <c r="CB278" s="10">
        <f t="shared" si="37"/>
        <v>2.4988741619040482</v>
      </c>
      <c r="CC278" s="11">
        <f t="shared" si="38"/>
        <v>514.35451389725529</v>
      </c>
      <c r="CD278" s="11">
        <f t="shared" si="39"/>
        <v>321.47157118578457</v>
      </c>
      <c r="CF278" s="17"/>
      <c r="CG278" s="17"/>
      <c r="CH278" s="17"/>
      <c r="CI278" s="17"/>
    </row>
    <row r="279" spans="32:87" ht="10.5" customHeight="1">
      <c r="AF279" s="8"/>
      <c r="AG279" s="18">
        <v>29983</v>
      </c>
      <c r="AH279" s="19" t="s">
        <v>33</v>
      </c>
      <c r="AI279" s="26"/>
      <c r="AJ279" s="20">
        <v>0.25900000000000001</v>
      </c>
      <c r="AK279" s="20"/>
      <c r="AL279" s="20"/>
      <c r="AM279" s="20"/>
      <c r="AN279" s="20"/>
      <c r="AO279" s="19" t="s">
        <v>34</v>
      </c>
      <c r="AP279" s="18"/>
      <c r="AQ279" s="3">
        <f t="shared" si="34"/>
        <v>59.59046281304817</v>
      </c>
      <c r="AR279" s="27">
        <v>76.358296722531279</v>
      </c>
      <c r="AS279" s="28">
        <v>4.3240219508254518E-2</v>
      </c>
      <c r="AT279" s="28"/>
      <c r="AU279" s="28"/>
      <c r="AV279" s="28"/>
      <c r="AW279" s="60"/>
      <c r="AX279" s="67">
        <v>31229</v>
      </c>
      <c r="AY279" s="68" t="s">
        <v>39</v>
      </c>
      <c r="AZ279" s="69">
        <v>0.02</v>
      </c>
      <c r="BA279" s="69"/>
      <c r="BB279" s="69"/>
      <c r="BC279" s="68" t="s">
        <v>34</v>
      </c>
      <c r="BD279" s="18"/>
      <c r="BE279" s="27">
        <v>275.3815944883911</v>
      </c>
      <c r="BF279" s="27">
        <v>156.86551567523907</v>
      </c>
      <c r="BG279" s="28">
        <v>0</v>
      </c>
      <c r="BH279" s="17"/>
      <c r="BI279" s="18">
        <v>32660</v>
      </c>
      <c r="BJ279" s="42">
        <v>3.3000000000000002E-2</v>
      </c>
      <c r="BK279" s="42">
        <v>0.2</v>
      </c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W279" s="16">
        <f t="shared" si="35"/>
        <v>0.83809392569409746</v>
      </c>
      <c r="BX279" s="10">
        <f t="shared" si="40"/>
        <v>0.27368917147178856</v>
      </c>
      <c r="BY279" s="10">
        <f t="shared" si="41"/>
        <v>1.4387138891077174</v>
      </c>
      <c r="BZ279" s="12">
        <f t="shared" si="33"/>
        <v>0.37586905088418582</v>
      </c>
      <c r="CA279" s="10">
        <f t="shared" si="36"/>
        <v>4.9974212853058022</v>
      </c>
      <c r="CB279" s="10">
        <f t="shared" si="37"/>
        <v>2.4987106426529011</v>
      </c>
      <c r="CC279" s="11">
        <f t="shared" si="38"/>
        <v>514.27317773442485</v>
      </c>
      <c r="CD279" s="11">
        <f t="shared" si="39"/>
        <v>321.42073608401557</v>
      </c>
      <c r="CF279" s="17"/>
      <c r="CG279" s="17"/>
      <c r="CH279" s="17"/>
      <c r="CI279" s="17"/>
    </row>
    <row r="280" spans="32:87" ht="10.5" customHeight="1">
      <c r="AG280" s="18">
        <v>29983</v>
      </c>
      <c r="AH280" s="19" t="s">
        <v>33</v>
      </c>
      <c r="AI280" s="26"/>
      <c r="AJ280" s="20">
        <v>0.2109</v>
      </c>
      <c r="AK280" s="21"/>
      <c r="AL280" s="21"/>
      <c r="AM280" s="21"/>
      <c r="AN280" s="21"/>
      <c r="AO280" s="19" t="s">
        <v>34</v>
      </c>
      <c r="AP280" s="18"/>
      <c r="AQ280" s="3">
        <f t="shared" si="34"/>
        <v>59.59046281304817</v>
      </c>
      <c r="AR280" s="27">
        <v>76.358296722531279</v>
      </c>
      <c r="AS280" s="28">
        <v>4.3240219508254518E-2</v>
      </c>
      <c r="AT280" s="28"/>
      <c r="AU280" s="28"/>
      <c r="AV280" s="28"/>
      <c r="AW280" s="60"/>
      <c r="AX280" s="67">
        <v>31260</v>
      </c>
      <c r="AY280" s="68" t="s">
        <v>39</v>
      </c>
      <c r="AZ280" s="69">
        <v>8.14E-2</v>
      </c>
      <c r="BA280" s="69"/>
      <c r="BB280" s="70"/>
      <c r="BC280" s="68" t="s">
        <v>34</v>
      </c>
      <c r="BD280" s="18"/>
      <c r="BE280" s="27">
        <v>274.84335553905044</v>
      </c>
      <c r="BF280" s="27">
        <v>156.5589188218739</v>
      </c>
      <c r="BG280" s="28">
        <v>0</v>
      </c>
      <c r="BH280" s="17"/>
      <c r="BI280" s="44">
        <v>32664</v>
      </c>
      <c r="BJ280" s="20"/>
      <c r="BK280" s="20"/>
      <c r="BL280" s="20"/>
      <c r="BM280" s="20"/>
      <c r="BN280" s="55">
        <v>0.56000000000000005</v>
      </c>
      <c r="BO280" s="55">
        <v>0.25</v>
      </c>
      <c r="BP280" s="55">
        <v>0.68799999999999994</v>
      </c>
      <c r="BQ280" s="20"/>
      <c r="BR280" s="20"/>
      <c r="BS280" s="20"/>
      <c r="BT280" s="20"/>
      <c r="BU280" s="20"/>
      <c r="BW280" s="16">
        <f t="shared" si="35"/>
        <v>0.8378820291860406</v>
      </c>
      <c r="BX280" s="10">
        <f t="shared" si="40"/>
        <v>0.27361997423989137</v>
      </c>
      <c r="BY280" s="10">
        <f t="shared" si="41"/>
        <v>1.4383501369794072</v>
      </c>
      <c r="BZ280" s="12">
        <f t="shared" si="33"/>
        <v>0.37577401936453469</v>
      </c>
      <c r="CA280" s="10">
        <f t="shared" si="36"/>
        <v>4.9961133452873616</v>
      </c>
      <c r="CB280" s="10">
        <f t="shared" si="37"/>
        <v>2.4980566726436808</v>
      </c>
      <c r="CC280" s="11">
        <f t="shared" si="38"/>
        <v>513.94796168166988</v>
      </c>
      <c r="CD280" s="11">
        <f t="shared" si="39"/>
        <v>321.21747605104366</v>
      </c>
      <c r="CF280" s="17"/>
      <c r="CG280" s="17"/>
      <c r="CH280" s="17"/>
      <c r="CI280" s="17"/>
    </row>
    <row r="281" spans="32:87" ht="10.5" customHeight="1">
      <c r="AF281" s="8"/>
      <c r="AG281" s="18">
        <v>29983</v>
      </c>
      <c r="AH281" s="19" t="s">
        <v>33</v>
      </c>
      <c r="AI281" s="26"/>
      <c r="AJ281" s="20">
        <v>0.222</v>
      </c>
      <c r="AK281" s="21"/>
      <c r="AL281" s="21"/>
      <c r="AM281" s="21"/>
      <c r="AN281" s="21"/>
      <c r="AO281" s="19" t="s">
        <v>34</v>
      </c>
      <c r="AP281" s="20"/>
      <c r="AQ281" s="3">
        <f t="shared" si="34"/>
        <v>59.59046281304817</v>
      </c>
      <c r="AR281" s="27">
        <v>76.358296722531279</v>
      </c>
      <c r="AS281" s="28">
        <v>4.3240219508254518E-2</v>
      </c>
      <c r="AT281" s="28"/>
      <c r="AU281" s="28"/>
      <c r="AV281" s="28"/>
      <c r="AW281" s="60"/>
      <c r="AX281" s="67">
        <v>31292</v>
      </c>
      <c r="AY281" s="68" t="s">
        <v>39</v>
      </c>
      <c r="AZ281" s="69">
        <v>0.02</v>
      </c>
      <c r="BA281" s="69"/>
      <c r="BB281" s="70"/>
      <c r="BC281" s="68" t="s">
        <v>34</v>
      </c>
      <c r="BD281" s="20"/>
      <c r="BE281" s="27">
        <v>274.2888574692962</v>
      </c>
      <c r="BF281" s="27">
        <v>156.24306029176944</v>
      </c>
      <c r="BG281" s="28">
        <v>0</v>
      </c>
      <c r="BH281" s="17"/>
      <c r="BI281" s="41">
        <v>32674</v>
      </c>
      <c r="BJ281" s="20"/>
      <c r="BK281" s="20"/>
      <c r="BL281" s="20"/>
      <c r="BM281" s="20"/>
      <c r="BN281" s="20"/>
      <c r="BO281" s="20"/>
      <c r="BP281" s="20"/>
      <c r="BQ281" s="20"/>
      <c r="BR281" s="51">
        <v>7.4999999999999997E-2</v>
      </c>
      <c r="BS281" s="20"/>
      <c r="BT281" s="20"/>
      <c r="BU281" s="20"/>
      <c r="BW281" s="16">
        <f t="shared" si="35"/>
        <v>0.83735252227296864</v>
      </c>
      <c r="BX281" s="10">
        <f t="shared" si="40"/>
        <v>0.27344705769213423</v>
      </c>
      <c r="BY281" s="10">
        <f t="shared" si="41"/>
        <v>1.4374411589676834</v>
      </c>
      <c r="BZ281" s="12">
        <f t="shared" si="33"/>
        <v>0.37553654567005817</v>
      </c>
      <c r="CA281" s="10">
        <f t="shared" si="36"/>
        <v>4.9928449926863854</v>
      </c>
      <c r="CB281" s="10">
        <f t="shared" si="37"/>
        <v>2.4964224963431927</v>
      </c>
      <c r="CC281" s="11">
        <f t="shared" si="38"/>
        <v>513.13582102831276</v>
      </c>
      <c r="CD281" s="11">
        <f t="shared" si="39"/>
        <v>320.70988814269549</v>
      </c>
      <c r="CF281" s="17"/>
      <c r="CG281" s="17"/>
      <c r="CH281" s="17"/>
      <c r="CI281" s="17"/>
    </row>
    <row r="282" spans="32:87" ht="10.5" customHeight="1">
      <c r="AG282" s="18">
        <v>30011</v>
      </c>
      <c r="AH282" s="19" t="s">
        <v>35</v>
      </c>
      <c r="AI282" s="20">
        <v>0.66600000000000004</v>
      </c>
      <c r="AJ282" s="26"/>
      <c r="AK282" s="20"/>
      <c r="AL282" s="20"/>
      <c r="AM282" s="20"/>
      <c r="AN282" s="20"/>
      <c r="AO282" s="19" t="s">
        <v>34</v>
      </c>
      <c r="AP282" s="18"/>
      <c r="AQ282" s="3">
        <f t="shared" si="34"/>
        <v>59.485078368890065</v>
      </c>
      <c r="AR282" s="27">
        <v>76.22348306796809</v>
      </c>
      <c r="AS282" s="28">
        <v>4.3163877155606128E-2</v>
      </c>
      <c r="AT282" s="28"/>
      <c r="AU282" s="28"/>
      <c r="AV282" s="28"/>
      <c r="AW282" s="60"/>
      <c r="AX282" s="67">
        <v>31321</v>
      </c>
      <c r="AY282" s="68" t="s">
        <v>39</v>
      </c>
      <c r="AZ282" s="69">
        <v>9.6199999999999994E-2</v>
      </c>
      <c r="BA282" s="69"/>
      <c r="BB282" s="69"/>
      <c r="BC282" s="68" t="s">
        <v>34</v>
      </c>
      <c r="BD282" s="18"/>
      <c r="BE282" s="27">
        <v>273.78730995617576</v>
      </c>
      <c r="BF282" s="27">
        <v>155.95736396762899</v>
      </c>
      <c r="BG282" s="28">
        <v>0</v>
      </c>
      <c r="BH282" s="17"/>
      <c r="BI282" s="18">
        <v>32689</v>
      </c>
      <c r="BJ282" s="20"/>
      <c r="BK282" s="20"/>
      <c r="BL282" s="42">
        <v>7.0999999999999994E-2</v>
      </c>
      <c r="BM282" s="42">
        <v>8.1000000000000003E-2</v>
      </c>
      <c r="BN282" s="20"/>
      <c r="BO282" s="20"/>
      <c r="BP282" s="20"/>
      <c r="BQ282" s="20"/>
      <c r="BR282" s="20"/>
      <c r="BS282" s="20"/>
      <c r="BT282" s="20"/>
      <c r="BU282" s="20"/>
      <c r="BW282" s="16">
        <f t="shared" si="35"/>
        <v>0.83655888926204858</v>
      </c>
      <c r="BX282" s="10">
        <f t="shared" si="40"/>
        <v>0.27318788774166419</v>
      </c>
      <c r="BY282" s="10">
        <f t="shared" si="41"/>
        <v>1.4360787689053529</v>
      </c>
      <c r="BZ282" s="12">
        <f t="shared" si="33"/>
        <v>0.37518061648668188</v>
      </c>
      <c r="CA282" s="10">
        <f t="shared" si="36"/>
        <v>4.9879464722623181</v>
      </c>
      <c r="CB282" s="10">
        <f t="shared" si="37"/>
        <v>2.4939732361311591</v>
      </c>
      <c r="CC282" s="11">
        <f t="shared" si="38"/>
        <v>511.92001568590825</v>
      </c>
      <c r="CD282" s="11">
        <f t="shared" si="39"/>
        <v>319.95000980369264</v>
      </c>
      <c r="CF282" s="17"/>
      <c r="CG282" s="17"/>
      <c r="CH282" s="17"/>
      <c r="CI282" s="17"/>
    </row>
    <row r="283" spans="32:87" ht="10.5" customHeight="1">
      <c r="AF283" s="8"/>
      <c r="AG283" s="18">
        <v>30011</v>
      </c>
      <c r="AH283" s="19" t="s">
        <v>33</v>
      </c>
      <c r="AI283" s="26"/>
      <c r="AJ283" s="20">
        <v>0.56979999999999997</v>
      </c>
      <c r="AK283" s="20"/>
      <c r="AL283" s="20"/>
      <c r="AM283" s="20"/>
      <c r="AN283" s="20"/>
      <c r="AO283" s="19" t="s">
        <v>34</v>
      </c>
      <c r="AP283" s="20"/>
      <c r="AQ283" s="3">
        <f t="shared" si="34"/>
        <v>59.485078368890065</v>
      </c>
      <c r="AR283" s="27">
        <v>76.22348306796809</v>
      </c>
      <c r="AS283" s="28">
        <v>4.3163877155606128E-2</v>
      </c>
      <c r="AT283" s="28"/>
      <c r="AU283" s="28"/>
      <c r="AV283" s="28"/>
      <c r="AW283" s="60"/>
      <c r="AX283" s="67">
        <v>31352</v>
      </c>
      <c r="AY283" s="68" t="s">
        <v>39</v>
      </c>
      <c r="AZ283" s="69">
        <v>0.1147</v>
      </c>
      <c r="BA283" s="69"/>
      <c r="BB283" s="69"/>
      <c r="BC283" s="68" t="s">
        <v>34</v>
      </c>
      <c r="BD283" s="20"/>
      <c r="BE283" s="27">
        <v>273.25218706850637</v>
      </c>
      <c r="BF283" s="27">
        <v>155.65254211531956</v>
      </c>
      <c r="BG283" s="28">
        <v>0</v>
      </c>
      <c r="BH283" s="17"/>
      <c r="BI283" s="18">
        <v>32692</v>
      </c>
      <c r="BJ283" s="42">
        <f>0.021/2</f>
        <v>1.0500000000000001E-2</v>
      </c>
      <c r="BK283" s="42">
        <v>0.23</v>
      </c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W283" s="16">
        <f t="shared" si="35"/>
        <v>0.83640025294622755</v>
      </c>
      <c r="BX283" s="10">
        <f t="shared" si="40"/>
        <v>0.27313608323561622</v>
      </c>
      <c r="BY283" s="10">
        <f t="shared" si="41"/>
        <v>1.4358064458829669</v>
      </c>
      <c r="BZ283" s="12">
        <f t="shared" si="33"/>
        <v>0.37510947114170878</v>
      </c>
      <c r="CA283" s="10">
        <f t="shared" si="36"/>
        <v>4.9869673450457963</v>
      </c>
      <c r="CB283" s="10">
        <f t="shared" si="37"/>
        <v>2.4934836725228982</v>
      </c>
      <c r="CC283" s="11">
        <f t="shared" si="38"/>
        <v>511.67720051826552</v>
      </c>
      <c r="CD283" s="11">
        <f t="shared" si="39"/>
        <v>319.79825032391597</v>
      </c>
      <c r="CF283" s="17"/>
      <c r="CG283" s="17"/>
      <c r="CH283" s="17"/>
      <c r="CI283" s="17"/>
    </row>
    <row r="284" spans="32:87" ht="10.5" customHeight="1">
      <c r="AG284" s="18">
        <v>30011</v>
      </c>
      <c r="AH284" s="19" t="s">
        <v>33</v>
      </c>
      <c r="AI284" s="26"/>
      <c r="AJ284" s="20">
        <v>0.55500000000000005</v>
      </c>
      <c r="AK284" s="21"/>
      <c r="AL284" s="21"/>
      <c r="AM284" s="21"/>
      <c r="AN284" s="21"/>
      <c r="AO284" s="19" t="s">
        <v>34</v>
      </c>
      <c r="AP284" s="18"/>
      <c r="AQ284" s="3">
        <f t="shared" si="34"/>
        <v>59.485078368890065</v>
      </c>
      <c r="AR284" s="27">
        <v>76.22348306796809</v>
      </c>
      <c r="AS284" s="28">
        <v>4.3163877155606128E-2</v>
      </c>
      <c r="AT284" s="28"/>
      <c r="AU284" s="28"/>
      <c r="AV284" s="28"/>
      <c r="AW284" s="60"/>
      <c r="AX284" s="67">
        <v>31383</v>
      </c>
      <c r="AY284" s="68" t="s">
        <v>39</v>
      </c>
      <c r="AZ284" s="69">
        <v>0.39219999999999999</v>
      </c>
      <c r="BA284" s="69"/>
      <c r="BB284" s="70"/>
      <c r="BC284" s="68" t="s">
        <v>34</v>
      </c>
      <c r="BD284" s="18"/>
      <c r="BE284" s="27">
        <v>272.71811008944746</v>
      </c>
      <c r="BF284" s="27">
        <v>155.34831604354449</v>
      </c>
      <c r="BG284" s="28">
        <v>0</v>
      </c>
      <c r="BH284" s="17"/>
      <c r="BI284" s="41">
        <v>32702</v>
      </c>
      <c r="BJ284" s="20"/>
      <c r="BK284" s="20"/>
      <c r="BL284" s="20"/>
      <c r="BM284" s="20"/>
      <c r="BN284" s="20"/>
      <c r="BO284" s="20"/>
      <c r="BP284" s="20"/>
      <c r="BQ284" s="43">
        <v>8.5999999999999993E-2</v>
      </c>
      <c r="BR284" s="20"/>
      <c r="BS284" s="20"/>
      <c r="BT284" s="20"/>
      <c r="BU284" s="20"/>
      <c r="BW284" s="16">
        <f t="shared" si="35"/>
        <v>0.83587168245467469</v>
      </c>
      <c r="BX284" s="10">
        <f t="shared" si="40"/>
        <v>0.27296347248703251</v>
      </c>
      <c r="BY284" s="10">
        <f t="shared" si="41"/>
        <v>1.4348990753791895</v>
      </c>
      <c r="BZ284" s="12">
        <f t="shared" si="33"/>
        <v>0.37487241741432276</v>
      </c>
      <c r="CA284" s="10">
        <f t="shared" si="36"/>
        <v>4.9837049755664218</v>
      </c>
      <c r="CB284" s="10">
        <f t="shared" si="37"/>
        <v>2.4918524877832109</v>
      </c>
      <c r="CC284" s="11">
        <f t="shared" si="38"/>
        <v>510.86864812207125</v>
      </c>
      <c r="CD284" s="11">
        <f t="shared" si="39"/>
        <v>319.29290507629452</v>
      </c>
      <c r="CF284" s="17"/>
      <c r="CG284" s="17"/>
      <c r="CH284" s="17"/>
      <c r="CI284" s="17"/>
    </row>
    <row r="285" spans="32:87" ht="10.5" customHeight="1">
      <c r="AF285" s="8"/>
      <c r="AG285" s="18">
        <v>30011</v>
      </c>
      <c r="AH285" s="19" t="s">
        <v>33</v>
      </c>
      <c r="AI285" s="26"/>
      <c r="AJ285" s="20">
        <v>0.44400000000000001</v>
      </c>
      <c r="AK285" s="21"/>
      <c r="AL285" s="21"/>
      <c r="AM285" s="21"/>
      <c r="AN285" s="21"/>
      <c r="AO285" s="19" t="s">
        <v>34</v>
      </c>
      <c r="AP285" s="18"/>
      <c r="AQ285" s="3">
        <f t="shared" si="34"/>
        <v>59.485078368890065</v>
      </c>
      <c r="AR285" s="27">
        <v>76.22348306796809</v>
      </c>
      <c r="AS285" s="28">
        <v>4.3163877155606128E-2</v>
      </c>
      <c r="AT285" s="28"/>
      <c r="AU285" s="28"/>
      <c r="AV285" s="28"/>
      <c r="AW285" s="60"/>
      <c r="AX285" s="67">
        <v>31419</v>
      </c>
      <c r="AY285" s="68" t="s">
        <v>39</v>
      </c>
      <c r="AZ285" s="69">
        <v>0.23680000000000001</v>
      </c>
      <c r="BA285" s="69"/>
      <c r="BB285" s="70"/>
      <c r="BC285" s="68" t="s">
        <v>34</v>
      </c>
      <c r="BD285" s="18"/>
      <c r="BE285" s="27">
        <v>272.09920151447096</v>
      </c>
      <c r="BF285" s="27">
        <v>154.99576738120601</v>
      </c>
      <c r="BG285" s="28">
        <v>0</v>
      </c>
      <c r="BH285" s="17"/>
      <c r="BI285" s="47">
        <v>32716</v>
      </c>
      <c r="BJ285" s="20"/>
      <c r="BK285" s="20"/>
      <c r="BL285" s="20"/>
      <c r="BM285" s="20"/>
      <c r="BN285" s="20"/>
      <c r="BO285" s="20"/>
      <c r="BP285" s="20"/>
      <c r="BQ285" s="20"/>
      <c r="BR285" s="43">
        <v>2.3E-2</v>
      </c>
      <c r="BS285" s="20"/>
      <c r="BT285" s="20"/>
      <c r="BU285" s="20"/>
      <c r="BW285" s="16">
        <f t="shared" si="35"/>
        <v>0.83513224489762139</v>
      </c>
      <c r="BX285" s="10">
        <f t="shared" si="40"/>
        <v>0.27272200068281022</v>
      </c>
      <c r="BY285" s="10">
        <f t="shared" si="41"/>
        <v>1.4336297199396075</v>
      </c>
      <c r="BZ285" s="12">
        <f t="shared" si="33"/>
        <v>0.37454079385252731</v>
      </c>
      <c r="CA285" s="10">
        <f t="shared" si="36"/>
        <v>4.9791412433943698</v>
      </c>
      <c r="CB285" s="10">
        <f t="shared" si="37"/>
        <v>2.4895706216971849</v>
      </c>
      <c r="CC285" s="11">
        <f t="shared" si="38"/>
        <v>509.73882080841719</v>
      </c>
      <c r="CD285" s="11">
        <f t="shared" si="39"/>
        <v>318.58676300526071</v>
      </c>
      <c r="CF285" s="17"/>
      <c r="CG285" s="17"/>
      <c r="CH285" s="17"/>
      <c r="CI285" s="17"/>
    </row>
    <row r="286" spans="32:87" ht="10.5" customHeight="1">
      <c r="AG286" s="18">
        <v>30040</v>
      </c>
      <c r="AH286" s="19" t="s">
        <v>35</v>
      </c>
      <c r="AI286" s="20">
        <v>3.2930000000000001</v>
      </c>
      <c r="AJ286" s="26"/>
      <c r="AK286" s="20"/>
      <c r="AL286" s="20"/>
      <c r="AM286" s="20"/>
      <c r="AN286" s="20"/>
      <c r="AO286" s="19" t="s">
        <v>34</v>
      </c>
      <c r="AP286" s="20"/>
      <c r="AQ286" s="3">
        <f t="shared" si="34"/>
        <v>59.376126663526122</v>
      </c>
      <c r="AR286" s="27">
        <v>76.084105556512313</v>
      </c>
      <c r="AS286" s="28">
        <v>4.3084950379492171E-2</v>
      </c>
      <c r="AT286" s="28"/>
      <c r="AU286" s="28"/>
      <c r="AV286" s="28"/>
      <c r="AW286" s="60"/>
      <c r="AX286" s="67">
        <v>31446</v>
      </c>
      <c r="AY286" s="68" t="s">
        <v>39</v>
      </c>
      <c r="AZ286" s="69">
        <v>0.22939999999999999</v>
      </c>
      <c r="BA286" s="69"/>
      <c r="BB286" s="69"/>
      <c r="BC286" s="68" t="s">
        <v>34</v>
      </c>
      <c r="BD286" s="20"/>
      <c r="BE286" s="27">
        <v>271.6359419974732</v>
      </c>
      <c r="BF286" s="27">
        <v>154.73188103411621</v>
      </c>
      <c r="BG286" s="28">
        <v>0</v>
      </c>
      <c r="BH286" s="17"/>
      <c r="BI286" s="18">
        <v>32720</v>
      </c>
      <c r="BJ286" s="20"/>
      <c r="BK286" s="20"/>
      <c r="BL286" s="42">
        <f>0.03/2</f>
        <v>1.4999999999999999E-2</v>
      </c>
      <c r="BM286" s="42">
        <f>0.032/2</f>
        <v>1.6E-2</v>
      </c>
      <c r="BN286" s="20"/>
      <c r="BO286" s="20"/>
      <c r="BP286" s="20"/>
      <c r="BQ286" s="20"/>
      <c r="BR286" s="20"/>
      <c r="BS286" s="20"/>
      <c r="BT286" s="20"/>
      <c r="BU286" s="20"/>
      <c r="BW286" s="16">
        <f t="shared" si="35"/>
        <v>0.83492109719563434</v>
      </c>
      <c r="BX286" s="10">
        <f t="shared" si="40"/>
        <v>0.27265304798211243</v>
      </c>
      <c r="BY286" s="10">
        <f t="shared" si="41"/>
        <v>1.4332672532491941</v>
      </c>
      <c r="BZ286" s="12">
        <f t="shared" si="33"/>
        <v>0.37444609815803637</v>
      </c>
      <c r="CA286" s="10">
        <f t="shared" si="36"/>
        <v>4.9778380876830726</v>
      </c>
      <c r="CB286" s="10">
        <f t="shared" si="37"/>
        <v>2.4889190438415363</v>
      </c>
      <c r="CC286" s="11">
        <f t="shared" si="38"/>
        <v>509.4164721921241</v>
      </c>
      <c r="CD286" s="11">
        <f t="shared" si="39"/>
        <v>318.38529512007756</v>
      </c>
      <c r="CF286" s="17"/>
      <c r="CG286" s="17"/>
      <c r="CH286" s="17"/>
      <c r="CI286" s="17"/>
    </row>
    <row r="287" spans="32:87" ht="10.5" customHeight="1">
      <c r="AF287" s="8"/>
      <c r="AG287" s="18">
        <v>30040</v>
      </c>
      <c r="AH287" s="19" t="s">
        <v>33</v>
      </c>
      <c r="AI287" s="26"/>
      <c r="AJ287" s="20">
        <v>2.0350000000000001</v>
      </c>
      <c r="AK287" s="20"/>
      <c r="AL287" s="20"/>
      <c r="AM287" s="20"/>
      <c r="AN287" s="20"/>
      <c r="AO287" s="19" t="s">
        <v>34</v>
      </c>
      <c r="AP287" s="18"/>
      <c r="AQ287" s="3">
        <f t="shared" si="34"/>
        <v>59.376126663526122</v>
      </c>
      <c r="AR287" s="27">
        <v>76.084105556512313</v>
      </c>
      <c r="AS287" s="28">
        <v>4.3084950379492171E-2</v>
      </c>
      <c r="AT287" s="28"/>
      <c r="AU287" s="28"/>
      <c r="AV287" s="28"/>
      <c r="AW287" s="60"/>
      <c r="AX287" s="67">
        <v>31474</v>
      </c>
      <c r="AY287" s="68" t="s">
        <v>39</v>
      </c>
      <c r="AZ287" s="69">
        <v>0.3367</v>
      </c>
      <c r="BA287" s="69"/>
      <c r="BB287" s="69"/>
      <c r="BC287" s="68" t="s">
        <v>34</v>
      </c>
      <c r="BD287" s="18"/>
      <c r="BE287" s="27">
        <v>271.15635777908159</v>
      </c>
      <c r="BF287" s="27">
        <v>154.45869565341758</v>
      </c>
      <c r="BG287" s="28">
        <v>0</v>
      </c>
      <c r="BH287" s="17"/>
      <c r="BI287" s="18">
        <v>32721</v>
      </c>
      <c r="BJ287" s="42">
        <f>0.021/2</f>
        <v>1.0500000000000001E-2</v>
      </c>
      <c r="BK287" s="42">
        <v>0.05</v>
      </c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W287" s="16">
        <f t="shared" si="35"/>
        <v>0.83486831861203692</v>
      </c>
      <c r="BX287" s="10">
        <f t="shared" si="40"/>
        <v>0.27263581253108082</v>
      </c>
      <c r="BY287" s="10">
        <f t="shared" si="41"/>
        <v>1.4331766508967119</v>
      </c>
      <c r="BZ287" s="12">
        <f t="shared" si="33"/>
        <v>0.3744224279755955</v>
      </c>
      <c r="CA287" s="10">
        <f t="shared" si="36"/>
        <v>4.977512352050268</v>
      </c>
      <c r="CB287" s="10">
        <f t="shared" si="37"/>
        <v>2.488756176025134</v>
      </c>
      <c r="CC287" s="11">
        <f t="shared" si="38"/>
        <v>509.33591689415118</v>
      </c>
      <c r="CD287" s="11">
        <f t="shared" si="39"/>
        <v>318.33494805884447</v>
      </c>
      <c r="CF287" s="17"/>
      <c r="CG287" s="17"/>
      <c r="CH287" s="17"/>
      <c r="CI287" s="17"/>
    </row>
    <row r="288" spans="32:87" ht="10.5" customHeight="1">
      <c r="AG288" s="18">
        <v>30041</v>
      </c>
      <c r="AH288" s="19" t="s">
        <v>33</v>
      </c>
      <c r="AI288" s="26"/>
      <c r="AJ288" s="20">
        <v>1.5169999999999999</v>
      </c>
      <c r="AK288" s="20"/>
      <c r="AL288" s="20"/>
      <c r="AM288" s="20"/>
      <c r="AN288" s="20"/>
      <c r="AO288" s="19" t="s">
        <v>34</v>
      </c>
      <c r="AP288" s="18"/>
      <c r="AQ288" s="3">
        <f t="shared" si="34"/>
        <v>59.372373269492449</v>
      </c>
      <c r="AR288" s="27">
        <v>76.079303983712109</v>
      </c>
      <c r="AS288" s="28">
        <v>4.3082231342127832E-2</v>
      </c>
      <c r="AT288" s="28"/>
      <c r="AU288" s="28"/>
      <c r="AV288" s="28"/>
      <c r="AW288" s="60"/>
      <c r="AX288" s="67">
        <v>31533</v>
      </c>
      <c r="AY288" s="68" t="s">
        <v>39</v>
      </c>
      <c r="AZ288" s="69">
        <v>90.65</v>
      </c>
      <c r="BA288" s="69"/>
      <c r="BB288" s="69"/>
      <c r="BC288" s="68" t="s">
        <v>34</v>
      </c>
      <c r="BD288" s="18"/>
      <c r="BE288" s="27">
        <v>270.14857535026943</v>
      </c>
      <c r="BF288" s="27">
        <v>153.88463292174603</v>
      </c>
      <c r="BG288" s="28">
        <v>0</v>
      </c>
      <c r="BH288" s="17"/>
      <c r="BI288" s="41">
        <v>32728</v>
      </c>
      <c r="BJ288" s="20"/>
      <c r="BK288" s="20"/>
      <c r="BL288" s="20"/>
      <c r="BM288" s="20"/>
      <c r="BN288" s="20"/>
      <c r="BO288" s="20"/>
      <c r="BP288" s="20"/>
      <c r="BQ288" s="20"/>
      <c r="BR288" s="43">
        <v>2.3E-2</v>
      </c>
      <c r="BS288" s="20"/>
      <c r="BT288" s="20"/>
      <c r="BU288" s="20"/>
      <c r="BW288" s="16">
        <f t="shared" si="35"/>
        <v>0.83449896193250606</v>
      </c>
      <c r="BX288" s="10">
        <f t="shared" si="40"/>
        <v>0.27251519487654446</v>
      </c>
      <c r="BY288" s="10">
        <f t="shared" si="41"/>
        <v>1.432542594774141</v>
      </c>
      <c r="BZ288" s="12">
        <f t="shared" si="33"/>
        <v>0.37425677858915235</v>
      </c>
      <c r="CA288" s="10">
        <f t="shared" si="36"/>
        <v>4.9752327993686229</v>
      </c>
      <c r="CB288" s="10">
        <f t="shared" si="37"/>
        <v>2.4876163996843115</v>
      </c>
      <c r="CC288" s="11">
        <f t="shared" si="38"/>
        <v>508.77238637104705</v>
      </c>
      <c r="CD288" s="11">
        <f t="shared" si="39"/>
        <v>317.98274148190444</v>
      </c>
      <c r="CF288" s="17"/>
      <c r="CG288" s="17"/>
      <c r="CH288" s="17"/>
      <c r="CI288" s="17"/>
    </row>
    <row r="289" spans="32:87" ht="10.5" customHeight="1">
      <c r="AF289" s="8"/>
      <c r="AG289" s="18">
        <v>30041</v>
      </c>
      <c r="AH289" s="19" t="s">
        <v>33</v>
      </c>
      <c r="AI289" s="26"/>
      <c r="AJ289" s="20">
        <v>1.5169999999999999</v>
      </c>
      <c r="AK289" s="21"/>
      <c r="AL289" s="21"/>
      <c r="AM289" s="21"/>
      <c r="AN289" s="21"/>
      <c r="AO289" s="19" t="s">
        <v>34</v>
      </c>
      <c r="AP289" s="20"/>
      <c r="AQ289" s="3">
        <f t="shared" si="34"/>
        <v>59.372373269492449</v>
      </c>
      <c r="AR289" s="27">
        <v>76.079303983712109</v>
      </c>
      <c r="AS289" s="28">
        <v>4.3082231342127832E-2</v>
      </c>
      <c r="AT289" s="28"/>
      <c r="AU289" s="28"/>
      <c r="AV289" s="28"/>
      <c r="AW289" s="60"/>
      <c r="AX289" s="67">
        <v>31566</v>
      </c>
      <c r="AY289" s="68" t="s">
        <v>39</v>
      </c>
      <c r="AZ289" s="69">
        <v>3.4780000000000002</v>
      </c>
      <c r="BA289" s="69"/>
      <c r="BB289" s="70"/>
      <c r="BC289" s="68" t="s">
        <v>34</v>
      </c>
      <c r="BD289" s="20"/>
      <c r="BE289" s="27">
        <v>269.58653468388826</v>
      </c>
      <c r="BF289" s="27">
        <v>153.56447790511857</v>
      </c>
      <c r="BG289" s="28">
        <v>0</v>
      </c>
      <c r="BH289" s="17"/>
      <c r="BI289" s="41">
        <v>32729</v>
      </c>
      <c r="BJ289" s="20"/>
      <c r="BK289" s="20"/>
      <c r="BL289" s="20"/>
      <c r="BM289" s="20"/>
      <c r="BN289" s="20"/>
      <c r="BO289" s="20"/>
      <c r="BP289" s="20"/>
      <c r="BQ289" s="20"/>
      <c r="BR289" s="20"/>
      <c r="BS289" s="43">
        <v>5.5E-2</v>
      </c>
      <c r="BT289" s="43">
        <v>7.5999999999999998E-2</v>
      </c>
      <c r="BU289" s="43">
        <v>0.4</v>
      </c>
      <c r="BW289" s="16">
        <f t="shared" si="35"/>
        <v>0.83444621003370723</v>
      </c>
      <c r="BX289" s="10">
        <f t="shared" si="40"/>
        <v>0.27249796813973948</v>
      </c>
      <c r="BY289" s="10">
        <f t="shared" si="41"/>
        <v>1.4324520382301167</v>
      </c>
      <c r="BZ289" s="12">
        <f t="shared" si="33"/>
        <v>0.37423312037433176</v>
      </c>
      <c r="CA289" s="10">
        <f t="shared" si="36"/>
        <v>4.9749072342185094</v>
      </c>
      <c r="CB289" s="10">
        <f t="shared" si="37"/>
        <v>2.4874536171092547</v>
      </c>
      <c r="CC289" s="11">
        <f t="shared" si="38"/>
        <v>508.69193292397216</v>
      </c>
      <c r="CD289" s="11">
        <f t="shared" si="39"/>
        <v>317.93245807748258</v>
      </c>
      <c r="CF289" s="17"/>
      <c r="CG289" s="17"/>
      <c r="CH289" s="17"/>
      <c r="CI289" s="17"/>
    </row>
    <row r="290" spans="32:87" ht="10.5" customHeight="1">
      <c r="AG290" s="18">
        <v>30071</v>
      </c>
      <c r="AH290" s="19" t="s">
        <v>35</v>
      </c>
      <c r="AI290" s="20">
        <v>0.96199999999999997</v>
      </c>
      <c r="AJ290" s="26"/>
      <c r="AK290" s="20"/>
      <c r="AL290" s="20"/>
      <c r="AM290" s="20"/>
      <c r="AN290" s="20"/>
      <c r="AO290" s="19" t="s">
        <v>34</v>
      </c>
      <c r="AP290" s="18"/>
      <c r="AQ290" s="3">
        <f t="shared" si="34"/>
        <v>59.259881710024146</v>
      </c>
      <c r="AR290" s="27">
        <v>75.935397618669413</v>
      </c>
      <c r="AS290" s="28">
        <v>4.3000739964240073E-2</v>
      </c>
      <c r="AT290" s="28"/>
      <c r="AU290" s="28"/>
      <c r="AV290" s="28"/>
      <c r="AW290" s="60"/>
      <c r="AX290" s="67">
        <v>31595</v>
      </c>
      <c r="AY290" s="68" t="s">
        <v>39</v>
      </c>
      <c r="AZ290" s="69">
        <v>0.60680000000000001</v>
      </c>
      <c r="BA290" s="69"/>
      <c r="BB290" s="69"/>
      <c r="BC290" s="68" t="s">
        <v>34</v>
      </c>
      <c r="BD290" s="18"/>
      <c r="BE290" s="27">
        <v>269.09358554519929</v>
      </c>
      <c r="BF290" s="27">
        <v>153.2836794698209</v>
      </c>
      <c r="BG290" s="28">
        <v>0</v>
      </c>
      <c r="BH290" s="17"/>
      <c r="BI290" s="18">
        <v>32751</v>
      </c>
      <c r="BJ290" s="20"/>
      <c r="BK290" s="20"/>
      <c r="BL290" s="42">
        <f>0.03/2</f>
        <v>1.4999999999999999E-2</v>
      </c>
      <c r="BM290" s="42">
        <f>0.032/2</f>
        <v>1.6E-2</v>
      </c>
      <c r="BN290" s="20"/>
      <c r="BO290" s="20"/>
      <c r="BP290" s="20"/>
      <c r="BQ290" s="20"/>
      <c r="BR290" s="20"/>
      <c r="BS290" s="20"/>
      <c r="BT290" s="20"/>
      <c r="BU290" s="20"/>
      <c r="BW290" s="16">
        <f t="shared" si="35"/>
        <v>0.83328651155364186</v>
      </c>
      <c r="BX290" s="10">
        <f t="shared" si="40"/>
        <v>0.27211925531718401</v>
      </c>
      <c r="BY290" s="10">
        <f t="shared" si="41"/>
        <v>1.4304612419013336</v>
      </c>
      <c r="BZ290" s="12">
        <f t="shared" si="33"/>
        <v>0.37371301784924427</v>
      </c>
      <c r="CA290" s="10">
        <f t="shared" si="36"/>
        <v>4.9677501883755468</v>
      </c>
      <c r="CB290" s="10">
        <f t="shared" si="37"/>
        <v>2.4838750941877734</v>
      </c>
      <c r="CC290" s="11">
        <f t="shared" si="38"/>
        <v>506.92517227122886</v>
      </c>
      <c r="CD290" s="11">
        <f t="shared" si="39"/>
        <v>316.82823266951806</v>
      </c>
      <c r="CF290" s="17"/>
      <c r="CG290" s="17"/>
      <c r="CH290" s="17"/>
      <c r="CI290" s="17"/>
    </row>
    <row r="291" spans="32:87" ht="10.5" customHeight="1">
      <c r="AF291" s="8"/>
      <c r="AG291" s="18">
        <v>30071</v>
      </c>
      <c r="AH291" s="19" t="s">
        <v>33</v>
      </c>
      <c r="AI291" s="26"/>
      <c r="AJ291" s="20">
        <v>0.63639999999999997</v>
      </c>
      <c r="AK291" s="20"/>
      <c r="AL291" s="20"/>
      <c r="AM291" s="20"/>
      <c r="AN291" s="20"/>
      <c r="AO291" s="19" t="s">
        <v>34</v>
      </c>
      <c r="AP291" s="18"/>
      <c r="AQ291" s="3">
        <f t="shared" si="34"/>
        <v>59.259881710024146</v>
      </c>
      <c r="AR291" s="27">
        <v>75.935397618669413</v>
      </c>
      <c r="AS291" s="28">
        <v>4.3000739964240073E-2</v>
      </c>
      <c r="AT291" s="28"/>
      <c r="AU291" s="28"/>
      <c r="AV291" s="28"/>
      <c r="AW291" s="60"/>
      <c r="AX291" s="67">
        <v>31625</v>
      </c>
      <c r="AY291" s="68" t="s">
        <v>39</v>
      </c>
      <c r="AZ291" s="69">
        <v>0.3478</v>
      </c>
      <c r="BA291" s="69"/>
      <c r="BB291" s="69"/>
      <c r="BC291" s="68" t="s">
        <v>34</v>
      </c>
      <c r="BD291" s="18"/>
      <c r="BE291" s="27">
        <v>268.58458667527788</v>
      </c>
      <c r="BF291" s="27">
        <v>152.99373863206566</v>
      </c>
      <c r="BG291" s="28">
        <v>0</v>
      </c>
      <c r="BH291" s="17"/>
      <c r="BI291" s="18">
        <v>32752</v>
      </c>
      <c r="BJ291" s="42">
        <f>0.021/2</f>
        <v>1.0500000000000001E-2</v>
      </c>
      <c r="BK291" s="42">
        <f>0.024/2</f>
        <v>1.2E-2</v>
      </c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W291" s="16">
        <f t="shared" si="35"/>
        <v>0.83323383629850889</v>
      </c>
      <c r="BX291" s="10">
        <f t="shared" si="40"/>
        <v>0.272102053609246</v>
      </c>
      <c r="BY291" s="10">
        <f t="shared" si="41"/>
        <v>1.4303708169276539</v>
      </c>
      <c r="BZ291" s="12">
        <f t="shared" si="33"/>
        <v>0.37368939400763784</v>
      </c>
      <c r="CA291" s="10">
        <f t="shared" si="36"/>
        <v>4.9674251128663141</v>
      </c>
      <c r="CB291" s="10">
        <f t="shared" si="37"/>
        <v>2.483712556433157</v>
      </c>
      <c r="CC291" s="11">
        <f t="shared" si="38"/>
        <v>506.84501092872932</v>
      </c>
      <c r="CD291" s="11">
        <f t="shared" si="39"/>
        <v>316.77813183045583</v>
      </c>
      <c r="CF291" s="17"/>
      <c r="CG291" s="17"/>
      <c r="CH291" s="17"/>
      <c r="CI291" s="17"/>
    </row>
    <row r="292" spans="32:87" ht="10.5" customHeight="1">
      <c r="AG292" s="18">
        <v>30071</v>
      </c>
      <c r="AH292" s="19" t="s">
        <v>33</v>
      </c>
      <c r="AI292" s="26"/>
      <c r="AJ292" s="20">
        <v>0.85099999999999998</v>
      </c>
      <c r="AK292" s="20"/>
      <c r="AL292" s="20"/>
      <c r="AM292" s="20"/>
      <c r="AN292" s="20"/>
      <c r="AO292" s="19" t="s">
        <v>34</v>
      </c>
      <c r="AP292" s="18"/>
      <c r="AQ292" s="3">
        <f t="shared" si="34"/>
        <v>59.259881710024146</v>
      </c>
      <c r="AR292" s="27">
        <v>75.935397618669413</v>
      </c>
      <c r="AS292" s="28">
        <v>4.3000739964240073E-2</v>
      </c>
      <c r="AT292" s="28"/>
      <c r="AU292" s="28"/>
      <c r="AV292" s="28"/>
      <c r="AW292" s="60"/>
      <c r="AX292" s="67">
        <v>31656</v>
      </c>
      <c r="AY292" s="68" t="s">
        <v>39</v>
      </c>
      <c r="AZ292" s="69">
        <v>0.22939999999999999</v>
      </c>
      <c r="BA292" s="69"/>
      <c r="BB292" s="69"/>
      <c r="BC292" s="68" t="s">
        <v>34</v>
      </c>
      <c r="BD292" s="18"/>
      <c r="BE292" s="27">
        <v>268.0596326164935</v>
      </c>
      <c r="BF292" s="27">
        <v>152.69470924598778</v>
      </c>
      <c r="BG292" s="28">
        <v>0</v>
      </c>
      <c r="BH292" s="17"/>
      <c r="BI292" s="41">
        <v>32764</v>
      </c>
      <c r="BJ292" s="20"/>
      <c r="BK292" s="20"/>
      <c r="BL292" s="20"/>
      <c r="BM292" s="20"/>
      <c r="BN292" s="20"/>
      <c r="BO292" s="20"/>
      <c r="BP292" s="20"/>
      <c r="BQ292" s="43">
        <v>5.3999999999999999E-2</v>
      </c>
      <c r="BR292" s="20"/>
      <c r="BS292" s="20"/>
      <c r="BT292" s="20"/>
      <c r="BU292" s="20"/>
      <c r="BW292" s="16">
        <f t="shared" si="35"/>
        <v>0.83260199290159875</v>
      </c>
      <c r="BX292" s="10">
        <f t="shared" si="40"/>
        <v>0.27189571791046729</v>
      </c>
      <c r="BY292" s="10">
        <f t="shared" si="41"/>
        <v>1.4292861629968634</v>
      </c>
      <c r="BZ292" s="12">
        <f t="shared" si="33"/>
        <v>0.37340602436299164</v>
      </c>
      <c r="CA292" s="10">
        <f t="shared" si="36"/>
        <v>4.9635258655751304</v>
      </c>
      <c r="CB292" s="10">
        <f t="shared" si="37"/>
        <v>2.4817629327875652</v>
      </c>
      <c r="CC292" s="11">
        <f t="shared" si="38"/>
        <v>505.88406298249691</v>
      </c>
      <c r="CD292" s="11">
        <f t="shared" si="39"/>
        <v>316.17753936406058</v>
      </c>
      <c r="CF292" s="17"/>
      <c r="CG292" s="17"/>
      <c r="CH292" s="17"/>
      <c r="CI292" s="17"/>
    </row>
    <row r="293" spans="32:87" ht="10.5" customHeight="1">
      <c r="AF293" s="8"/>
      <c r="AG293" s="18">
        <v>30071</v>
      </c>
      <c r="AH293" s="19" t="s">
        <v>33</v>
      </c>
      <c r="AI293" s="26"/>
      <c r="AJ293" s="20">
        <v>0.70299999999999996</v>
      </c>
      <c r="AK293" s="21"/>
      <c r="AL293" s="21"/>
      <c r="AM293" s="21"/>
      <c r="AN293" s="21"/>
      <c r="AO293" s="19" t="s">
        <v>34</v>
      </c>
      <c r="AP293" s="18"/>
      <c r="AQ293" s="3">
        <f t="shared" si="34"/>
        <v>59.259881710024146</v>
      </c>
      <c r="AR293" s="27">
        <v>75.935397618669413</v>
      </c>
      <c r="AS293" s="28">
        <v>4.3000739964240073E-2</v>
      </c>
      <c r="AT293" s="28"/>
      <c r="AU293" s="28"/>
      <c r="AV293" s="28"/>
      <c r="AW293" s="60"/>
      <c r="AX293" s="67">
        <v>31687</v>
      </c>
      <c r="AY293" s="68" t="s">
        <v>39</v>
      </c>
      <c r="AZ293" s="69">
        <v>0.39219999999999999</v>
      </c>
      <c r="BA293" s="69"/>
      <c r="BB293" s="70"/>
      <c r="BC293" s="68" t="s">
        <v>34</v>
      </c>
      <c r="BD293" s="18"/>
      <c r="BE293" s="27">
        <v>267.53570459113593</v>
      </c>
      <c r="BF293" s="27">
        <v>152.39626431895073</v>
      </c>
      <c r="BG293" s="28">
        <v>0</v>
      </c>
      <c r="BH293" s="17"/>
      <c r="BI293" s="18">
        <v>32780</v>
      </c>
      <c r="BJ293" s="20"/>
      <c r="BK293" s="20"/>
      <c r="BL293" s="42">
        <f>0.03/2</f>
        <v>1.4999999999999999E-2</v>
      </c>
      <c r="BM293" s="42">
        <v>8.5999999999999993E-2</v>
      </c>
      <c r="BN293" s="20"/>
      <c r="BO293" s="20"/>
      <c r="BP293" s="20"/>
      <c r="BQ293" s="20"/>
      <c r="BR293" s="20"/>
      <c r="BS293" s="20"/>
      <c r="BT293" s="20"/>
      <c r="BU293" s="20"/>
      <c r="BW293" s="16">
        <f t="shared" si="35"/>
        <v>0.83176028028724713</v>
      </c>
      <c r="BX293" s="10">
        <f t="shared" si="40"/>
        <v>0.2716208470147638</v>
      </c>
      <c r="BY293" s="10">
        <f t="shared" si="41"/>
        <v>1.4278412370860807</v>
      </c>
      <c r="BZ293" s="12">
        <f t="shared" si="33"/>
        <v>0.37302853239965167</v>
      </c>
      <c r="CA293" s="10">
        <f t="shared" si="36"/>
        <v>4.958331629964233</v>
      </c>
      <c r="CB293" s="10">
        <f t="shared" si="37"/>
        <v>2.4791658149821165</v>
      </c>
      <c r="CC293" s="11">
        <f t="shared" si="38"/>
        <v>504.60563252373214</v>
      </c>
      <c r="CD293" s="11">
        <f t="shared" si="39"/>
        <v>315.37852032733258</v>
      </c>
      <c r="CF293" s="17"/>
      <c r="CG293" s="17"/>
      <c r="CH293" s="17"/>
      <c r="CI293" s="17"/>
    </row>
    <row r="294" spans="32:87" ht="10.5" customHeight="1">
      <c r="AG294" s="18">
        <v>30102</v>
      </c>
      <c r="AH294" s="19" t="s">
        <v>33</v>
      </c>
      <c r="AI294" s="26"/>
      <c r="AJ294" s="20">
        <v>0.58089999999999997</v>
      </c>
      <c r="AK294" s="20"/>
      <c r="AL294" s="20"/>
      <c r="AM294" s="20"/>
      <c r="AN294" s="20"/>
      <c r="AO294" s="19" t="s">
        <v>34</v>
      </c>
      <c r="AP294" s="20"/>
      <c r="AQ294" s="3">
        <f t="shared" si="34"/>
        <v>59.143864337706297</v>
      </c>
      <c r="AR294" s="27">
        <v>75.786980333527424</v>
      </c>
      <c r="AS294" s="28">
        <v>4.2916694139964053E-2</v>
      </c>
      <c r="AT294" s="28"/>
      <c r="AU294" s="28"/>
      <c r="AV294" s="28"/>
      <c r="AW294" s="60"/>
      <c r="AX294" s="67">
        <v>31716</v>
      </c>
      <c r="AY294" s="68" t="s">
        <v>39</v>
      </c>
      <c r="AZ294" s="69">
        <v>0.71409999999999996</v>
      </c>
      <c r="BA294" s="69"/>
      <c r="BB294" s="69"/>
      <c r="BC294" s="68" t="s">
        <v>34</v>
      </c>
      <c r="BD294" s="20"/>
      <c r="BE294" s="27">
        <v>267.04650547256205</v>
      </c>
      <c r="BF294" s="27">
        <v>152.11760200622237</v>
      </c>
      <c r="BG294" s="28">
        <v>0</v>
      </c>
      <c r="BH294" s="17"/>
      <c r="BI294" s="18">
        <v>32783</v>
      </c>
      <c r="BJ294" s="42">
        <f>0.021/2</f>
        <v>1.0500000000000001E-2</v>
      </c>
      <c r="BK294" s="42">
        <v>2.9000000000000001E-2</v>
      </c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W294" s="16">
        <f t="shared" si="35"/>
        <v>0.83160255392965932</v>
      </c>
      <c r="BX294" s="10">
        <f t="shared" si="40"/>
        <v>0.27156933966600005</v>
      </c>
      <c r="BY294" s="10">
        <f t="shared" si="41"/>
        <v>1.4275704761434429</v>
      </c>
      <c r="BZ294" s="12">
        <f t="shared" ref="BZ294:BZ357" si="42">0.44*2.71828^(-(0.69315/30.02)*(BI294-30168)/365.25)</f>
        <v>0.37295779515349292</v>
      </c>
      <c r="CA294" s="10">
        <f t="shared" si="36"/>
        <v>4.957358316101617</v>
      </c>
      <c r="CB294" s="10">
        <f t="shared" si="37"/>
        <v>2.4786791580508085</v>
      </c>
      <c r="CC294" s="11">
        <f t="shared" si="38"/>
        <v>504.36628673239693</v>
      </c>
      <c r="CD294" s="11">
        <f t="shared" si="39"/>
        <v>315.22892920774808</v>
      </c>
      <c r="CF294" s="17"/>
      <c r="CG294" s="17"/>
      <c r="CH294" s="17"/>
      <c r="CI294" s="17"/>
    </row>
    <row r="295" spans="32:87" ht="10.5" customHeight="1">
      <c r="AF295" s="8"/>
      <c r="AG295" s="18">
        <v>30102</v>
      </c>
      <c r="AH295" s="19" t="s">
        <v>33</v>
      </c>
      <c r="AI295" s="26"/>
      <c r="AJ295" s="20">
        <v>0.70299999999999996</v>
      </c>
      <c r="AK295" s="21"/>
      <c r="AL295" s="21"/>
      <c r="AM295" s="21"/>
      <c r="AN295" s="21"/>
      <c r="AO295" s="19" t="s">
        <v>34</v>
      </c>
      <c r="AP295" s="18"/>
      <c r="AQ295" s="3">
        <f t="shared" si="34"/>
        <v>59.143864337706297</v>
      </c>
      <c r="AR295" s="27">
        <v>75.786980333527424</v>
      </c>
      <c r="AS295" s="28">
        <v>4.2916694139964053E-2</v>
      </c>
      <c r="AT295" s="28"/>
      <c r="AU295" s="28"/>
      <c r="AV295" s="28"/>
      <c r="AW295" s="60"/>
      <c r="AX295" s="67">
        <v>31749</v>
      </c>
      <c r="AY295" s="68" t="s">
        <v>39</v>
      </c>
      <c r="AZ295" s="69">
        <v>0.69189999999999996</v>
      </c>
      <c r="BA295" s="69"/>
      <c r="BB295" s="70"/>
      <c r="BC295" s="68" t="s">
        <v>34</v>
      </c>
      <c r="BD295" s="18"/>
      <c r="BE295" s="27">
        <v>266.49091862300725</v>
      </c>
      <c r="BF295" s="27">
        <v>151.80112327488339</v>
      </c>
      <c r="BG295" s="28">
        <v>0</v>
      </c>
      <c r="BH295" s="17"/>
      <c r="BI295" s="18">
        <v>32812</v>
      </c>
      <c r="BJ295" s="20"/>
      <c r="BK295" s="20"/>
      <c r="BL295" s="42">
        <f>0.03/2</f>
        <v>1.4999999999999999E-2</v>
      </c>
      <c r="BM295" s="42">
        <v>8.3000000000000004E-2</v>
      </c>
      <c r="BN295" s="20"/>
      <c r="BO295" s="20"/>
      <c r="BP295" s="20"/>
      <c r="BQ295" s="20"/>
      <c r="BR295" s="20"/>
      <c r="BS295" s="20"/>
      <c r="BT295" s="20"/>
      <c r="BU295" s="20"/>
      <c r="BW295" s="16">
        <f t="shared" si="35"/>
        <v>0.83007940696709204</v>
      </c>
      <c r="BX295" s="10">
        <f t="shared" si="40"/>
        <v>0.27107193857832412</v>
      </c>
      <c r="BY295" s="10">
        <f t="shared" si="41"/>
        <v>1.4249557659981773</v>
      </c>
      <c r="BZ295" s="12">
        <f t="shared" si="42"/>
        <v>0.37227469295500948</v>
      </c>
      <c r="CA295" s="10">
        <f t="shared" si="36"/>
        <v>4.9479594600610559</v>
      </c>
      <c r="CB295" s="10">
        <f t="shared" si="37"/>
        <v>2.473979730030528</v>
      </c>
      <c r="CC295" s="11">
        <f t="shared" si="38"/>
        <v>502.058455688751</v>
      </c>
      <c r="CD295" s="11">
        <f t="shared" si="39"/>
        <v>313.78653480546939</v>
      </c>
      <c r="CF295" s="17"/>
      <c r="CG295" s="17"/>
      <c r="CH295" s="17"/>
      <c r="CI295" s="17"/>
    </row>
    <row r="296" spans="32:87" ht="10.5" customHeight="1">
      <c r="AG296" s="18">
        <v>30103</v>
      </c>
      <c r="AH296" s="19" t="s">
        <v>35</v>
      </c>
      <c r="AI296" s="20">
        <v>0.51800000000000002</v>
      </c>
      <c r="AJ296" s="26"/>
      <c r="AK296" s="20"/>
      <c r="AL296" s="20"/>
      <c r="AM296" s="20"/>
      <c r="AN296" s="20"/>
      <c r="AO296" s="19" t="s">
        <v>34</v>
      </c>
      <c r="AP296" s="20"/>
      <c r="AQ296" s="3">
        <f t="shared" si="34"/>
        <v>59.140125625870276</v>
      </c>
      <c r="AR296" s="27">
        <v>75.782197511928644</v>
      </c>
      <c r="AS296" s="28">
        <v>4.2913985721040673E-2</v>
      </c>
      <c r="AT296" s="28"/>
      <c r="AU296" s="28"/>
      <c r="AV296" s="28"/>
      <c r="AW296" s="60"/>
      <c r="AX296" s="67">
        <v>31783</v>
      </c>
      <c r="AY296" s="68" t="s">
        <v>39</v>
      </c>
      <c r="AZ296" s="69">
        <v>2.2200000000000002</v>
      </c>
      <c r="BA296" s="69"/>
      <c r="BB296" s="69"/>
      <c r="BC296" s="68" t="s">
        <v>34</v>
      </c>
      <c r="BD296" s="20"/>
      <c r="BE296" s="27">
        <v>265.91970474548009</v>
      </c>
      <c r="BF296" s="27">
        <v>151.47574292538826</v>
      </c>
      <c r="BG296" s="28">
        <v>0</v>
      </c>
      <c r="BH296" s="17"/>
      <c r="BI296" s="18">
        <v>32813</v>
      </c>
      <c r="BJ296" s="42">
        <f>0.021/2</f>
        <v>1.0500000000000001E-2</v>
      </c>
      <c r="BK296" s="42">
        <v>0.04</v>
      </c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W296" s="16">
        <f t="shared" si="35"/>
        <v>0.83002693444541276</v>
      </c>
      <c r="BX296" s="10">
        <f t="shared" si="40"/>
        <v>0.27105480307531771</v>
      </c>
      <c r="BY296" s="10">
        <f t="shared" si="41"/>
        <v>1.4248656890468692</v>
      </c>
      <c r="BZ296" s="12">
        <f t="shared" si="42"/>
        <v>0.37225116003546854</v>
      </c>
      <c r="CA296" s="10">
        <f t="shared" si="36"/>
        <v>4.9476356796010599</v>
      </c>
      <c r="CB296" s="10">
        <f t="shared" si="37"/>
        <v>2.4738178398005299</v>
      </c>
      <c r="CC296" s="11">
        <f t="shared" si="38"/>
        <v>501.97906393228931</v>
      </c>
      <c r="CD296" s="11">
        <f t="shared" si="39"/>
        <v>313.73691495768082</v>
      </c>
      <c r="CF296" s="17"/>
      <c r="CG296" s="17"/>
      <c r="CH296" s="17"/>
      <c r="CI296" s="17"/>
    </row>
    <row r="297" spans="32:87" ht="10.5" customHeight="1">
      <c r="AF297" s="8"/>
      <c r="AG297" s="18">
        <v>30103</v>
      </c>
      <c r="AH297" s="19" t="s">
        <v>33</v>
      </c>
      <c r="AI297" s="26"/>
      <c r="AJ297" s="20">
        <v>0.48099999999999998</v>
      </c>
      <c r="AK297" s="20"/>
      <c r="AL297" s="20"/>
      <c r="AM297" s="20"/>
      <c r="AN297" s="20"/>
      <c r="AO297" s="19" t="s">
        <v>34</v>
      </c>
      <c r="AP297" s="20"/>
      <c r="AQ297" s="3">
        <f t="shared" si="34"/>
        <v>59.140125625870276</v>
      </c>
      <c r="AR297" s="27">
        <v>75.782197511928644</v>
      </c>
      <c r="AS297" s="28">
        <v>4.2913985721040673E-2</v>
      </c>
      <c r="AT297" s="28"/>
      <c r="AU297" s="28"/>
      <c r="AV297" s="28"/>
      <c r="AW297" s="60"/>
      <c r="AX297" s="67">
        <v>31810</v>
      </c>
      <c r="AY297" s="68" t="s">
        <v>39</v>
      </c>
      <c r="AZ297" s="69">
        <v>1.85</v>
      </c>
      <c r="BA297" s="69"/>
      <c r="BB297" s="69"/>
      <c r="BC297" s="68" t="s">
        <v>34</v>
      </c>
      <c r="BD297" s="20"/>
      <c r="BE297" s="27">
        <v>265.46696606306244</v>
      </c>
      <c r="BF297" s="27">
        <v>151.2178495574037</v>
      </c>
      <c r="BG297" s="28">
        <v>0</v>
      </c>
      <c r="BH297" s="17"/>
      <c r="BI297" s="41">
        <v>32833</v>
      </c>
      <c r="BJ297" s="20"/>
      <c r="BK297" s="20"/>
      <c r="BL297" s="20"/>
      <c r="BM297" s="20"/>
      <c r="BN297" s="20"/>
      <c r="BO297" s="20"/>
      <c r="BP297" s="20"/>
      <c r="BQ297" s="20"/>
      <c r="BR297" s="20"/>
      <c r="BS297" s="43">
        <v>3.7999999999999999E-2</v>
      </c>
      <c r="BT297" s="43">
        <v>5.2999999999999999E-2</v>
      </c>
      <c r="BU297" s="43">
        <v>0.68</v>
      </c>
      <c r="BW297" s="16">
        <f t="shared" si="35"/>
        <v>0.82897818030104298</v>
      </c>
      <c r="BX297" s="10">
        <f t="shared" si="40"/>
        <v>0.27071232039640741</v>
      </c>
      <c r="BY297" s="10">
        <f t="shared" si="41"/>
        <v>1.4230653453055468</v>
      </c>
      <c r="BZ297" s="12">
        <f t="shared" si="42"/>
        <v>0.37178081391700862</v>
      </c>
      <c r="CA297" s="10">
        <f t="shared" si="36"/>
        <v>4.9411645178858237</v>
      </c>
      <c r="CB297" s="10">
        <f t="shared" si="37"/>
        <v>2.4705822589429118</v>
      </c>
      <c r="CC297" s="11">
        <f t="shared" si="38"/>
        <v>500.3938625920153</v>
      </c>
      <c r="CD297" s="11">
        <f t="shared" si="39"/>
        <v>312.74616412000955</v>
      </c>
      <c r="CF297" s="17"/>
      <c r="CG297" s="17"/>
      <c r="CH297" s="17"/>
      <c r="CI297" s="17"/>
    </row>
    <row r="298" spans="32:87" ht="10.5" customHeight="1">
      <c r="AG298" s="18">
        <v>30132</v>
      </c>
      <c r="AH298" s="19" t="s">
        <v>33</v>
      </c>
      <c r="AI298" s="26"/>
      <c r="AJ298" s="20">
        <v>0.36630000000000001</v>
      </c>
      <c r="AK298" s="20"/>
      <c r="AL298" s="20"/>
      <c r="AM298" s="20"/>
      <c r="AN298" s="20"/>
      <c r="AO298" s="19" t="s">
        <v>34</v>
      </c>
      <c r="AP298" s="20"/>
      <c r="AQ298" s="3">
        <f t="shared" si="34"/>
        <v>59.031805729199405</v>
      </c>
      <c r="AR298" s="27">
        <v>75.643626907742998</v>
      </c>
      <c r="AS298" s="28">
        <v>4.2835515880832585E-2</v>
      </c>
      <c r="AT298" s="28"/>
      <c r="AU298" s="28"/>
      <c r="AV298" s="28"/>
      <c r="AW298" s="60"/>
      <c r="AX298" s="67">
        <v>31838</v>
      </c>
      <c r="AY298" s="68" t="s">
        <v>39</v>
      </c>
      <c r="AZ298" s="69">
        <v>2.5529999999999999</v>
      </c>
      <c r="BA298" s="69"/>
      <c r="BB298" s="69"/>
      <c r="BC298" s="68" t="s">
        <v>34</v>
      </c>
      <c r="BD298" s="20"/>
      <c r="BE298" s="27">
        <v>264.99827342065305</v>
      </c>
      <c r="BF298" s="27">
        <v>150.95086834109793</v>
      </c>
      <c r="BG298" s="28">
        <v>0</v>
      </c>
      <c r="BH298" s="17"/>
      <c r="BI298" s="18">
        <v>32842</v>
      </c>
      <c r="BJ298" s="20"/>
      <c r="BK298" s="20"/>
      <c r="BL298" s="42">
        <f>0.03/2</f>
        <v>1.4999999999999999E-2</v>
      </c>
      <c r="BM298" s="42">
        <f>0.032/2</f>
        <v>1.6E-2</v>
      </c>
      <c r="BN298" s="20"/>
      <c r="BO298" s="20"/>
      <c r="BP298" s="20"/>
      <c r="BQ298" s="20"/>
      <c r="BR298" s="20"/>
      <c r="BS298" s="20"/>
      <c r="BT298" s="20"/>
      <c r="BU298" s="20"/>
      <c r="BW298" s="16">
        <f t="shared" si="35"/>
        <v>0.82850667335665651</v>
      </c>
      <c r="BX298" s="10">
        <f t="shared" si="40"/>
        <v>0.27055834440279136</v>
      </c>
      <c r="BY298" s="10">
        <f t="shared" si="41"/>
        <v>1.4222559329367146</v>
      </c>
      <c r="BZ298" s="12">
        <f t="shared" si="42"/>
        <v>0.37156935209603775</v>
      </c>
      <c r="CA298" s="10">
        <f t="shared" si="36"/>
        <v>4.9382552571000922</v>
      </c>
      <c r="CB298" s="10">
        <f t="shared" si="37"/>
        <v>2.4691276285500461</v>
      </c>
      <c r="CC298" s="11">
        <f t="shared" si="38"/>
        <v>499.68215611454309</v>
      </c>
      <c r="CD298" s="11">
        <f t="shared" si="39"/>
        <v>312.30134757158947</v>
      </c>
      <c r="CF298" s="17"/>
      <c r="CG298" s="17"/>
      <c r="CH298" s="17"/>
      <c r="CI298" s="17"/>
    </row>
    <row r="299" spans="32:87" ht="10.5" customHeight="1">
      <c r="AF299" s="8"/>
      <c r="AG299" s="18">
        <v>30132</v>
      </c>
      <c r="AH299" s="19" t="s">
        <v>33</v>
      </c>
      <c r="AI299" s="26"/>
      <c r="AJ299" s="20">
        <v>0.29599999999999999</v>
      </c>
      <c r="AK299" s="21"/>
      <c r="AL299" s="21"/>
      <c r="AM299" s="21"/>
      <c r="AN299" s="21"/>
      <c r="AO299" s="19" t="s">
        <v>34</v>
      </c>
      <c r="AP299" s="20"/>
      <c r="AQ299" s="3">
        <f t="shared" si="34"/>
        <v>59.031805729199405</v>
      </c>
      <c r="AR299" s="27">
        <v>75.643626907742998</v>
      </c>
      <c r="AS299" s="28">
        <v>4.2835515880832585E-2</v>
      </c>
      <c r="AT299" s="28"/>
      <c r="AU299" s="28"/>
      <c r="AV299" s="28"/>
      <c r="AW299" s="60"/>
      <c r="AX299" s="67">
        <v>31868</v>
      </c>
      <c r="AY299" s="68" t="s">
        <v>39</v>
      </c>
      <c r="AZ299" s="69">
        <v>1.4430000000000001</v>
      </c>
      <c r="BA299" s="69"/>
      <c r="BB299" s="70"/>
      <c r="BC299" s="68" t="s">
        <v>34</v>
      </c>
      <c r="BD299" s="20"/>
      <c r="BE299" s="27">
        <v>264.49702096073673</v>
      </c>
      <c r="BF299" s="27">
        <v>150.66534008800485</v>
      </c>
      <c r="BG299" s="28">
        <v>0</v>
      </c>
      <c r="BH299" s="17"/>
      <c r="BI299" s="18">
        <v>32846</v>
      </c>
      <c r="BJ299" s="42">
        <f>0.021/2</f>
        <v>1.0500000000000001E-2</v>
      </c>
      <c r="BK299" s="42">
        <f>0.024/2</f>
        <v>1.2E-2</v>
      </c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W299" s="16">
        <f t="shared" si="35"/>
        <v>0.82829720080757352</v>
      </c>
      <c r="BX299" s="10">
        <f t="shared" si="40"/>
        <v>0.27048993874246258</v>
      </c>
      <c r="BY299" s="10">
        <f t="shared" si="41"/>
        <v>1.4218963418974371</v>
      </c>
      <c r="BZ299" s="12">
        <f t="shared" si="42"/>
        <v>0.37147540767549447</v>
      </c>
      <c r="CA299" s="10">
        <f t="shared" si="36"/>
        <v>4.9369628021911911</v>
      </c>
      <c r="CB299" s="10">
        <f t="shared" si="37"/>
        <v>2.4684814010955956</v>
      </c>
      <c r="CC299" s="11">
        <f t="shared" si="38"/>
        <v>499.36616713149027</v>
      </c>
      <c r="CD299" s="11">
        <f t="shared" si="39"/>
        <v>312.1038544571814</v>
      </c>
      <c r="CF299" s="17"/>
      <c r="CG299" s="17"/>
      <c r="CH299" s="17"/>
      <c r="CI299" s="17"/>
    </row>
    <row r="300" spans="32:87" ht="10.5" customHeight="1">
      <c r="AG300" s="18">
        <v>30133</v>
      </c>
      <c r="AH300" s="19" t="s">
        <v>35</v>
      </c>
      <c r="AI300" s="20">
        <v>0.36259999999999998</v>
      </c>
      <c r="AJ300" s="26"/>
      <c r="AK300" s="20"/>
      <c r="AL300" s="20"/>
      <c r="AM300" s="20"/>
      <c r="AN300" s="20"/>
      <c r="AO300" s="19" t="s">
        <v>34</v>
      </c>
      <c r="AP300" s="20"/>
      <c r="AQ300" s="3">
        <f t="shared" si="34"/>
        <v>59.028074101020358</v>
      </c>
      <c r="AR300" s="27">
        <v>75.638853132999742</v>
      </c>
      <c r="AS300" s="28">
        <v>4.2832812584967676E-2</v>
      </c>
      <c r="AT300" s="28"/>
      <c r="AU300" s="28"/>
      <c r="AV300" s="28"/>
      <c r="AW300" s="60"/>
      <c r="AX300" s="67">
        <v>31898</v>
      </c>
      <c r="AY300" s="68" t="s">
        <v>39</v>
      </c>
      <c r="AZ300" s="69">
        <v>0.42549999999999999</v>
      </c>
      <c r="BA300" s="69"/>
      <c r="BB300" s="69"/>
      <c r="BC300" s="68" t="s">
        <v>34</v>
      </c>
      <c r="BD300" s="20"/>
      <c r="BE300" s="27">
        <v>263.99671663540755</v>
      </c>
      <c r="BF300" s="27">
        <v>150.38035192046547</v>
      </c>
      <c r="BG300" s="28">
        <v>0</v>
      </c>
      <c r="BH300" s="17"/>
      <c r="BI300" s="44">
        <v>32850</v>
      </c>
      <c r="BJ300" s="20"/>
      <c r="BK300" s="20"/>
      <c r="BL300" s="20"/>
      <c r="BM300" s="20"/>
      <c r="BN300" s="55">
        <v>0.55000000000000004</v>
      </c>
      <c r="BO300" s="55">
        <v>0.28999999999999998</v>
      </c>
      <c r="BP300" s="55">
        <v>0.99</v>
      </c>
      <c r="BQ300" s="20"/>
      <c r="BR300" s="20"/>
      <c r="BS300" s="20"/>
      <c r="BT300" s="20"/>
      <c r="BU300" s="20"/>
      <c r="BW300" s="16">
        <f t="shared" si="35"/>
        <v>0.82808778121974003</v>
      </c>
      <c r="BX300" s="10">
        <f t="shared" si="40"/>
        <v>0.27042155037723659</v>
      </c>
      <c r="BY300" s="10">
        <f t="shared" si="41"/>
        <v>1.4215368417740857</v>
      </c>
      <c r="BZ300" s="12">
        <f t="shared" si="42"/>
        <v>0.37138148700705598</v>
      </c>
      <c r="CA300" s="10">
        <f t="shared" si="36"/>
        <v>4.9356706855474481</v>
      </c>
      <c r="CB300" s="10">
        <f t="shared" si="37"/>
        <v>2.4678353427737241</v>
      </c>
      <c r="CC300" s="11">
        <f t="shared" si="38"/>
        <v>499.0503779735385</v>
      </c>
      <c r="CD300" s="11">
        <f t="shared" si="39"/>
        <v>311.90648623346158</v>
      </c>
      <c r="CF300" s="17"/>
      <c r="CG300" s="17"/>
      <c r="CH300" s="17"/>
      <c r="CI300" s="17"/>
    </row>
    <row r="301" spans="32:87" ht="10.5" customHeight="1">
      <c r="AF301" s="8"/>
      <c r="AG301" s="18">
        <v>30133</v>
      </c>
      <c r="AH301" s="19" t="s">
        <v>33</v>
      </c>
      <c r="AI301" s="26"/>
      <c r="AJ301" s="20">
        <v>0.40699999999999997</v>
      </c>
      <c r="AK301" s="20"/>
      <c r="AL301" s="20"/>
      <c r="AM301" s="20"/>
      <c r="AN301" s="20"/>
      <c r="AO301" s="19" t="s">
        <v>34</v>
      </c>
      <c r="AP301" s="18"/>
      <c r="AQ301" s="3">
        <f t="shared" si="34"/>
        <v>59.028074101020358</v>
      </c>
      <c r="AR301" s="27">
        <v>75.638853132999742</v>
      </c>
      <c r="AS301" s="28">
        <v>4.2832812584967676E-2</v>
      </c>
      <c r="AT301" s="28"/>
      <c r="AU301" s="28"/>
      <c r="AV301" s="28"/>
      <c r="AW301" s="60"/>
      <c r="AX301" s="67">
        <v>31929</v>
      </c>
      <c r="AY301" s="68" t="s">
        <v>39</v>
      </c>
      <c r="AZ301" s="69">
        <v>0.21829999999999999</v>
      </c>
      <c r="BA301" s="69"/>
      <c r="BB301" s="69"/>
      <c r="BC301" s="68" t="s">
        <v>34</v>
      </c>
      <c r="BD301" s="18"/>
      <c r="BE301" s="27">
        <v>263.48072966229415</v>
      </c>
      <c r="BF301" s="27">
        <v>150.08643045207717</v>
      </c>
      <c r="BG301" s="28">
        <v>0</v>
      </c>
      <c r="BH301" s="17"/>
      <c r="BI301" s="18">
        <v>32869</v>
      </c>
      <c r="BJ301" s="20"/>
      <c r="BK301" s="20"/>
      <c r="BL301" s="42">
        <f>0.03/2</f>
        <v>1.4999999999999999E-2</v>
      </c>
      <c r="BM301" s="42">
        <v>9.2999999999999999E-2</v>
      </c>
      <c r="BN301" s="20"/>
      <c r="BO301" s="20"/>
      <c r="BP301" s="20"/>
      <c r="BQ301" s="20"/>
      <c r="BR301" s="20"/>
      <c r="BS301" s="20"/>
      <c r="BT301" s="20"/>
      <c r="BU301" s="20"/>
      <c r="BW301" s="16">
        <f t="shared" si="35"/>
        <v>0.82709376101825871</v>
      </c>
      <c r="BX301" s="10">
        <f t="shared" si="40"/>
        <v>0.27009694169433229</v>
      </c>
      <c r="BY301" s="10">
        <f t="shared" si="41"/>
        <v>1.4198304570526592</v>
      </c>
      <c r="BZ301" s="12">
        <f t="shared" si="42"/>
        <v>0.37093568801217469</v>
      </c>
      <c r="CA301" s="10">
        <f t="shared" si="36"/>
        <v>4.9295377482036127</v>
      </c>
      <c r="CB301" s="10">
        <f t="shared" si="37"/>
        <v>2.4647688741018063</v>
      </c>
      <c r="CC301" s="11">
        <f t="shared" si="38"/>
        <v>497.55310445433327</v>
      </c>
      <c r="CD301" s="11">
        <f t="shared" si="39"/>
        <v>310.97069028395828</v>
      </c>
      <c r="CF301" s="17"/>
      <c r="CG301" s="17"/>
      <c r="CH301" s="17"/>
      <c r="CI301" s="17"/>
    </row>
    <row r="302" spans="32:87" ht="10.5" customHeight="1">
      <c r="AG302" s="18">
        <v>30162</v>
      </c>
      <c r="AH302" s="19" t="s">
        <v>35</v>
      </c>
      <c r="AI302" s="20">
        <v>0.222</v>
      </c>
      <c r="AJ302" s="26"/>
      <c r="AK302" s="20"/>
      <c r="AL302" s="20"/>
      <c r="AM302" s="20"/>
      <c r="AN302" s="20"/>
      <c r="AO302" s="19" t="s">
        <v>34</v>
      </c>
      <c r="AP302" s="20"/>
      <c r="AQ302" s="3">
        <f t="shared" si="34"/>
        <v>58.919959435729453</v>
      </c>
      <c r="AR302" s="27">
        <v>75.500544639413235</v>
      </c>
      <c r="AS302" s="28">
        <v>4.2754491172898097E-2</v>
      </c>
      <c r="AT302" s="28"/>
      <c r="AU302" s="28"/>
      <c r="AV302" s="28"/>
      <c r="AW302" s="60"/>
      <c r="AX302" s="67">
        <v>31959</v>
      </c>
      <c r="AY302" s="68" t="s">
        <v>39</v>
      </c>
      <c r="AZ302" s="69">
        <v>0.1517</v>
      </c>
      <c r="BA302" s="69"/>
      <c r="BB302" s="69"/>
      <c r="BC302" s="68" t="s">
        <v>34</v>
      </c>
      <c r="BD302" s="20"/>
      <c r="BE302" s="27">
        <v>262.98234768350244</v>
      </c>
      <c r="BF302" s="27">
        <v>149.80253731008398</v>
      </c>
      <c r="BG302" s="28">
        <v>0</v>
      </c>
      <c r="BH302" s="17"/>
      <c r="BI302" s="18">
        <v>32878</v>
      </c>
      <c r="BJ302" s="42">
        <f>0.021/2</f>
        <v>1.0500000000000001E-2</v>
      </c>
      <c r="BK302" s="42">
        <v>0.11</v>
      </c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W302" s="16">
        <f t="shared" si="35"/>
        <v>0.82662332589554266</v>
      </c>
      <c r="BX302" s="10">
        <f t="shared" si="40"/>
        <v>0.26994331571635999</v>
      </c>
      <c r="BY302" s="10">
        <f t="shared" si="41"/>
        <v>1.4190228846264359</v>
      </c>
      <c r="BZ302" s="12">
        <f t="shared" si="42"/>
        <v>0.37072470688266534</v>
      </c>
      <c r="CA302" s="10">
        <f t="shared" si="36"/>
        <v>4.9266353330318999</v>
      </c>
      <c r="CB302" s="10">
        <f t="shared" si="37"/>
        <v>2.46331766651595</v>
      </c>
      <c r="CC302" s="11">
        <f t="shared" si="38"/>
        <v>496.84543836607986</v>
      </c>
      <c r="CD302" s="11">
        <f t="shared" si="39"/>
        <v>310.52839897879994</v>
      </c>
      <c r="CF302" s="17"/>
      <c r="CG302" s="17"/>
      <c r="CH302" s="17"/>
      <c r="CI302" s="17"/>
    </row>
    <row r="303" spans="32:87" ht="10.5" customHeight="1">
      <c r="AF303" s="8"/>
      <c r="AG303" s="18">
        <v>30162</v>
      </c>
      <c r="AH303" s="19" t="s">
        <v>33</v>
      </c>
      <c r="AI303" s="26"/>
      <c r="AJ303" s="20">
        <v>0.222</v>
      </c>
      <c r="AK303" s="20"/>
      <c r="AL303" s="20"/>
      <c r="AM303" s="20"/>
      <c r="AN303" s="20"/>
      <c r="AO303" s="19" t="s">
        <v>34</v>
      </c>
      <c r="AP303" s="18"/>
      <c r="AQ303" s="3">
        <f t="shared" si="34"/>
        <v>58.919959435729453</v>
      </c>
      <c r="AR303" s="27">
        <v>75.500544639413235</v>
      </c>
      <c r="AS303" s="28">
        <v>4.2754491172898097E-2</v>
      </c>
      <c r="AT303" s="28"/>
      <c r="AU303" s="28"/>
      <c r="AV303" s="28"/>
      <c r="AW303" s="60"/>
      <c r="AX303" s="67">
        <v>31989</v>
      </c>
      <c r="AY303" s="68" t="s">
        <v>39</v>
      </c>
      <c r="AZ303" s="69">
        <v>7.0300000000000001E-2</v>
      </c>
      <c r="BA303" s="69"/>
      <c r="BB303" s="69"/>
      <c r="BC303" s="68" t="s">
        <v>34</v>
      </c>
      <c r="BD303" s="18"/>
      <c r="BE303" s="27">
        <v>262.48490840969373</v>
      </c>
      <c r="BF303" s="27">
        <v>149.5191811607811</v>
      </c>
      <c r="BG303" s="28">
        <v>0</v>
      </c>
      <c r="BH303" s="17"/>
      <c r="BI303" s="18">
        <v>32904</v>
      </c>
      <c r="BJ303" s="20"/>
      <c r="BK303" s="20"/>
      <c r="BL303" s="42">
        <f>0.03/2</f>
        <v>1.4999999999999999E-2</v>
      </c>
      <c r="BM303" s="42">
        <v>8.8999999999999996E-2</v>
      </c>
      <c r="BN303" s="20"/>
      <c r="BO303" s="20"/>
      <c r="BP303" s="20"/>
      <c r="BQ303" s="20"/>
      <c r="BR303" s="20"/>
      <c r="BS303" s="20"/>
      <c r="BT303" s="20"/>
      <c r="BU303" s="20"/>
      <c r="BW303" s="16">
        <f t="shared" si="35"/>
        <v>0.8252657936003609</v>
      </c>
      <c r="BX303" s="10">
        <f t="shared" si="40"/>
        <v>0.26949999799536972</v>
      </c>
      <c r="BY303" s="10">
        <f t="shared" si="41"/>
        <v>1.4166924768903666</v>
      </c>
      <c r="BZ303" s="12">
        <f t="shared" si="42"/>
        <v>0.37011587968598564</v>
      </c>
      <c r="CA303" s="10">
        <f t="shared" si="36"/>
        <v>4.9182601738263738</v>
      </c>
      <c r="CB303" s="10">
        <f t="shared" si="37"/>
        <v>2.4591300869131869</v>
      </c>
      <c r="CC303" s="11">
        <f t="shared" si="38"/>
        <v>494.80671844766971</v>
      </c>
      <c r="CD303" s="11">
        <f t="shared" si="39"/>
        <v>309.25419902979354</v>
      </c>
      <c r="CF303" s="17"/>
      <c r="CG303" s="17"/>
      <c r="CH303" s="17"/>
      <c r="CI303" s="17"/>
    </row>
    <row r="304" spans="32:87" ht="10.5" customHeight="1">
      <c r="AG304" s="18">
        <v>30162</v>
      </c>
      <c r="AH304" s="19" t="s">
        <v>33</v>
      </c>
      <c r="AI304" s="26"/>
      <c r="AJ304" s="20">
        <v>0.1628</v>
      </c>
      <c r="AK304" s="20"/>
      <c r="AL304" s="20"/>
      <c r="AM304" s="20"/>
      <c r="AN304" s="20"/>
      <c r="AO304" s="19" t="s">
        <v>34</v>
      </c>
      <c r="AP304" s="18"/>
      <c r="AQ304" s="3">
        <f t="shared" si="34"/>
        <v>58.919959435729453</v>
      </c>
      <c r="AR304" s="27">
        <v>75.500544639413235</v>
      </c>
      <c r="AS304" s="28">
        <v>4.2754491172898097E-2</v>
      </c>
      <c r="AT304" s="28"/>
      <c r="AU304" s="28"/>
      <c r="AV304" s="28"/>
      <c r="AW304" s="60"/>
      <c r="AX304" s="67">
        <v>32021</v>
      </c>
      <c r="AY304" s="68" t="s">
        <v>39</v>
      </c>
      <c r="AZ304" s="69">
        <v>0.02</v>
      </c>
      <c r="BA304" s="69"/>
      <c r="BB304" s="69"/>
      <c r="BC304" s="68" t="s">
        <v>34</v>
      </c>
      <c r="BD304" s="18"/>
      <c r="BE304" s="27">
        <v>261.95534357896565</v>
      </c>
      <c r="BF304" s="27">
        <v>149.21752534238857</v>
      </c>
      <c r="BG304" s="28">
        <v>0</v>
      </c>
      <c r="BH304" s="17"/>
      <c r="BI304" s="18">
        <v>32905</v>
      </c>
      <c r="BJ304" s="42">
        <f>0.021/2</f>
        <v>1.0500000000000001E-2</v>
      </c>
      <c r="BK304" s="42">
        <v>0.18</v>
      </c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W304" s="16">
        <f t="shared" si="35"/>
        <v>0.82521362536575305</v>
      </c>
      <c r="BX304" s="10">
        <f t="shared" si="40"/>
        <v>0.26948296186079185</v>
      </c>
      <c r="BY304" s="10">
        <f t="shared" si="41"/>
        <v>1.4166029222934418</v>
      </c>
      <c r="BZ304" s="12">
        <f t="shared" si="42"/>
        <v>0.37009248323335997</v>
      </c>
      <c r="CA304" s="10">
        <f t="shared" si="36"/>
        <v>4.9179383368035934</v>
      </c>
      <c r="CB304" s="10">
        <f t="shared" si="37"/>
        <v>2.4589691684017967</v>
      </c>
      <c r="CC304" s="11">
        <f t="shared" si="38"/>
        <v>494.72847342651437</v>
      </c>
      <c r="CD304" s="11">
        <f t="shared" si="39"/>
        <v>309.2052958915715</v>
      </c>
      <c r="CF304" s="17"/>
      <c r="CG304" s="17"/>
      <c r="CH304" s="17"/>
      <c r="CI304" s="17"/>
    </row>
    <row r="305" spans="32:87" ht="10.5" customHeight="1">
      <c r="AF305" s="8"/>
      <c r="AG305" s="18">
        <v>30162</v>
      </c>
      <c r="AH305" s="19" t="s">
        <v>33</v>
      </c>
      <c r="AI305" s="26"/>
      <c r="AJ305" s="20">
        <v>0.25900000000000001</v>
      </c>
      <c r="AK305" s="21"/>
      <c r="AL305" s="21"/>
      <c r="AM305" s="21"/>
      <c r="AN305" s="21"/>
      <c r="AO305" s="19" t="s">
        <v>34</v>
      </c>
      <c r="AP305" s="18"/>
      <c r="AQ305" s="3">
        <f t="shared" si="34"/>
        <v>58.919959435729453</v>
      </c>
      <c r="AR305" s="27">
        <v>75.500544639413235</v>
      </c>
      <c r="AS305" s="28">
        <v>4.2754491172898097E-2</v>
      </c>
      <c r="AT305" s="28"/>
      <c r="AU305" s="28"/>
      <c r="AV305" s="28"/>
      <c r="AW305" s="60"/>
      <c r="AX305" s="67">
        <v>32051</v>
      </c>
      <c r="AY305" s="68" t="s">
        <v>39</v>
      </c>
      <c r="AZ305" s="69">
        <v>5.5500000000000001E-2</v>
      </c>
      <c r="BA305" s="69"/>
      <c r="BB305" s="70"/>
      <c r="BC305" s="68" t="s">
        <v>34</v>
      </c>
      <c r="BD305" s="18"/>
      <c r="BE305" s="27">
        <v>261.45984691529964</v>
      </c>
      <c r="BF305" s="27">
        <v>148.93527576138177</v>
      </c>
      <c r="BG305" s="28">
        <v>0</v>
      </c>
      <c r="BH305" s="17"/>
      <c r="BI305" s="41">
        <v>32912</v>
      </c>
      <c r="BJ305" s="20"/>
      <c r="BK305" s="20"/>
      <c r="BL305" s="20"/>
      <c r="BM305" s="20"/>
      <c r="BN305" s="20"/>
      <c r="BO305" s="20"/>
      <c r="BP305" s="20"/>
      <c r="BQ305" s="20"/>
      <c r="BR305" s="20"/>
      <c r="BS305" s="56"/>
      <c r="BT305" s="43">
        <v>4.4999999999999998E-2</v>
      </c>
      <c r="BU305" s="43">
        <v>0.4</v>
      </c>
      <c r="BW305" s="16">
        <f t="shared" si="35"/>
        <v>0.82484854004897468</v>
      </c>
      <c r="BX305" s="10">
        <f t="shared" si="40"/>
        <v>0.26936373906868921</v>
      </c>
      <c r="BY305" s="10">
        <f t="shared" si="41"/>
        <v>1.4159761986054931</v>
      </c>
      <c r="BZ305" s="12">
        <f t="shared" si="42"/>
        <v>0.36992874947118581</v>
      </c>
      <c r="CA305" s="10">
        <f t="shared" si="36"/>
        <v>4.915686067249867</v>
      </c>
      <c r="CB305" s="10">
        <f t="shared" si="37"/>
        <v>2.4578430336249335</v>
      </c>
      <c r="CC305" s="11">
        <f t="shared" si="38"/>
        <v>494.18110461513214</v>
      </c>
      <c r="CD305" s="11">
        <f t="shared" si="39"/>
        <v>308.8631903844576</v>
      </c>
      <c r="CF305" s="17"/>
      <c r="CG305" s="17"/>
      <c r="CH305" s="17"/>
      <c r="CI305" s="17"/>
    </row>
    <row r="306" spans="32:87" ht="10.5" customHeight="1">
      <c r="AG306" s="18">
        <v>30194</v>
      </c>
      <c r="AH306" s="19" t="s">
        <v>33</v>
      </c>
      <c r="AI306" s="26"/>
      <c r="AJ306" s="20">
        <v>0.28860000000000002</v>
      </c>
      <c r="AK306" s="20"/>
      <c r="AL306" s="20"/>
      <c r="AM306" s="20"/>
      <c r="AN306" s="20"/>
      <c r="AO306" s="19" t="s">
        <v>34</v>
      </c>
      <c r="AP306" s="18"/>
      <c r="AQ306" s="3">
        <f t="shared" si="34"/>
        <v>58.800890287818305</v>
      </c>
      <c r="AR306" s="27">
        <v>75.348221851089548</v>
      </c>
      <c r="AS306" s="28">
        <v>4.2668233738068724E-2</v>
      </c>
      <c r="AT306" s="28"/>
      <c r="AU306" s="28"/>
      <c r="AV306" s="28"/>
      <c r="AW306" s="60"/>
      <c r="AX306" s="67">
        <v>32083</v>
      </c>
      <c r="AY306" s="68" t="s">
        <v>39</v>
      </c>
      <c r="AZ306" s="69">
        <v>0.77329999999999999</v>
      </c>
      <c r="BA306" s="69"/>
      <c r="BB306" s="69"/>
      <c r="BC306" s="68" t="s">
        <v>34</v>
      </c>
      <c r="BD306" s="18"/>
      <c r="BE306" s="27">
        <v>260.93235015210371</v>
      </c>
      <c r="BF306" s="27">
        <v>148.63479797553165</v>
      </c>
      <c r="BG306" s="28">
        <v>0</v>
      </c>
      <c r="BH306" s="17"/>
      <c r="BI306" s="18">
        <v>32932</v>
      </c>
      <c r="BJ306" s="20"/>
      <c r="BK306" s="20"/>
      <c r="BL306" s="42">
        <v>6.4000000000000001E-2</v>
      </c>
      <c r="BM306" s="42">
        <f>0.032/2</f>
        <v>1.6E-2</v>
      </c>
      <c r="BN306" s="20"/>
      <c r="BO306" s="20"/>
      <c r="BP306" s="20"/>
      <c r="BQ306" s="20"/>
      <c r="BR306" s="20"/>
      <c r="BS306" s="20"/>
      <c r="BT306" s="20"/>
      <c r="BU306" s="20"/>
      <c r="BW306" s="16">
        <f t="shared" si="35"/>
        <v>0.82380632890021055</v>
      </c>
      <c r="BX306" s="10">
        <f t="shared" si="40"/>
        <v>0.26902339307994133</v>
      </c>
      <c r="BY306" s="10">
        <f t="shared" si="41"/>
        <v>1.4141870868971986</v>
      </c>
      <c r="BZ306" s="12">
        <f t="shared" si="42"/>
        <v>0.36946133776075912</v>
      </c>
      <c r="CA306" s="10">
        <f t="shared" si="36"/>
        <v>4.9092566933948651</v>
      </c>
      <c r="CB306" s="10">
        <f t="shared" si="37"/>
        <v>2.4546283466974326</v>
      </c>
      <c r="CC306" s="11">
        <f t="shared" si="38"/>
        <v>492.62052847628411</v>
      </c>
      <c r="CD306" s="11">
        <f t="shared" si="39"/>
        <v>307.88783029767757</v>
      </c>
      <c r="CF306" s="17"/>
      <c r="CG306" s="17"/>
      <c r="CH306" s="17"/>
      <c r="CI306" s="17"/>
    </row>
    <row r="307" spans="32:87" ht="10.5" customHeight="1">
      <c r="AF307" s="8"/>
      <c r="AG307" s="18">
        <v>30194</v>
      </c>
      <c r="AH307" s="19" t="s">
        <v>33</v>
      </c>
      <c r="AI307" s="26"/>
      <c r="AJ307" s="20">
        <v>0.222</v>
      </c>
      <c r="AK307" s="21"/>
      <c r="AL307" s="21"/>
      <c r="AM307" s="21"/>
      <c r="AN307" s="21"/>
      <c r="AO307" s="19" t="s">
        <v>34</v>
      </c>
      <c r="AP307" s="18"/>
      <c r="AQ307" s="3">
        <f t="shared" si="34"/>
        <v>58.800890287818305</v>
      </c>
      <c r="AR307" s="27">
        <v>75.348221851089548</v>
      </c>
      <c r="AS307" s="28">
        <v>4.2668233738068724E-2</v>
      </c>
      <c r="AT307" s="28"/>
      <c r="AU307" s="28"/>
      <c r="AV307" s="28"/>
      <c r="AW307" s="60"/>
      <c r="AX307" s="67">
        <v>32112</v>
      </c>
      <c r="AY307" s="68" t="s">
        <v>39</v>
      </c>
      <c r="AZ307" s="69">
        <v>8.8800000000000004E-2</v>
      </c>
      <c r="BA307" s="69"/>
      <c r="BB307" s="70"/>
      <c r="BC307" s="68" t="s">
        <v>34</v>
      </c>
      <c r="BD307" s="18"/>
      <c r="BE307" s="27">
        <v>260.45522551598492</v>
      </c>
      <c r="BF307" s="27">
        <v>148.36301364577213</v>
      </c>
      <c r="BG307" s="28">
        <v>0</v>
      </c>
      <c r="BH307" s="17"/>
      <c r="BI307" s="18">
        <v>32933</v>
      </c>
      <c r="BJ307" s="42">
        <v>4.3999999999999997E-2</v>
      </c>
      <c r="BK307" s="42">
        <v>8.5999999999999993E-2</v>
      </c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W307" s="16">
        <f t="shared" si="35"/>
        <v>0.82375425292399662</v>
      </c>
      <c r="BX307" s="10">
        <f t="shared" si="40"/>
        <v>0.26900638707339886</v>
      </c>
      <c r="BY307" s="10">
        <f t="shared" si="41"/>
        <v>1.4140976906756406</v>
      </c>
      <c r="BZ307" s="12">
        <f t="shared" si="42"/>
        <v>0.3694379826842536</v>
      </c>
      <c r="CA307" s="10">
        <f t="shared" si="36"/>
        <v>4.9089354455343566</v>
      </c>
      <c r="CB307" s="10">
        <f t="shared" si="37"/>
        <v>2.4544677227671783</v>
      </c>
      <c r="CC307" s="11">
        <f t="shared" si="38"/>
        <v>492.54262916280453</v>
      </c>
      <c r="CD307" s="11">
        <f t="shared" si="39"/>
        <v>307.83914322675281</v>
      </c>
      <c r="CF307" s="17"/>
      <c r="CG307" s="17"/>
      <c r="CH307" s="17"/>
      <c r="CI307" s="17"/>
    </row>
    <row r="308" spans="32:87" ht="10.5" customHeight="1">
      <c r="AG308" s="18">
        <v>30195</v>
      </c>
      <c r="AH308" s="19" t="s">
        <v>35</v>
      </c>
      <c r="AI308" s="20">
        <v>0.2072</v>
      </c>
      <c r="AJ308" s="26"/>
      <c r="AK308" s="20"/>
      <c r="AL308" s="20"/>
      <c r="AM308" s="20"/>
      <c r="AN308" s="20"/>
      <c r="AO308" s="19" t="s">
        <v>34</v>
      </c>
      <c r="AP308" s="20"/>
      <c r="AQ308" s="3">
        <f t="shared" si="34"/>
        <v>58.797173256695146</v>
      </c>
      <c r="AR308" s="27">
        <v>75.343466718990172</v>
      </c>
      <c r="AS308" s="28">
        <v>4.2665540999170748E-2</v>
      </c>
      <c r="AT308" s="28"/>
      <c r="AU308" s="28"/>
      <c r="AV308" s="28"/>
      <c r="AW308" s="60"/>
      <c r="AX308" s="67">
        <v>32147</v>
      </c>
      <c r="AY308" s="68" t="s">
        <v>39</v>
      </c>
      <c r="AZ308" s="69">
        <v>0.23680000000000001</v>
      </c>
      <c r="BA308" s="69"/>
      <c r="BB308" s="69"/>
      <c r="BC308" s="68" t="s">
        <v>34</v>
      </c>
      <c r="BD308" s="20"/>
      <c r="BE308" s="27">
        <v>259.88054716199741</v>
      </c>
      <c r="BF308" s="27">
        <v>148.03565982783408</v>
      </c>
      <c r="BG308" s="28">
        <v>0</v>
      </c>
      <c r="BH308" s="17"/>
      <c r="BI308" s="18">
        <v>32962</v>
      </c>
      <c r="BJ308" s="20"/>
      <c r="BK308" s="20"/>
      <c r="BL308" s="42">
        <f>0.03/2</f>
        <v>1.4999999999999999E-2</v>
      </c>
      <c r="BM308" s="42">
        <v>0.17</v>
      </c>
      <c r="BN308" s="20"/>
      <c r="BO308" s="20"/>
      <c r="BP308" s="20"/>
      <c r="BQ308" s="20"/>
      <c r="BR308" s="20"/>
      <c r="BS308" s="20"/>
      <c r="BT308" s="20"/>
      <c r="BU308" s="20"/>
      <c r="BW308" s="16">
        <f t="shared" si="35"/>
        <v>0.82224548075595305</v>
      </c>
      <c r="BX308" s="10">
        <f t="shared" si="40"/>
        <v>0.26851368023953232</v>
      </c>
      <c r="BY308" s="10">
        <f t="shared" si="41"/>
        <v>1.4115076570205634</v>
      </c>
      <c r="BZ308" s="12">
        <f t="shared" si="42"/>
        <v>0.3687613273054029</v>
      </c>
      <c r="CA308" s="10">
        <f t="shared" si="36"/>
        <v>4.8996283963716731</v>
      </c>
      <c r="CB308" s="10">
        <f t="shared" si="37"/>
        <v>2.4498141981858366</v>
      </c>
      <c r="CC308" s="11">
        <f t="shared" si="38"/>
        <v>490.28889968126987</v>
      </c>
      <c r="CD308" s="11">
        <f t="shared" si="39"/>
        <v>306.43056230079367</v>
      </c>
      <c r="CF308" s="17"/>
      <c r="CG308" s="17"/>
      <c r="CH308" s="17"/>
      <c r="CI308" s="17"/>
    </row>
    <row r="309" spans="32:87" ht="10.5" customHeight="1">
      <c r="AF309" s="8"/>
      <c r="AG309" s="18">
        <v>30195</v>
      </c>
      <c r="AH309" s="19" t="s">
        <v>33</v>
      </c>
      <c r="AI309" s="26"/>
      <c r="AJ309" s="20">
        <v>0.2442</v>
      </c>
      <c r="AK309" s="20"/>
      <c r="AL309" s="20"/>
      <c r="AM309" s="20"/>
      <c r="AN309" s="20"/>
      <c r="AO309" s="19" t="s">
        <v>34</v>
      </c>
      <c r="AP309" s="20"/>
      <c r="AQ309" s="3">
        <f t="shared" si="34"/>
        <v>58.797173256695146</v>
      </c>
      <c r="AR309" s="27">
        <v>75.343466718990172</v>
      </c>
      <c r="AS309" s="28">
        <v>4.2665540999170748E-2</v>
      </c>
      <c r="AT309" s="28"/>
      <c r="AU309" s="28"/>
      <c r="AV309" s="28"/>
      <c r="AW309" s="60"/>
      <c r="AX309" s="67">
        <v>32175</v>
      </c>
      <c r="AY309" s="68" t="s">
        <v>39</v>
      </c>
      <c r="AZ309" s="69">
        <v>0.77329999999999999</v>
      </c>
      <c r="BA309" s="69"/>
      <c r="BB309" s="69"/>
      <c r="BC309" s="68" t="s">
        <v>34</v>
      </c>
      <c r="BD309" s="20"/>
      <c r="BE309" s="27">
        <v>259.42171756761689</v>
      </c>
      <c r="BF309" s="27">
        <v>147.77429689592398</v>
      </c>
      <c r="BG309" s="28">
        <v>0</v>
      </c>
      <c r="BH309" s="17"/>
      <c r="BI309" s="18">
        <v>32965</v>
      </c>
      <c r="BJ309" s="42">
        <v>7.4999999999999997E-2</v>
      </c>
      <c r="BK309" s="42">
        <v>0.17</v>
      </c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W309" s="16">
        <f t="shared" si="35"/>
        <v>0.8220895586858612</v>
      </c>
      <c r="BX309" s="10">
        <f t="shared" si="40"/>
        <v>0.26846276210151776</v>
      </c>
      <c r="BY309" s="10">
        <f t="shared" si="41"/>
        <v>1.4112399934079511</v>
      </c>
      <c r="BZ309" s="12">
        <f t="shared" si="42"/>
        <v>0.36869139924757949</v>
      </c>
      <c r="CA309" s="10">
        <f t="shared" si="36"/>
        <v>4.8986666058752428</v>
      </c>
      <c r="CB309" s="10">
        <f t="shared" si="37"/>
        <v>2.4493333029376214</v>
      </c>
      <c r="CC309" s="11">
        <f t="shared" si="38"/>
        <v>490.05634463805688</v>
      </c>
      <c r="CD309" s="11">
        <f t="shared" si="39"/>
        <v>306.28521539878557</v>
      </c>
      <c r="CF309" s="17"/>
      <c r="CG309" s="17"/>
      <c r="CH309" s="17"/>
      <c r="CI309" s="17"/>
    </row>
    <row r="310" spans="32:87" ht="10.5" customHeight="1">
      <c r="AG310" s="18">
        <v>30224</v>
      </c>
      <c r="AH310" s="19" t="s">
        <v>35</v>
      </c>
      <c r="AI310" s="20">
        <v>0.25900000000000001</v>
      </c>
      <c r="AJ310" s="26"/>
      <c r="AK310" s="20"/>
      <c r="AL310" s="20"/>
      <c r="AM310" s="20"/>
      <c r="AN310" s="20"/>
      <c r="AO310" s="19" t="s">
        <v>34</v>
      </c>
      <c r="AP310" s="18"/>
      <c r="AQ310" s="3">
        <f t="shared" si="34"/>
        <v>58.689481504871779</v>
      </c>
      <c r="AR310" s="27">
        <v>75.205698350594034</v>
      </c>
      <c r="AS310" s="28">
        <v>4.2587525449499834E-2</v>
      </c>
      <c r="AT310" s="28"/>
      <c r="AU310" s="28"/>
      <c r="AV310" s="28"/>
      <c r="AW310" s="60"/>
      <c r="AX310" s="67">
        <v>32204</v>
      </c>
      <c r="AY310" s="68" t="s">
        <v>39</v>
      </c>
      <c r="AZ310" s="69">
        <v>0.59940000000000004</v>
      </c>
      <c r="BA310" s="69"/>
      <c r="BB310" s="69"/>
      <c r="BC310" s="68" t="s">
        <v>34</v>
      </c>
      <c r="BD310" s="18"/>
      <c r="BE310" s="27">
        <v>258.94735518011066</v>
      </c>
      <c r="BF310" s="27">
        <v>147.50408602481858</v>
      </c>
      <c r="BG310" s="28">
        <v>0</v>
      </c>
      <c r="BH310" s="17"/>
      <c r="BI310" s="18">
        <v>32990</v>
      </c>
      <c r="BJ310" s="20"/>
      <c r="BK310" s="20"/>
      <c r="BL310" s="42">
        <v>6.8000000000000005E-2</v>
      </c>
      <c r="BM310" s="42">
        <v>0.11</v>
      </c>
      <c r="BN310" s="20"/>
      <c r="BO310" s="20"/>
      <c r="BP310" s="20"/>
      <c r="BQ310" s="20"/>
      <c r="BR310" s="20"/>
      <c r="BS310" s="20"/>
      <c r="BT310" s="20"/>
      <c r="BU310" s="20"/>
      <c r="BW310" s="16">
        <f t="shared" si="35"/>
        <v>0.820791357413719</v>
      </c>
      <c r="BX310" s="10">
        <f t="shared" si="40"/>
        <v>0.26803881960571468</v>
      </c>
      <c r="BY310" s="10">
        <f t="shared" si="41"/>
        <v>1.4090114362691539</v>
      </c>
      <c r="BZ310" s="12">
        <f t="shared" si="42"/>
        <v>0.36810918087675371</v>
      </c>
      <c r="CA310" s="10">
        <f t="shared" si="36"/>
        <v>4.8906590237014029</v>
      </c>
      <c r="CB310" s="10">
        <f t="shared" si="37"/>
        <v>2.4453295118507015</v>
      </c>
      <c r="CC310" s="11">
        <f t="shared" si="38"/>
        <v>488.12267065566664</v>
      </c>
      <c r="CD310" s="11">
        <f t="shared" si="39"/>
        <v>305.07666915979166</v>
      </c>
      <c r="CF310" s="17"/>
      <c r="CG310" s="17"/>
      <c r="CH310" s="17"/>
      <c r="CI310" s="17"/>
    </row>
    <row r="311" spans="32:87" ht="10.5" customHeight="1">
      <c r="AF311" s="8"/>
      <c r="AG311" s="18">
        <v>30224</v>
      </c>
      <c r="AH311" s="19" t="s">
        <v>33</v>
      </c>
      <c r="AI311" s="26"/>
      <c r="AJ311" s="20">
        <v>0.22939999999999999</v>
      </c>
      <c r="AK311" s="20"/>
      <c r="AL311" s="20"/>
      <c r="AM311" s="20"/>
      <c r="AN311" s="20"/>
      <c r="AO311" s="19" t="s">
        <v>34</v>
      </c>
      <c r="AP311" s="18"/>
      <c r="AQ311" s="3">
        <f t="shared" si="34"/>
        <v>58.689481504871779</v>
      </c>
      <c r="AR311" s="27">
        <v>75.205698350594034</v>
      </c>
      <c r="AS311" s="28">
        <v>4.2587525449499834E-2</v>
      </c>
      <c r="AT311" s="28"/>
      <c r="AU311" s="28"/>
      <c r="AV311" s="28"/>
      <c r="AW311" s="60"/>
      <c r="AX311" s="67">
        <v>32234</v>
      </c>
      <c r="AY311" s="68" t="s">
        <v>39</v>
      </c>
      <c r="AZ311" s="69">
        <v>1.1100000000000001</v>
      </c>
      <c r="BA311" s="69"/>
      <c r="BB311" s="69"/>
      <c r="BC311" s="68" t="s">
        <v>34</v>
      </c>
      <c r="BD311" s="18"/>
      <c r="BE311" s="27">
        <v>258.45754821987128</v>
      </c>
      <c r="BF311" s="27">
        <v>147.2250774674674</v>
      </c>
      <c r="BG311" s="28">
        <v>0</v>
      </c>
      <c r="BH311" s="17"/>
      <c r="BI311" s="18">
        <v>32994</v>
      </c>
      <c r="BJ311" s="42">
        <v>5.8999999999999997E-2</v>
      </c>
      <c r="BK311" s="42">
        <v>0.24</v>
      </c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W311" s="16">
        <f t="shared" si="35"/>
        <v>0.82058383553920455</v>
      </c>
      <c r="BX311" s="10">
        <f t="shared" si="40"/>
        <v>0.26797105096051049</v>
      </c>
      <c r="BY311" s="10">
        <f t="shared" si="41"/>
        <v>1.4086551938552618</v>
      </c>
      <c r="BZ311" s="12">
        <f t="shared" si="42"/>
        <v>0.3680161112963401</v>
      </c>
      <c r="CA311" s="10">
        <f t="shared" si="36"/>
        <v>4.889379025820805</v>
      </c>
      <c r="CB311" s="10">
        <f t="shared" si="37"/>
        <v>2.4446895129104025</v>
      </c>
      <c r="CC311" s="11">
        <f t="shared" si="38"/>
        <v>487.81399165959255</v>
      </c>
      <c r="CD311" s="11">
        <f t="shared" si="39"/>
        <v>304.88374478724535</v>
      </c>
      <c r="CF311" s="17"/>
      <c r="CG311" s="17"/>
      <c r="CH311" s="17"/>
      <c r="CI311" s="17"/>
    </row>
    <row r="312" spans="32:87" ht="10.5" customHeight="1">
      <c r="AG312" s="18">
        <v>30224</v>
      </c>
      <c r="AH312" s="19" t="s">
        <v>33</v>
      </c>
      <c r="AI312" s="26"/>
      <c r="AJ312" s="20">
        <v>1.4500000000000001E-2</v>
      </c>
      <c r="AK312" s="21"/>
      <c r="AL312" s="21"/>
      <c r="AM312" s="21"/>
      <c r="AN312" s="21"/>
      <c r="AO312" s="19" t="s">
        <v>34</v>
      </c>
      <c r="AP312" s="20"/>
      <c r="AQ312" s="3">
        <f t="shared" si="34"/>
        <v>58.689481504871779</v>
      </c>
      <c r="AR312" s="27">
        <v>75.205698350594034</v>
      </c>
      <c r="AS312" s="28">
        <v>4.2587525449499834E-2</v>
      </c>
      <c r="AT312" s="28"/>
      <c r="AU312" s="28"/>
      <c r="AV312" s="28"/>
      <c r="AW312" s="60"/>
      <c r="AX312" s="67">
        <v>32261</v>
      </c>
      <c r="AY312" s="68" t="s">
        <v>39</v>
      </c>
      <c r="AZ312" s="69">
        <v>0.37</v>
      </c>
      <c r="BA312" s="69"/>
      <c r="BB312" s="70"/>
      <c r="BC312" s="68" t="s">
        <v>34</v>
      </c>
      <c r="BD312" s="20"/>
      <c r="BE312" s="27">
        <v>258.01751415036165</v>
      </c>
      <c r="BF312" s="27">
        <v>146.97442102342819</v>
      </c>
      <c r="BG312" s="28">
        <v>0</v>
      </c>
      <c r="BH312" s="17"/>
      <c r="BI312" s="41">
        <v>33007</v>
      </c>
      <c r="BJ312" s="20"/>
      <c r="BK312" s="20"/>
      <c r="BL312" s="20"/>
      <c r="BM312" s="20"/>
      <c r="BN312" s="20"/>
      <c r="BO312" s="20"/>
      <c r="BP312" s="20"/>
      <c r="BQ312" s="20"/>
      <c r="BR312" s="20"/>
      <c r="BS312" s="43">
        <v>0.03</v>
      </c>
      <c r="BT312" s="43">
        <v>4.2999999999999997E-2</v>
      </c>
      <c r="BU312" s="43">
        <v>0.74</v>
      </c>
      <c r="BW312" s="16">
        <f t="shared" si="35"/>
        <v>0.81990975173585057</v>
      </c>
      <c r="BX312" s="10">
        <f t="shared" si="40"/>
        <v>0.26775092117316029</v>
      </c>
      <c r="BY312" s="10">
        <f t="shared" si="41"/>
        <v>1.4074980279331906</v>
      </c>
      <c r="BZ312" s="12">
        <f t="shared" si="42"/>
        <v>0.36771379763958228</v>
      </c>
      <c r="CA312" s="10">
        <f t="shared" si="36"/>
        <v>4.885221345882111</v>
      </c>
      <c r="CB312" s="10">
        <f t="shared" si="37"/>
        <v>2.4426106729410555</v>
      </c>
      <c r="CC312" s="11">
        <f t="shared" si="38"/>
        <v>486.81213239974414</v>
      </c>
      <c r="CD312" s="11">
        <f t="shared" si="39"/>
        <v>304.25758274984008</v>
      </c>
      <c r="CF312" s="17"/>
      <c r="CG312" s="17"/>
      <c r="CH312" s="17"/>
      <c r="CI312" s="17"/>
    </row>
    <row r="313" spans="32:87" ht="10.5" customHeight="1">
      <c r="AF313" s="8"/>
      <c r="AG313" s="18">
        <v>30224</v>
      </c>
      <c r="AH313" s="19" t="s">
        <v>33</v>
      </c>
      <c r="AI313" s="26"/>
      <c r="AJ313" s="20">
        <v>0.111</v>
      </c>
      <c r="AK313" s="21"/>
      <c r="AL313" s="21"/>
      <c r="AM313" s="21"/>
      <c r="AN313" s="21"/>
      <c r="AO313" s="19" t="s">
        <v>34</v>
      </c>
      <c r="AP313" s="18"/>
      <c r="AQ313" s="3">
        <f t="shared" si="34"/>
        <v>58.689481504871779</v>
      </c>
      <c r="AR313" s="27">
        <v>75.205698350594034</v>
      </c>
      <c r="AS313" s="28">
        <v>4.2587525449499834E-2</v>
      </c>
      <c r="AT313" s="28"/>
      <c r="AU313" s="28"/>
      <c r="AV313" s="28"/>
      <c r="AW313" s="60"/>
      <c r="AX313" s="67">
        <v>32296</v>
      </c>
      <c r="AY313" s="68" t="s">
        <v>39</v>
      </c>
      <c r="AZ313" s="69">
        <v>0.14000000000000001</v>
      </c>
      <c r="BA313" s="69"/>
      <c r="BB313" s="70"/>
      <c r="BC313" s="68" t="s">
        <v>34</v>
      </c>
      <c r="BD313" s="18"/>
      <c r="BE313" s="27">
        <v>257.44821445580521</v>
      </c>
      <c r="BF313" s="27">
        <v>146.65013104926976</v>
      </c>
      <c r="BG313" s="28">
        <v>0</v>
      </c>
      <c r="BH313" s="17"/>
      <c r="BI313" s="41">
        <v>33016</v>
      </c>
      <c r="BJ313" s="20"/>
      <c r="BK313" s="20"/>
      <c r="BL313" s="20"/>
      <c r="BM313" s="20"/>
      <c r="BN313" s="20"/>
      <c r="BO313" s="20"/>
      <c r="BP313" s="20"/>
      <c r="BQ313" s="43">
        <v>7.5999999999999998E-2</v>
      </c>
      <c r="BR313" s="20"/>
      <c r="BS313" s="20"/>
      <c r="BT313" s="20"/>
      <c r="BU313" s="20"/>
      <c r="BW313" s="16">
        <f t="shared" si="35"/>
        <v>0.81944340274030358</v>
      </c>
      <c r="BX313" s="10">
        <f t="shared" si="40"/>
        <v>0.26759862956682001</v>
      </c>
      <c r="BY313" s="10">
        <f t="shared" si="41"/>
        <v>1.4066974699569361</v>
      </c>
      <c r="BZ313" s="12">
        <f t="shared" si="42"/>
        <v>0.36750464905973568</v>
      </c>
      <c r="CA313" s="10">
        <f t="shared" si="36"/>
        <v>4.8823450233391643</v>
      </c>
      <c r="CB313" s="10">
        <f t="shared" si="37"/>
        <v>2.4411725116695822</v>
      </c>
      <c r="CC313" s="11">
        <f t="shared" si="38"/>
        <v>486.11974311633793</v>
      </c>
      <c r="CD313" s="11">
        <f t="shared" si="39"/>
        <v>303.82483944771121</v>
      </c>
      <c r="CF313" s="17"/>
      <c r="CG313" s="17"/>
      <c r="CH313" s="17"/>
      <c r="CI313" s="17"/>
    </row>
    <row r="314" spans="32:87" ht="10.5" customHeight="1">
      <c r="AG314" s="18">
        <v>30256</v>
      </c>
      <c r="AH314" s="19" t="s">
        <v>35</v>
      </c>
      <c r="AI314" s="20">
        <v>1.6E-2</v>
      </c>
      <c r="AJ314" s="26"/>
      <c r="AK314" s="20"/>
      <c r="AL314" s="20"/>
      <c r="AM314" s="20"/>
      <c r="AN314" s="20"/>
      <c r="AO314" s="19" t="s">
        <v>34</v>
      </c>
      <c r="AP314" s="18"/>
      <c r="AQ314" s="3">
        <f t="shared" si="34"/>
        <v>58.570878121212722</v>
      </c>
      <c r="AR314" s="27">
        <v>75.05397041637444</v>
      </c>
      <c r="AS314" s="28">
        <v>4.2501604868989379E-2</v>
      </c>
      <c r="AT314" s="28"/>
      <c r="AU314" s="28"/>
      <c r="AV314" s="28"/>
      <c r="AW314" s="60"/>
      <c r="AX314" s="67">
        <v>32325</v>
      </c>
      <c r="AY314" s="68" t="s">
        <v>39</v>
      </c>
      <c r="AZ314" s="69">
        <v>0.02</v>
      </c>
      <c r="BA314" s="69"/>
      <c r="BB314" s="69"/>
      <c r="BC314" s="68" t="s">
        <v>34</v>
      </c>
      <c r="BD314" s="18"/>
      <c r="BE314" s="27">
        <v>256.97746069311518</v>
      </c>
      <c r="BF314" s="27">
        <v>146.3819757577819</v>
      </c>
      <c r="BG314" s="28">
        <v>0</v>
      </c>
      <c r="BH314" s="17"/>
      <c r="BI314" s="18">
        <v>33024</v>
      </c>
      <c r="BJ314" s="20"/>
      <c r="BK314" s="20"/>
      <c r="BL314" s="42">
        <v>8.7999999999999995E-2</v>
      </c>
      <c r="BM314" s="42">
        <v>0.14000000000000001</v>
      </c>
      <c r="BN314" s="20"/>
      <c r="BO314" s="20"/>
      <c r="BP314" s="20"/>
      <c r="BQ314" s="20"/>
      <c r="BR314" s="20"/>
      <c r="BS314" s="20"/>
      <c r="BT314" s="20"/>
      <c r="BU314" s="20"/>
      <c r="BW314" s="16">
        <f t="shared" si="35"/>
        <v>0.81902909298385307</v>
      </c>
      <c r="BX314" s="10">
        <f t="shared" si="40"/>
        <v>0.26746333197009575</v>
      </c>
      <c r="BY314" s="10">
        <f t="shared" si="41"/>
        <v>1.4059862451374696</v>
      </c>
      <c r="BZ314" s="12">
        <f t="shared" si="42"/>
        <v>0.36731883908050206</v>
      </c>
      <c r="CA314" s="10">
        <f t="shared" si="36"/>
        <v>4.8797897139433264</v>
      </c>
      <c r="CB314" s="10">
        <f t="shared" si="37"/>
        <v>2.4398948569716632</v>
      </c>
      <c r="CC314" s="11">
        <f t="shared" si="38"/>
        <v>485.505112748106</v>
      </c>
      <c r="CD314" s="11">
        <f t="shared" si="39"/>
        <v>303.44069546756623</v>
      </c>
      <c r="CF314" s="17"/>
      <c r="CG314" s="17"/>
      <c r="CH314" s="17"/>
      <c r="CI314" s="17"/>
    </row>
    <row r="315" spans="32:87" ht="10.5" customHeight="1">
      <c r="AF315" s="8"/>
      <c r="AG315" s="18">
        <v>30256</v>
      </c>
      <c r="AH315" s="19" t="s">
        <v>33</v>
      </c>
      <c r="AI315" s="26"/>
      <c r="AJ315" s="20">
        <v>1.4500000000000001E-2</v>
      </c>
      <c r="AK315" s="20"/>
      <c r="AL315" s="20"/>
      <c r="AM315" s="20"/>
      <c r="AN315" s="20"/>
      <c r="AO315" s="19" t="s">
        <v>34</v>
      </c>
      <c r="AP315" s="18"/>
      <c r="AQ315" s="3">
        <f t="shared" si="34"/>
        <v>58.570878121212722</v>
      </c>
      <c r="AR315" s="27">
        <v>75.05397041637444</v>
      </c>
      <c r="AS315" s="28">
        <v>4.2501604868989379E-2</v>
      </c>
      <c r="AT315" s="28"/>
      <c r="AU315" s="28"/>
      <c r="AV315" s="28"/>
      <c r="AW315" s="60"/>
      <c r="AX315" s="67">
        <v>32356</v>
      </c>
      <c r="AY315" s="68" t="s">
        <v>39</v>
      </c>
      <c r="AZ315" s="69">
        <v>0.02</v>
      </c>
      <c r="BA315" s="69"/>
      <c r="BB315" s="69"/>
      <c r="BC315" s="68" t="s">
        <v>34</v>
      </c>
      <c r="BD315" s="18"/>
      <c r="BE315" s="27">
        <v>256.47519299906452</v>
      </c>
      <c r="BF315" s="27">
        <v>146.09586919724487</v>
      </c>
      <c r="BG315" s="28">
        <v>0</v>
      </c>
      <c r="BH315" s="17"/>
      <c r="BI315" s="18">
        <v>33025</v>
      </c>
      <c r="BJ315" s="42">
        <v>3.9E-2</v>
      </c>
      <c r="BK315" s="42">
        <v>3.5999999999999997E-2</v>
      </c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W315" s="16">
        <f t="shared" si="35"/>
        <v>0.8189773189951518</v>
      </c>
      <c r="BX315" s="10">
        <f t="shared" si="40"/>
        <v>0.26744642458103468</v>
      </c>
      <c r="BY315" s="10">
        <f t="shared" si="41"/>
        <v>1.4058973673227573</v>
      </c>
      <c r="BZ315" s="12">
        <f t="shared" si="42"/>
        <v>0.3672956194396037</v>
      </c>
      <c r="CA315" s="10">
        <f t="shared" si="36"/>
        <v>4.8794703943185356</v>
      </c>
      <c r="CB315" s="10">
        <f t="shared" si="37"/>
        <v>2.4397351971592678</v>
      </c>
      <c r="CC315" s="11">
        <f t="shared" si="38"/>
        <v>485.42833861307156</v>
      </c>
      <c r="CD315" s="11">
        <f t="shared" si="39"/>
        <v>303.39271163316971</v>
      </c>
      <c r="CF315" s="17"/>
      <c r="CG315" s="17"/>
      <c r="CH315" s="17"/>
      <c r="CI315" s="17"/>
    </row>
    <row r="316" spans="32:87" ht="10.5" customHeight="1">
      <c r="AG316" s="18">
        <v>30257</v>
      </c>
      <c r="AH316" s="19" t="s">
        <v>33</v>
      </c>
      <c r="AI316" s="26"/>
      <c r="AJ316" s="20">
        <v>0.15909999999999999</v>
      </c>
      <c r="AK316" s="20"/>
      <c r="AL316" s="20"/>
      <c r="AM316" s="20"/>
      <c r="AN316" s="20"/>
      <c r="AO316" s="19" t="s">
        <v>34</v>
      </c>
      <c r="AP316" s="18"/>
      <c r="AQ316" s="3">
        <f t="shared" si="34"/>
        <v>58.567175630045988</v>
      </c>
      <c r="AR316" s="27">
        <v>75.049233854115315</v>
      </c>
      <c r="AS316" s="28">
        <v>4.2498922645831057E-2</v>
      </c>
      <c r="AT316" s="28"/>
      <c r="AU316" s="28"/>
      <c r="AV316" s="28"/>
      <c r="AW316" s="60"/>
      <c r="AX316" s="67">
        <v>32386</v>
      </c>
      <c r="AY316" s="68" t="s">
        <v>39</v>
      </c>
      <c r="AZ316" s="69">
        <v>0.02</v>
      </c>
      <c r="BA316" s="69"/>
      <c r="BB316" s="69"/>
      <c r="BC316" s="68" t="s">
        <v>34</v>
      </c>
      <c r="BD316" s="18"/>
      <c r="BE316" s="27">
        <v>255.99006221032826</v>
      </c>
      <c r="BF316" s="27">
        <v>145.81952432573513</v>
      </c>
      <c r="BG316" s="28">
        <v>0</v>
      </c>
      <c r="BH316" s="17"/>
      <c r="BI316" s="44">
        <v>33035</v>
      </c>
      <c r="BJ316" s="20"/>
      <c r="BK316" s="20"/>
      <c r="BL316" s="20"/>
      <c r="BM316" s="20"/>
      <c r="BN316" s="55">
        <v>0.56999999999999995</v>
      </c>
      <c r="BO316" s="55">
        <v>0.23</v>
      </c>
      <c r="BP316" s="55">
        <v>0.68</v>
      </c>
      <c r="BQ316" s="20"/>
      <c r="BR316" s="20"/>
      <c r="BS316" s="20"/>
      <c r="BT316" s="20"/>
      <c r="BU316" s="20"/>
      <c r="BW316" s="16">
        <f t="shared" si="35"/>
        <v>0.81845975907985158</v>
      </c>
      <c r="BX316" s="10">
        <f t="shared" si="40"/>
        <v>0.26727740946224809</v>
      </c>
      <c r="BY316" s="10">
        <f t="shared" si="41"/>
        <v>1.405008898124068</v>
      </c>
      <c r="BZ316" s="12">
        <f t="shared" si="42"/>
        <v>0.36706350374448221</v>
      </c>
      <c r="CA316" s="10">
        <f t="shared" si="36"/>
        <v>4.8762783470905227</v>
      </c>
      <c r="CB316" s="10">
        <f t="shared" si="37"/>
        <v>2.4381391735452613</v>
      </c>
      <c r="CC316" s="11">
        <f t="shared" si="38"/>
        <v>484.66126467276575</v>
      </c>
      <c r="CD316" s="11">
        <f t="shared" si="39"/>
        <v>302.91329042047857</v>
      </c>
      <c r="CF316" s="17"/>
      <c r="CG316" s="17"/>
      <c r="CH316" s="17"/>
      <c r="CI316" s="17"/>
    </row>
    <row r="317" spans="32:87" ht="10.5" customHeight="1">
      <c r="AF317" s="8"/>
      <c r="AG317" s="18">
        <v>30257</v>
      </c>
      <c r="AH317" s="19" t="s">
        <v>33</v>
      </c>
      <c r="AI317" s="26"/>
      <c r="AJ317" s="20">
        <v>0.14799999999999999</v>
      </c>
      <c r="AK317" s="21"/>
      <c r="AL317" s="21"/>
      <c r="AM317" s="21"/>
      <c r="AN317" s="21"/>
      <c r="AO317" s="19" t="s">
        <v>34</v>
      </c>
      <c r="AP317" s="18"/>
      <c r="AQ317" s="3">
        <f t="shared" si="34"/>
        <v>58.567175630045988</v>
      </c>
      <c r="AR317" s="27">
        <v>75.049233854115315</v>
      </c>
      <c r="AS317" s="28">
        <v>4.2498922645831057E-2</v>
      </c>
      <c r="AT317" s="28"/>
      <c r="AU317" s="28"/>
      <c r="AV317" s="28"/>
      <c r="AW317" s="60"/>
      <c r="AX317" s="67">
        <v>32416</v>
      </c>
      <c r="AY317" s="68" t="s">
        <v>39</v>
      </c>
      <c r="AZ317" s="69">
        <v>0.02</v>
      </c>
      <c r="BA317" s="69"/>
      <c r="BB317" s="70"/>
      <c r="BC317" s="68" t="s">
        <v>34</v>
      </c>
      <c r="BD317" s="18"/>
      <c r="BE317" s="27">
        <v>255.50584906153782</v>
      </c>
      <c r="BF317" s="27">
        <v>145.54370216912784</v>
      </c>
      <c r="BG317" s="28">
        <v>0</v>
      </c>
      <c r="BH317" s="17"/>
      <c r="BI317" s="41">
        <v>33035</v>
      </c>
      <c r="BJ317" s="20"/>
      <c r="BK317" s="20"/>
      <c r="BL317" s="20"/>
      <c r="BM317" s="20"/>
      <c r="BN317" s="20"/>
      <c r="BO317" s="20"/>
      <c r="BP317" s="20"/>
      <c r="BQ317" s="20"/>
      <c r="BR317" s="54">
        <v>6.3E-2</v>
      </c>
      <c r="BS317" s="20"/>
      <c r="BT317" s="20"/>
      <c r="BU317" s="20"/>
      <c r="BW317" s="16">
        <f t="shared" si="35"/>
        <v>0.81845975907985158</v>
      </c>
      <c r="BX317" s="10">
        <f t="shared" si="40"/>
        <v>0.26727740946224809</v>
      </c>
      <c r="BY317" s="10">
        <f t="shared" si="41"/>
        <v>1.405008898124068</v>
      </c>
      <c r="BZ317" s="12">
        <f t="shared" si="42"/>
        <v>0.36706350374448221</v>
      </c>
      <c r="CA317" s="10">
        <f t="shared" si="36"/>
        <v>4.8762783470905227</v>
      </c>
      <c r="CB317" s="10">
        <f t="shared" si="37"/>
        <v>2.4381391735452613</v>
      </c>
      <c r="CC317" s="11">
        <f t="shared" si="38"/>
        <v>484.66126467276575</v>
      </c>
      <c r="CD317" s="11">
        <f t="shared" si="39"/>
        <v>302.91329042047857</v>
      </c>
      <c r="CF317" s="17"/>
      <c r="CG317" s="17"/>
      <c r="CH317" s="17"/>
      <c r="CI317" s="17"/>
    </row>
    <row r="318" spans="32:87" ht="10.5" customHeight="1">
      <c r="AG318" s="18">
        <v>30285</v>
      </c>
      <c r="AH318" s="19" t="s">
        <v>35</v>
      </c>
      <c r="AI318" s="20">
        <v>1.6E-2</v>
      </c>
      <c r="AJ318" s="26"/>
      <c r="AK318" s="20"/>
      <c r="AL318" s="20"/>
      <c r="AM318" s="20"/>
      <c r="AN318" s="20"/>
      <c r="AO318" s="19" t="s">
        <v>34</v>
      </c>
      <c r="AP318" s="18"/>
      <c r="AQ318" s="3">
        <f t="shared" si="34"/>
        <v>58.463600847130706</v>
      </c>
      <c r="AR318" s="27">
        <v>74.916731402878014</v>
      </c>
      <c r="AS318" s="28">
        <v>4.2423889082710838E-2</v>
      </c>
      <c r="AT318" s="28"/>
      <c r="AU318" s="28"/>
      <c r="AV318" s="28"/>
      <c r="AW318" s="60"/>
      <c r="AX318" s="67">
        <v>32448</v>
      </c>
      <c r="AY318" s="68" t="s">
        <v>39</v>
      </c>
      <c r="AZ318" s="69">
        <v>7.8E-2</v>
      </c>
      <c r="BA318" s="69"/>
      <c r="BB318" s="69"/>
      <c r="BC318" s="68" t="s">
        <v>34</v>
      </c>
      <c r="BD318" s="18"/>
      <c r="BE318" s="27">
        <v>254.99036452367201</v>
      </c>
      <c r="BF318" s="27">
        <v>145.25006690274353</v>
      </c>
      <c r="BG318" s="28">
        <v>0</v>
      </c>
      <c r="BH318" s="17"/>
      <c r="BI318" s="18">
        <v>33053</v>
      </c>
      <c r="BJ318" s="20"/>
      <c r="BK318" s="20"/>
      <c r="BL318" s="42">
        <f>0.03/2</f>
        <v>1.4999999999999999E-2</v>
      </c>
      <c r="BM318" s="42">
        <v>8.2000000000000003E-2</v>
      </c>
      <c r="BN318" s="20"/>
      <c r="BO318" s="20"/>
      <c r="BP318" s="20"/>
      <c r="BQ318" s="20"/>
      <c r="BR318" s="20"/>
      <c r="BS318" s="20"/>
      <c r="BT318" s="20"/>
      <c r="BU318" s="20"/>
      <c r="BW318" s="16">
        <f t="shared" si="35"/>
        <v>0.81752897532628033</v>
      </c>
      <c r="BX318" s="10">
        <f t="shared" si="40"/>
        <v>0.26697345136575745</v>
      </c>
      <c r="BY318" s="10">
        <f t="shared" si="41"/>
        <v>1.4034110682472918</v>
      </c>
      <c r="BZ318" s="12">
        <f t="shared" si="42"/>
        <v>0.36664606508360242</v>
      </c>
      <c r="CA318" s="10">
        <f t="shared" si="36"/>
        <v>4.8705379233514305</v>
      </c>
      <c r="CB318" s="10">
        <f t="shared" si="37"/>
        <v>2.4352689616757153</v>
      </c>
      <c r="CC318" s="11">
        <f t="shared" si="38"/>
        <v>483.28358486148215</v>
      </c>
      <c r="CD318" s="11">
        <f t="shared" si="39"/>
        <v>302.0522405384263</v>
      </c>
      <c r="CF318" s="17"/>
      <c r="CG318" s="17"/>
      <c r="CH318" s="17"/>
      <c r="CI318" s="17"/>
    </row>
    <row r="319" spans="32:87" ht="10.5" customHeight="1">
      <c r="AF319" s="8"/>
      <c r="AG319" s="18">
        <v>30285</v>
      </c>
      <c r="AH319" s="19" t="s">
        <v>33</v>
      </c>
      <c r="AI319" s="26"/>
      <c r="AJ319" s="20">
        <v>7.3999999999999996E-2</v>
      </c>
      <c r="AK319" s="20"/>
      <c r="AL319" s="20"/>
      <c r="AM319" s="20"/>
      <c r="AN319" s="20"/>
      <c r="AO319" s="19" t="s">
        <v>34</v>
      </c>
      <c r="AP319" s="20"/>
      <c r="AQ319" s="3">
        <f t="shared" si="34"/>
        <v>58.463600847130706</v>
      </c>
      <c r="AR319" s="27">
        <v>74.916731402878014</v>
      </c>
      <c r="AS319" s="28">
        <v>4.2423889082710838E-2</v>
      </c>
      <c r="AT319" s="28"/>
      <c r="AU319" s="28"/>
      <c r="AV319" s="28"/>
      <c r="AW319" s="60"/>
      <c r="AX319" s="67">
        <v>32478</v>
      </c>
      <c r="AY319" s="68" t="s">
        <v>39</v>
      </c>
      <c r="AZ319" s="69">
        <v>0.37</v>
      </c>
      <c r="BA319" s="69"/>
      <c r="BB319" s="69"/>
      <c r="BC319" s="68" t="s">
        <v>34</v>
      </c>
      <c r="BD319" s="20"/>
      <c r="BE319" s="27">
        <v>254.50804233408715</v>
      </c>
      <c r="BF319" s="27">
        <v>144.97532189252814</v>
      </c>
      <c r="BG319" s="28">
        <v>0</v>
      </c>
      <c r="BH319" s="17"/>
      <c r="BI319" s="18">
        <v>33056</v>
      </c>
      <c r="BJ319" s="42">
        <v>2.5000000000000001E-2</v>
      </c>
      <c r="BK319" s="42">
        <v>4.4999999999999998E-2</v>
      </c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W319" s="16">
        <f t="shared" si="35"/>
        <v>0.81737394764516025</v>
      </c>
      <c r="BX319" s="10">
        <f t="shared" si="40"/>
        <v>0.2669228253007066</v>
      </c>
      <c r="BY319" s="10">
        <f t="shared" si="41"/>
        <v>1.4031449399874563</v>
      </c>
      <c r="BZ319" s="12">
        <f t="shared" si="42"/>
        <v>0.36657653814207836</v>
      </c>
      <c r="CA319" s="10">
        <f t="shared" si="36"/>
        <v>4.8695818432759177</v>
      </c>
      <c r="CB319" s="10">
        <f t="shared" si="37"/>
        <v>2.4347909216379588</v>
      </c>
      <c r="CC319" s="11">
        <f t="shared" si="38"/>
        <v>483.0543525965162</v>
      </c>
      <c r="CD319" s="11">
        <f t="shared" si="39"/>
        <v>301.90897037282258</v>
      </c>
      <c r="CF319" s="17"/>
      <c r="CG319" s="17"/>
      <c r="CH319" s="17"/>
      <c r="CI319" s="17"/>
    </row>
    <row r="320" spans="32:87" ht="10.5" customHeight="1">
      <c r="AG320" s="18">
        <v>30285</v>
      </c>
      <c r="AH320" s="19" t="s">
        <v>33</v>
      </c>
      <c r="AI320" s="26"/>
      <c r="AJ320" s="20">
        <v>1.4500000000000001E-2</v>
      </c>
      <c r="AK320" s="21"/>
      <c r="AL320" s="21"/>
      <c r="AM320" s="21"/>
      <c r="AN320" s="21"/>
      <c r="AO320" s="19" t="s">
        <v>34</v>
      </c>
      <c r="AP320" s="18"/>
      <c r="AQ320" s="3">
        <f t="shared" si="34"/>
        <v>58.463600847130706</v>
      </c>
      <c r="AR320" s="27">
        <v>74.916731402878014</v>
      </c>
      <c r="AS320" s="28">
        <v>4.2423889082710838E-2</v>
      </c>
      <c r="AT320" s="28"/>
      <c r="AU320" s="28"/>
      <c r="AV320" s="28"/>
      <c r="AW320" s="60"/>
      <c r="AX320" s="67">
        <v>32513</v>
      </c>
      <c r="AY320" s="68" t="s">
        <v>39</v>
      </c>
      <c r="AZ320" s="69">
        <v>0.51</v>
      </c>
      <c r="BA320" s="69"/>
      <c r="BB320" s="70"/>
      <c r="BC320" s="68" t="s">
        <v>34</v>
      </c>
      <c r="BD320" s="18"/>
      <c r="BE320" s="27">
        <v>253.94648607214094</v>
      </c>
      <c r="BF320" s="27">
        <v>144.65544280701954</v>
      </c>
      <c r="BG320" s="28">
        <v>0</v>
      </c>
      <c r="BH320" s="17"/>
      <c r="BI320" s="41">
        <v>33072</v>
      </c>
      <c r="BJ320" s="20"/>
      <c r="BK320" s="20"/>
      <c r="BL320" s="20"/>
      <c r="BM320" s="20"/>
      <c r="BN320" s="20"/>
      <c r="BO320" s="20"/>
      <c r="BP320" s="20"/>
      <c r="BQ320" s="43">
        <v>5.5E-2</v>
      </c>
      <c r="BR320" s="20"/>
      <c r="BS320" s="20"/>
      <c r="BT320" s="20"/>
      <c r="BU320" s="20"/>
      <c r="BW320" s="16">
        <f t="shared" si="35"/>
        <v>0.8165476297066484</v>
      </c>
      <c r="BX320" s="10">
        <f t="shared" si="40"/>
        <v>0.26665298171273849</v>
      </c>
      <c r="BY320" s="10">
        <f t="shared" si="41"/>
        <v>1.4017264413460644</v>
      </c>
      <c r="BZ320" s="12">
        <f t="shared" si="42"/>
        <v>0.3662059503955799</v>
      </c>
      <c r="CA320" s="10">
        <f t="shared" si="36"/>
        <v>4.8644859183013045</v>
      </c>
      <c r="CB320" s="10">
        <f t="shared" si="37"/>
        <v>2.4322429591506523</v>
      </c>
      <c r="CC320" s="11">
        <f t="shared" si="38"/>
        <v>481.83361558820366</v>
      </c>
      <c r="CD320" s="11">
        <f t="shared" si="39"/>
        <v>301.14600974262726</v>
      </c>
      <c r="CF320" s="17"/>
      <c r="CG320" s="17"/>
      <c r="CH320" s="17"/>
      <c r="CI320" s="17"/>
    </row>
    <row r="321" spans="32:87" ht="10.5" customHeight="1">
      <c r="AF321" s="8"/>
      <c r="AG321" s="18">
        <v>30285</v>
      </c>
      <c r="AH321" s="19" t="s">
        <v>33</v>
      </c>
      <c r="AI321" s="26"/>
      <c r="AJ321" s="20">
        <v>7.3999999999999996E-2</v>
      </c>
      <c r="AK321" s="21"/>
      <c r="AL321" s="21"/>
      <c r="AM321" s="21"/>
      <c r="AN321" s="21"/>
      <c r="AO321" s="19" t="s">
        <v>34</v>
      </c>
      <c r="AP321" s="18"/>
      <c r="AQ321" s="3">
        <f t="shared" si="34"/>
        <v>58.463600847130706</v>
      </c>
      <c r="AR321" s="27">
        <v>74.916731402878014</v>
      </c>
      <c r="AS321" s="28">
        <v>4.2423889082710838E-2</v>
      </c>
      <c r="AT321" s="28"/>
      <c r="AU321" s="28"/>
      <c r="AV321" s="28"/>
      <c r="AW321" s="60"/>
      <c r="AX321" s="67">
        <v>32539</v>
      </c>
      <c r="AY321" s="68" t="s">
        <v>39</v>
      </c>
      <c r="AZ321" s="69">
        <v>0.22</v>
      </c>
      <c r="BA321" s="69"/>
      <c r="BB321" s="70"/>
      <c r="BC321" s="68" t="s">
        <v>34</v>
      </c>
      <c r="BD321" s="18"/>
      <c r="BE321" s="27">
        <v>253.53013223185511</v>
      </c>
      <c r="BF321" s="27">
        <v>144.41827532318263</v>
      </c>
      <c r="BG321" s="28">
        <v>0</v>
      </c>
      <c r="BH321" s="17"/>
      <c r="BI321" s="18">
        <v>33085</v>
      </c>
      <c r="BJ321" s="20"/>
      <c r="BK321" s="20"/>
      <c r="BL321" s="42">
        <f>0.03/2</f>
        <v>1.4999999999999999E-2</v>
      </c>
      <c r="BM321" s="42">
        <f>0.032/2</f>
        <v>1.6E-2</v>
      </c>
      <c r="BN321" s="20"/>
      <c r="BO321" s="20"/>
      <c r="BP321" s="20"/>
      <c r="BQ321" s="20"/>
      <c r="BR321" s="20"/>
      <c r="BS321" s="20"/>
      <c r="BT321" s="20"/>
      <c r="BU321" s="20"/>
      <c r="BW321" s="16">
        <f t="shared" si="35"/>
        <v>0.81587686151939709</v>
      </c>
      <c r="BX321" s="10">
        <f t="shared" si="40"/>
        <v>0.26643393467780574</v>
      </c>
      <c r="BY321" s="10">
        <f t="shared" si="41"/>
        <v>1.4005749671761842</v>
      </c>
      <c r="BZ321" s="12">
        <f t="shared" si="42"/>
        <v>0.3659051237290501</v>
      </c>
      <c r="CA321" s="10">
        <f t="shared" si="36"/>
        <v>4.8603494061986892</v>
      </c>
      <c r="CB321" s="10">
        <f t="shared" si="37"/>
        <v>2.4301747030993446</v>
      </c>
      <c r="CC321" s="11">
        <f t="shared" si="38"/>
        <v>480.84403866393171</v>
      </c>
      <c r="CD321" s="11">
        <f t="shared" si="39"/>
        <v>300.5275241649573</v>
      </c>
      <c r="CF321" s="17"/>
      <c r="CG321" s="17"/>
      <c r="CH321" s="17"/>
      <c r="CI321" s="17"/>
    </row>
    <row r="322" spans="32:87" ht="10.5" customHeight="1">
      <c r="AG322" s="18">
        <v>30313</v>
      </c>
      <c r="AH322" s="19" t="s">
        <v>35</v>
      </c>
      <c r="AI322" s="20">
        <v>0.13320000000000001</v>
      </c>
      <c r="AJ322" s="26"/>
      <c r="AK322" s="20"/>
      <c r="AL322" s="20"/>
      <c r="AM322" s="20"/>
      <c r="AN322" s="20"/>
      <c r="AO322" s="19" t="s">
        <v>34</v>
      </c>
      <c r="AP322" s="18"/>
      <c r="AQ322" s="3">
        <f t="shared" si="34"/>
        <v>58.360209233978026</v>
      </c>
      <c r="AR322" s="27">
        <v>74.784462890065953</v>
      </c>
      <c r="AS322" s="28">
        <v>4.2348987994374539E-2</v>
      </c>
      <c r="AT322" s="28"/>
      <c r="AU322" s="28"/>
      <c r="AV322" s="28"/>
      <c r="AW322" s="60"/>
      <c r="AX322" s="67">
        <v>32569</v>
      </c>
      <c r="AY322" s="68" t="s">
        <v>39</v>
      </c>
      <c r="AZ322" s="69">
        <v>0.53</v>
      </c>
      <c r="BA322" s="69"/>
      <c r="BB322" s="69"/>
      <c r="BC322" s="68" t="s">
        <v>34</v>
      </c>
      <c r="BD322" s="18"/>
      <c r="BE322" s="27">
        <v>253.05057211697692</v>
      </c>
      <c r="BF322" s="27">
        <v>144.14510367255943</v>
      </c>
      <c r="BG322" s="28">
        <v>0</v>
      </c>
      <c r="BH322" s="17"/>
      <c r="BI322" s="18">
        <v>33086</v>
      </c>
      <c r="BJ322" s="42">
        <v>4.2000000000000003E-2</v>
      </c>
      <c r="BK322" s="42">
        <f>0.024/2</f>
        <v>1.2E-2</v>
      </c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W322" s="16">
        <f t="shared" si="35"/>
        <v>0.81582528679540756</v>
      </c>
      <c r="BX322" s="10">
        <f t="shared" si="40"/>
        <v>0.26641709236091876</v>
      </c>
      <c r="BY322" s="10">
        <f t="shared" si="41"/>
        <v>1.4004864314292282</v>
      </c>
      <c r="BZ322" s="12">
        <f t="shared" si="42"/>
        <v>0.36588199345455313</v>
      </c>
      <c r="CA322" s="10">
        <f t="shared" si="36"/>
        <v>4.8600313586926038</v>
      </c>
      <c r="CB322" s="10">
        <f t="shared" si="37"/>
        <v>2.4300156793463019</v>
      </c>
      <c r="CC322" s="11">
        <f t="shared" si="38"/>
        <v>480.76800159617375</v>
      </c>
      <c r="CD322" s="11">
        <f t="shared" si="39"/>
        <v>300.48000099760856</v>
      </c>
      <c r="CF322" s="17"/>
      <c r="CG322" s="17"/>
      <c r="CH322" s="17"/>
      <c r="CI322" s="17"/>
    </row>
    <row r="323" spans="32:87" ht="10.5" customHeight="1">
      <c r="AF323" s="8"/>
      <c r="AG323" s="18">
        <v>30313</v>
      </c>
      <c r="AH323" s="19" t="s">
        <v>33</v>
      </c>
      <c r="AI323" s="26"/>
      <c r="AJ323" s="20">
        <v>0.1628</v>
      </c>
      <c r="AK323" s="20"/>
      <c r="AL323" s="20"/>
      <c r="AM323" s="20"/>
      <c r="AN323" s="20"/>
      <c r="AO323" s="19" t="s">
        <v>34</v>
      </c>
      <c r="AP323" s="18"/>
      <c r="AQ323" s="3">
        <f t="shared" si="34"/>
        <v>58.360209233978026</v>
      </c>
      <c r="AR323" s="27">
        <v>74.784462890065953</v>
      </c>
      <c r="AS323" s="28">
        <v>4.2348987994374539E-2</v>
      </c>
      <c r="AT323" s="28"/>
      <c r="AU323" s="28"/>
      <c r="AV323" s="28"/>
      <c r="AW323" s="60"/>
      <c r="AX323" s="67">
        <v>32601</v>
      </c>
      <c r="AY323" s="68" t="s">
        <v>39</v>
      </c>
      <c r="AZ323" s="69">
        <v>0.53</v>
      </c>
      <c r="BA323" s="69"/>
      <c r="BB323" s="69"/>
      <c r="BC323" s="68" t="s">
        <v>34</v>
      </c>
      <c r="BD323" s="18"/>
      <c r="BE323" s="27">
        <v>252.54004111463979</v>
      </c>
      <c r="BF323" s="27">
        <v>143.85429008678369</v>
      </c>
      <c r="BG323" s="28">
        <v>0</v>
      </c>
      <c r="BH323" s="17"/>
      <c r="BI323" s="41">
        <v>33086</v>
      </c>
      <c r="BJ323" s="20"/>
      <c r="BK323" s="20"/>
      <c r="BL323" s="20"/>
      <c r="BM323" s="20"/>
      <c r="BN323" s="20"/>
      <c r="BO323" s="20"/>
      <c r="BP323" s="20"/>
      <c r="BQ323" s="20"/>
      <c r="BR323" s="20"/>
      <c r="BS323" s="43">
        <v>0.03</v>
      </c>
      <c r="BT323" s="43">
        <v>4.2000000000000003E-2</v>
      </c>
      <c r="BU323" s="43">
        <v>0.74</v>
      </c>
      <c r="BW323" s="16">
        <f t="shared" si="35"/>
        <v>0.81582528679540756</v>
      </c>
      <c r="BX323" s="10">
        <f t="shared" si="40"/>
        <v>0.26641709236091876</v>
      </c>
      <c r="BY323" s="10">
        <f t="shared" si="41"/>
        <v>1.4004864314292282</v>
      </c>
      <c r="BZ323" s="12">
        <f t="shared" si="42"/>
        <v>0.36588199345455313</v>
      </c>
      <c r="CA323" s="10">
        <f t="shared" si="36"/>
        <v>4.8600313586926038</v>
      </c>
      <c r="CB323" s="10">
        <f t="shared" si="37"/>
        <v>2.4300156793463019</v>
      </c>
      <c r="CC323" s="11">
        <f t="shared" si="38"/>
        <v>480.76800159617375</v>
      </c>
      <c r="CD323" s="11">
        <f t="shared" si="39"/>
        <v>300.48000099760856</v>
      </c>
      <c r="CF323" s="17"/>
      <c r="CG323" s="17"/>
      <c r="CH323" s="17"/>
      <c r="CI323" s="17"/>
    </row>
    <row r="324" spans="32:87" ht="10.5" customHeight="1">
      <c r="AG324" s="18">
        <v>30313</v>
      </c>
      <c r="AH324" s="19" t="s">
        <v>33</v>
      </c>
      <c r="AI324" s="26"/>
      <c r="AJ324" s="20">
        <v>1.4500000000000001E-2</v>
      </c>
      <c r="AK324" s="21"/>
      <c r="AL324" s="21"/>
      <c r="AM324" s="21"/>
      <c r="AN324" s="21"/>
      <c r="AO324" s="19" t="s">
        <v>34</v>
      </c>
      <c r="AP324" s="20"/>
      <c r="AQ324" s="3">
        <f t="shared" si="34"/>
        <v>58.360209233978026</v>
      </c>
      <c r="AR324" s="27">
        <v>74.784462890065953</v>
      </c>
      <c r="AS324" s="28">
        <v>4.2348987994374539E-2</v>
      </c>
      <c r="AT324" s="28"/>
      <c r="AU324" s="28"/>
      <c r="AV324" s="28"/>
      <c r="AW324" s="60"/>
      <c r="AX324" s="67">
        <v>32629</v>
      </c>
      <c r="AY324" s="68" t="s">
        <v>39</v>
      </c>
      <c r="AZ324" s="69">
        <v>0.2</v>
      </c>
      <c r="BA324" s="69"/>
      <c r="BB324" s="70"/>
      <c r="BC324" s="68" t="s">
        <v>34</v>
      </c>
      <c r="BD324" s="20"/>
      <c r="BE324" s="27">
        <v>252.09417147993702</v>
      </c>
      <c r="BF324" s="27">
        <v>143.60030953190486</v>
      </c>
      <c r="BG324" s="28">
        <v>0</v>
      </c>
      <c r="BH324" s="17"/>
      <c r="BI324" s="41">
        <v>33094</v>
      </c>
      <c r="BJ324" s="20"/>
      <c r="BK324" s="20"/>
      <c r="BL324" s="20"/>
      <c r="BM324" s="20"/>
      <c r="BN324" s="20"/>
      <c r="BO324" s="20"/>
      <c r="BP324" s="20"/>
      <c r="BQ324" s="20"/>
      <c r="BR324" s="51">
        <v>6.2E-2</v>
      </c>
      <c r="BS324" s="20"/>
      <c r="BT324" s="20"/>
      <c r="BU324" s="20"/>
      <c r="BW324" s="16">
        <f t="shared" si="35"/>
        <v>0.81541280635472313</v>
      </c>
      <c r="BX324" s="10">
        <f t="shared" si="40"/>
        <v>0.26628239214821198</v>
      </c>
      <c r="BY324" s="10">
        <f t="shared" si="41"/>
        <v>1.3997783469045655</v>
      </c>
      <c r="BZ324" s="12">
        <f t="shared" si="42"/>
        <v>0.36569700388835386</v>
      </c>
      <c r="CA324" s="10">
        <f t="shared" si="36"/>
        <v>4.8574877277661601</v>
      </c>
      <c r="CB324" s="10">
        <f t="shared" si="37"/>
        <v>2.4287438638830801</v>
      </c>
      <c r="CC324" s="11">
        <f t="shared" si="38"/>
        <v>480.16013775595826</v>
      </c>
      <c r="CD324" s="11">
        <f t="shared" si="39"/>
        <v>300.10008609747393</v>
      </c>
      <c r="CF324" s="17"/>
      <c r="CG324" s="17"/>
      <c r="CH324" s="17"/>
      <c r="CI324" s="17"/>
    </row>
    <row r="325" spans="32:87" ht="10.5" customHeight="1">
      <c r="AF325" s="8"/>
      <c r="AG325" s="18">
        <v>30313</v>
      </c>
      <c r="AH325" s="19" t="s">
        <v>33</v>
      </c>
      <c r="AI325" s="26"/>
      <c r="AJ325" s="20">
        <v>0.111</v>
      </c>
      <c r="AK325" s="21"/>
      <c r="AL325" s="21"/>
      <c r="AM325" s="21"/>
      <c r="AN325" s="21"/>
      <c r="AO325" s="19" t="s">
        <v>34</v>
      </c>
      <c r="AP325" s="20"/>
      <c r="AQ325" s="3">
        <f t="shared" ref="AQ325:AQ388" si="43">100*2.71828^(-(0.69315/30.02)*(AG325-21794)/365.25)</f>
        <v>58.360209233978026</v>
      </c>
      <c r="AR325" s="27">
        <v>74.784462890065953</v>
      </c>
      <c r="AS325" s="28">
        <v>4.2348987994374539E-2</v>
      </c>
      <c r="AT325" s="28"/>
      <c r="AU325" s="28"/>
      <c r="AV325" s="28"/>
      <c r="AW325" s="60"/>
      <c r="AX325" s="67">
        <v>32660</v>
      </c>
      <c r="AY325" s="68" t="s">
        <v>39</v>
      </c>
      <c r="AZ325" s="69">
        <v>0.23</v>
      </c>
      <c r="BA325" s="69"/>
      <c r="BB325" s="70"/>
      <c r="BC325" s="68" t="s">
        <v>34</v>
      </c>
      <c r="BD325" s="20"/>
      <c r="BE325" s="27">
        <v>251.60144827436349</v>
      </c>
      <c r="BF325" s="27">
        <v>143.31963979480409</v>
      </c>
      <c r="BG325" s="28">
        <v>0</v>
      </c>
      <c r="BH325" s="17"/>
      <c r="BI325" s="18">
        <v>33116</v>
      </c>
      <c r="BJ325" s="20"/>
      <c r="BK325" s="20"/>
      <c r="BL325" s="42">
        <f>0.03/2</f>
        <v>1.4999999999999999E-2</v>
      </c>
      <c r="BM325" s="42">
        <f>0.032/2</f>
        <v>1.6E-2</v>
      </c>
      <c r="BN325" s="20"/>
      <c r="BO325" s="20"/>
      <c r="BP325" s="20"/>
      <c r="BQ325" s="20"/>
      <c r="BR325" s="20"/>
      <c r="BS325" s="20"/>
      <c r="BT325" s="20"/>
      <c r="BU325" s="20"/>
      <c r="BW325" s="16">
        <f t="shared" si="35"/>
        <v>0.81427956016007952</v>
      </c>
      <c r="BX325" s="10">
        <f t="shared" si="40"/>
        <v>0.26591231762246154</v>
      </c>
      <c r="BY325" s="10">
        <f t="shared" si="41"/>
        <v>1.397832959890023</v>
      </c>
      <c r="BZ325" s="12">
        <f t="shared" si="42"/>
        <v>0.36518876470591854</v>
      </c>
      <c r="CA325" s="10">
        <f t="shared" si="36"/>
        <v>4.8504996050308993</v>
      </c>
      <c r="CB325" s="10">
        <f t="shared" si="37"/>
        <v>2.4252498025154496</v>
      </c>
      <c r="CC325" s="11">
        <f t="shared" si="38"/>
        <v>478.49247215425146</v>
      </c>
      <c r="CD325" s="11">
        <f t="shared" si="39"/>
        <v>299.05779509640718</v>
      </c>
      <c r="CF325" s="17"/>
      <c r="CG325" s="17"/>
      <c r="CH325" s="17"/>
      <c r="CI325" s="17"/>
    </row>
    <row r="326" spans="32:87" ht="10.5" customHeight="1">
      <c r="AG326" s="18">
        <v>30347</v>
      </c>
      <c r="AH326" s="19" t="s">
        <v>35</v>
      </c>
      <c r="AI326" s="20">
        <v>0.16650000000000001</v>
      </c>
      <c r="AJ326" s="26"/>
      <c r="AK326" s="20"/>
      <c r="AL326" s="20"/>
      <c r="AM326" s="20"/>
      <c r="AN326" s="20"/>
      <c r="AO326" s="19" t="s">
        <v>34</v>
      </c>
      <c r="AP326" s="18"/>
      <c r="AQ326" s="3">
        <f t="shared" si="43"/>
        <v>58.234908059783599</v>
      </c>
      <c r="AR326" s="27">
        <v>74.624165033587573</v>
      </c>
      <c r="AS326" s="28">
        <v>4.2258214433434402E-2</v>
      </c>
      <c r="AT326" s="28"/>
      <c r="AU326" s="28"/>
      <c r="AV326" s="28"/>
      <c r="AW326" s="60"/>
      <c r="AX326" s="67">
        <v>32692</v>
      </c>
      <c r="AY326" s="68" t="s">
        <v>39</v>
      </c>
      <c r="AZ326" s="69">
        <v>0.05</v>
      </c>
      <c r="BA326" s="69"/>
      <c r="BB326" s="69"/>
      <c r="BC326" s="68" t="s">
        <v>34</v>
      </c>
      <c r="BD326" s="18"/>
      <c r="BE326" s="27">
        <v>251.09384088781462</v>
      </c>
      <c r="BF326" s="27">
        <v>143.03049158720697</v>
      </c>
      <c r="BG326" s="28">
        <v>0</v>
      </c>
      <c r="BH326" s="17"/>
      <c r="BI326" s="18">
        <v>33119</v>
      </c>
      <c r="BJ326" s="42">
        <v>6.6000000000000003E-2</v>
      </c>
      <c r="BK326" s="42">
        <v>2.5999999999999999E-2</v>
      </c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W326" s="16">
        <f t="shared" ref="BW326:BW389" si="44">1*2.71828^(-(0.69315/30.02)*(BI326-29866)/365.25)</f>
        <v>0.81412514866421204</v>
      </c>
      <c r="BX326" s="10">
        <f t="shared" si="40"/>
        <v>0.26586189277976308</v>
      </c>
      <c r="BY326" s="10">
        <f t="shared" si="41"/>
        <v>1.397567889404566</v>
      </c>
      <c r="BZ326" s="12">
        <f t="shared" si="42"/>
        <v>0.36511951411166177</v>
      </c>
      <c r="CA326" s="10">
        <f t="shared" ref="CA326:CA389" si="45">6*2.71828^(-(0.69315/29)*(BI326-29866)/365.25)</f>
        <v>4.8495474584504539</v>
      </c>
      <c r="CB326" s="10">
        <f t="shared" ref="CB326:CB389" si="46">3*2.71828^(-(0.69315/29)*(BI326-29866)/365.25)</f>
        <v>2.4247737292252269</v>
      </c>
      <c r="CC326" s="11">
        <f t="shared" ref="CC326:CC389" si="47">800*2.71828^(-(0.69315/12)*(BI326-29866)/365.25)</f>
        <v>478.26551242171161</v>
      </c>
      <c r="CD326" s="11">
        <f t="shared" ref="CD326:CD389" si="48">500*2.71828^(-(0.69315/12)*(BI326-29866)/365.25)</f>
        <v>298.91594526356971</v>
      </c>
      <c r="CF326" s="17"/>
      <c r="CG326" s="17"/>
      <c r="CH326" s="17"/>
      <c r="CI326" s="17"/>
    </row>
    <row r="327" spans="32:87" ht="10.5" customHeight="1">
      <c r="AF327" s="8"/>
      <c r="AG327" s="18">
        <v>30347</v>
      </c>
      <c r="AH327" s="19" t="s">
        <v>33</v>
      </c>
      <c r="AI327" s="26"/>
      <c r="AJ327" s="20">
        <v>0.2331</v>
      </c>
      <c r="AK327" s="20"/>
      <c r="AL327" s="20"/>
      <c r="AM327" s="20"/>
      <c r="AN327" s="20"/>
      <c r="AO327" s="19" t="s">
        <v>34</v>
      </c>
      <c r="AP327" s="20"/>
      <c r="AQ327" s="3">
        <f t="shared" si="43"/>
        <v>58.234908059783599</v>
      </c>
      <c r="AR327" s="27">
        <v>74.624165033587573</v>
      </c>
      <c r="AS327" s="28">
        <v>4.2258214433434402E-2</v>
      </c>
      <c r="AT327" s="28"/>
      <c r="AU327" s="28"/>
      <c r="AV327" s="28"/>
      <c r="AW327" s="60"/>
      <c r="AX327" s="67">
        <v>32721</v>
      </c>
      <c r="AY327" s="68" t="s">
        <v>39</v>
      </c>
      <c r="AZ327" s="69">
        <v>0.02</v>
      </c>
      <c r="BA327" s="69"/>
      <c r="BB327" s="69"/>
      <c r="BC327" s="68" t="s">
        <v>34</v>
      </c>
      <c r="BD327" s="20"/>
      <c r="BE327" s="27">
        <v>250.63470633667356</v>
      </c>
      <c r="BF327" s="27">
        <v>142.76895494289033</v>
      </c>
      <c r="BG327" s="28">
        <v>0</v>
      </c>
      <c r="BH327" s="17"/>
      <c r="BI327" s="41">
        <v>33122</v>
      </c>
      <c r="BJ327" s="20"/>
      <c r="BK327" s="20"/>
      <c r="BL327" s="20"/>
      <c r="BM327" s="20"/>
      <c r="BN327" s="20"/>
      <c r="BO327" s="20"/>
      <c r="BP327" s="20"/>
      <c r="BQ327" s="43">
        <v>7.1999999999999995E-2</v>
      </c>
      <c r="BR327" s="20"/>
      <c r="BS327" s="20"/>
      <c r="BT327" s="20"/>
      <c r="BU327" s="20"/>
      <c r="BW327" s="16">
        <f t="shared" si="44"/>
        <v>0.81397076644933286</v>
      </c>
      <c r="BX327" s="10">
        <f t="shared" si="40"/>
        <v>0.26581147749910666</v>
      </c>
      <c r="BY327" s="10">
        <f t="shared" si="41"/>
        <v>1.3973028691843152</v>
      </c>
      <c r="BZ327" s="12">
        <f t="shared" si="42"/>
        <v>0.36505027664936657</v>
      </c>
      <c r="CA327" s="10">
        <f t="shared" si="45"/>
        <v>4.8485954987751079</v>
      </c>
      <c r="CB327" s="10">
        <f t="shared" si="46"/>
        <v>2.4242977493875539</v>
      </c>
      <c r="CC327" s="11">
        <f t="shared" si="47"/>
        <v>478.03866034127304</v>
      </c>
      <c r="CD327" s="11">
        <f t="shared" si="48"/>
        <v>298.77416271329565</v>
      </c>
      <c r="CF327" s="17"/>
      <c r="CG327" s="17"/>
      <c r="CH327" s="17"/>
      <c r="CI327" s="17"/>
    </row>
    <row r="328" spans="32:87" ht="10.5" customHeight="1">
      <c r="AG328" s="18">
        <v>30347</v>
      </c>
      <c r="AH328" s="19" t="s">
        <v>33</v>
      </c>
      <c r="AI328" s="26"/>
      <c r="AJ328" s="20">
        <v>1.4500000000000001E-2</v>
      </c>
      <c r="AK328" s="20"/>
      <c r="AL328" s="20"/>
      <c r="AM328" s="20"/>
      <c r="AN328" s="20"/>
      <c r="AO328" s="19" t="s">
        <v>34</v>
      </c>
      <c r="AP328" s="18"/>
      <c r="AQ328" s="3">
        <f t="shared" si="43"/>
        <v>58.234908059783599</v>
      </c>
      <c r="AR328" s="27">
        <v>74.624165033587573</v>
      </c>
      <c r="AS328" s="28">
        <v>4.2258214433434402E-2</v>
      </c>
      <c r="AT328" s="28"/>
      <c r="AU328" s="28"/>
      <c r="AV328" s="28"/>
      <c r="AW328" s="60"/>
      <c r="AX328" s="67">
        <v>32752</v>
      </c>
      <c r="AY328" s="68" t="s">
        <v>39</v>
      </c>
      <c r="AZ328" s="69">
        <v>0.02</v>
      </c>
      <c r="BA328" s="69"/>
      <c r="BB328" s="69"/>
      <c r="BC328" s="68" t="s">
        <v>34</v>
      </c>
      <c r="BD328" s="18"/>
      <c r="BE328" s="27">
        <v>250.14483568552285</v>
      </c>
      <c r="BF328" s="27">
        <v>142.48991010530892</v>
      </c>
      <c r="BG328" s="28">
        <v>0</v>
      </c>
      <c r="BH328" s="17"/>
      <c r="BI328" s="18">
        <v>33144</v>
      </c>
      <c r="BJ328" s="20"/>
      <c r="BK328" s="20"/>
      <c r="BL328" s="42">
        <f>0.03/2</f>
        <v>1.4999999999999999E-2</v>
      </c>
      <c r="BM328" s="42">
        <f>0.032/2</f>
        <v>1.6E-2</v>
      </c>
      <c r="BN328" s="20"/>
      <c r="BO328" s="20"/>
      <c r="BP328" s="20"/>
      <c r="BQ328" s="20"/>
      <c r="BR328" s="20"/>
      <c r="BS328" s="20"/>
      <c r="BT328" s="20"/>
      <c r="BU328" s="20"/>
      <c r="BW328" s="16">
        <f t="shared" si="44"/>
        <v>0.81283952437606499</v>
      </c>
      <c r="BX328" s="10">
        <f t="shared" si="40"/>
        <v>0.26544205744214794</v>
      </c>
      <c r="BY328" s="10">
        <f t="shared" si="41"/>
        <v>1.3953609225446169</v>
      </c>
      <c r="BZ328" s="12">
        <f t="shared" si="42"/>
        <v>0.36454293627692885</v>
      </c>
      <c r="CA328" s="10">
        <f t="shared" si="45"/>
        <v>4.8416201686583902</v>
      </c>
      <c r="CB328" s="10">
        <f t="shared" si="46"/>
        <v>2.4208100843291951</v>
      </c>
      <c r="CC328" s="11">
        <f t="shared" si="47"/>
        <v>476.37836293744675</v>
      </c>
      <c r="CD328" s="11">
        <f t="shared" si="48"/>
        <v>297.73647683590423</v>
      </c>
      <c r="CF328" s="17"/>
      <c r="CG328" s="17"/>
      <c r="CH328" s="17"/>
      <c r="CI328" s="17"/>
    </row>
    <row r="329" spans="32:87" ht="10.5" customHeight="1">
      <c r="AF329" s="8"/>
      <c r="AG329" s="18">
        <v>30347</v>
      </c>
      <c r="AH329" s="19" t="s">
        <v>33</v>
      </c>
      <c r="AI329" s="26"/>
      <c r="AJ329" s="20">
        <v>0.111</v>
      </c>
      <c r="AK329" s="21"/>
      <c r="AL329" s="21"/>
      <c r="AM329" s="21"/>
      <c r="AN329" s="21"/>
      <c r="AO329" s="19" t="s">
        <v>34</v>
      </c>
      <c r="AP329" s="20"/>
      <c r="AQ329" s="3">
        <f t="shared" si="43"/>
        <v>58.234908059783599</v>
      </c>
      <c r="AR329" s="27">
        <v>74.624165033587573</v>
      </c>
      <c r="AS329" s="28">
        <v>4.2258214433434402E-2</v>
      </c>
      <c r="AT329" s="28"/>
      <c r="AU329" s="28"/>
      <c r="AV329" s="28"/>
      <c r="AW329" s="60"/>
      <c r="AX329" s="67">
        <v>32783</v>
      </c>
      <c r="AY329" s="68" t="s">
        <v>39</v>
      </c>
      <c r="AZ329" s="69">
        <v>0.04</v>
      </c>
      <c r="BA329" s="69"/>
      <c r="BB329" s="70"/>
      <c r="BC329" s="68" t="s">
        <v>34</v>
      </c>
      <c r="BD329" s="20"/>
      <c r="BE329" s="27">
        <v>249.65592249656231</v>
      </c>
      <c r="BF329" s="27">
        <v>142.21141066656028</v>
      </c>
      <c r="BG329" s="28">
        <v>0</v>
      </c>
      <c r="BH329" s="17"/>
      <c r="BI329" s="18">
        <v>33147</v>
      </c>
      <c r="BJ329" s="42">
        <v>2.8000000000000001E-2</v>
      </c>
      <c r="BK329" s="42">
        <f>0.024/2</f>
        <v>1.2E-2</v>
      </c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W329" s="16">
        <f t="shared" si="44"/>
        <v>0.81268538595358708</v>
      </c>
      <c r="BX329" s="10">
        <f t="shared" si="40"/>
        <v>0.26539172177469278</v>
      </c>
      <c r="BY329" s="10">
        <f t="shared" si="41"/>
        <v>1.3950963208305782</v>
      </c>
      <c r="BZ329" s="12">
        <f t="shared" si="42"/>
        <v>0.36447380815084973</v>
      </c>
      <c r="CA329" s="10">
        <f t="shared" si="45"/>
        <v>4.8406697650994204</v>
      </c>
      <c r="CB329" s="10">
        <f t="shared" si="46"/>
        <v>2.4203348825497102</v>
      </c>
      <c r="CC329" s="11">
        <f t="shared" si="47"/>
        <v>476.152405974418</v>
      </c>
      <c r="CD329" s="11">
        <f t="shared" si="48"/>
        <v>297.59525373401124</v>
      </c>
      <c r="CF329" s="17"/>
      <c r="CG329" s="17"/>
      <c r="CH329" s="17"/>
      <c r="CI329" s="17"/>
    </row>
    <row r="330" spans="32:87" ht="10.5" customHeight="1">
      <c r="AG330" s="18">
        <v>30375</v>
      </c>
      <c r="AH330" s="19" t="s">
        <v>35</v>
      </c>
      <c r="AI330" s="20">
        <v>0.2331</v>
      </c>
      <c r="AJ330" s="26"/>
      <c r="AK330" s="20"/>
      <c r="AL330" s="20"/>
      <c r="AM330" s="20"/>
      <c r="AN330" s="20"/>
      <c r="AO330" s="19" t="s">
        <v>34</v>
      </c>
      <c r="AP330" s="18"/>
      <c r="AQ330" s="3">
        <f t="shared" si="43"/>
        <v>58.131920884877232</v>
      </c>
      <c r="AR330" s="27">
        <v>74.492413058508006</v>
      </c>
      <c r="AS330" s="28">
        <v>4.218360585037776E-2</v>
      </c>
      <c r="AT330" s="28"/>
      <c r="AU330" s="28"/>
      <c r="AV330" s="28"/>
      <c r="AW330" s="60"/>
      <c r="AX330" s="67">
        <v>32813</v>
      </c>
      <c r="AY330" s="68" t="s">
        <v>39</v>
      </c>
      <c r="AZ330" s="69">
        <v>0.02</v>
      </c>
      <c r="BA330" s="69"/>
      <c r="BB330" s="69"/>
      <c r="BC330" s="68" t="s">
        <v>34</v>
      </c>
      <c r="BD330" s="18"/>
      <c r="BE330" s="27">
        <v>249.18369056965673</v>
      </c>
      <c r="BF330" s="27">
        <v>141.94241336893779</v>
      </c>
      <c r="BG330" s="28">
        <v>0</v>
      </c>
      <c r="BH330" s="17"/>
      <c r="BI330" s="18">
        <v>33177</v>
      </c>
      <c r="BJ330" s="20"/>
      <c r="BK330" s="20"/>
      <c r="BL330" s="42">
        <f>0.03/2</f>
        <v>1.4999999999999999E-2</v>
      </c>
      <c r="BM330" s="42">
        <f>0.032/2</f>
        <v>1.6E-2</v>
      </c>
      <c r="BN330" s="20"/>
      <c r="BO330" s="20"/>
      <c r="BP330" s="20"/>
      <c r="BQ330" s="20"/>
      <c r="BR330" s="20"/>
      <c r="BS330" s="20"/>
      <c r="BT330" s="20"/>
      <c r="BU330" s="20"/>
      <c r="BW330" s="16">
        <f t="shared" si="44"/>
        <v>0.81114560842089423</v>
      </c>
      <c r="BX330" s="10">
        <f t="shared" si="40"/>
        <v>0.26488888978384567</v>
      </c>
      <c r="BY330" s="10">
        <f t="shared" si="41"/>
        <v>1.3924530618180677</v>
      </c>
      <c r="BZ330" s="12">
        <f t="shared" si="42"/>
        <v>0.36378324746064222</v>
      </c>
      <c r="CA330" s="10">
        <f t="shared" si="45"/>
        <v>4.8311759844315105</v>
      </c>
      <c r="CB330" s="10">
        <f t="shared" si="46"/>
        <v>2.4155879922157553</v>
      </c>
      <c r="CC330" s="11">
        <f t="shared" si="47"/>
        <v>473.89872266970627</v>
      </c>
      <c r="CD330" s="11">
        <f t="shared" si="48"/>
        <v>296.1867016685664</v>
      </c>
      <c r="CF330" s="17"/>
      <c r="CG330" s="17"/>
      <c r="CH330" s="17"/>
      <c r="CI330" s="17"/>
    </row>
    <row r="331" spans="32:87" ht="10.5" customHeight="1">
      <c r="AF331" s="8"/>
      <c r="AG331" s="18">
        <v>30375</v>
      </c>
      <c r="AH331" s="19" t="s">
        <v>33</v>
      </c>
      <c r="AI331" s="26"/>
      <c r="AJ331" s="20">
        <v>0.33300000000000002</v>
      </c>
      <c r="AK331" s="20"/>
      <c r="AL331" s="20"/>
      <c r="AM331" s="20"/>
      <c r="AN331" s="20"/>
      <c r="AO331" s="19" t="s">
        <v>34</v>
      </c>
      <c r="AP331" s="18"/>
      <c r="AQ331" s="3">
        <f t="shared" si="43"/>
        <v>58.131920884877232</v>
      </c>
      <c r="AR331" s="27">
        <v>74.492413058508006</v>
      </c>
      <c r="AS331" s="28">
        <v>4.218360585037776E-2</v>
      </c>
      <c r="AT331" s="28"/>
      <c r="AU331" s="28"/>
      <c r="AV331" s="28"/>
      <c r="AW331" s="60"/>
      <c r="AX331" s="67">
        <v>32846</v>
      </c>
      <c r="AY331" s="68" t="s">
        <v>39</v>
      </c>
      <c r="AZ331" s="69">
        <v>0.11</v>
      </c>
      <c r="BA331" s="69"/>
      <c r="BB331" s="69"/>
      <c r="BC331" s="68" t="s">
        <v>34</v>
      </c>
      <c r="BD331" s="18"/>
      <c r="BE331" s="27">
        <v>248.66526707874073</v>
      </c>
      <c r="BF331" s="27">
        <v>141.647103987816</v>
      </c>
      <c r="BG331" s="28">
        <v>0</v>
      </c>
      <c r="BH331" s="17"/>
      <c r="BI331" s="18">
        <v>33178</v>
      </c>
      <c r="BJ331" s="42">
        <f>0.021/2</f>
        <v>1.0500000000000001E-2</v>
      </c>
      <c r="BK331" s="42">
        <f>0.024/2</f>
        <v>1.2E-2</v>
      </c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W331" s="16">
        <f t="shared" si="44"/>
        <v>0.81109433277766585</v>
      </c>
      <c r="BX331" s="10">
        <f t="shared" si="40"/>
        <v>0.26487214513520718</v>
      </c>
      <c r="BY331" s="10">
        <f t="shared" si="41"/>
        <v>1.3923650394880829</v>
      </c>
      <c r="BZ331" s="12">
        <f t="shared" si="42"/>
        <v>0.36376025131813011</v>
      </c>
      <c r="CA331" s="10">
        <f t="shared" si="45"/>
        <v>4.8308598459515597</v>
      </c>
      <c r="CB331" s="10">
        <f t="shared" si="46"/>
        <v>2.4154299229757799</v>
      </c>
      <c r="CC331" s="11">
        <f t="shared" si="47"/>
        <v>473.82378388209821</v>
      </c>
      <c r="CD331" s="11">
        <f t="shared" si="48"/>
        <v>296.13986492631142</v>
      </c>
      <c r="CF331" s="17"/>
      <c r="CG331" s="17"/>
      <c r="CH331" s="17"/>
      <c r="CI331" s="17"/>
    </row>
    <row r="332" spans="32:87" ht="10.5" customHeight="1">
      <c r="AG332" s="18">
        <v>30375</v>
      </c>
      <c r="AH332" s="19" t="s">
        <v>33</v>
      </c>
      <c r="AI332" s="26"/>
      <c r="AJ332" s="20">
        <v>0.1517</v>
      </c>
      <c r="AK332" s="20"/>
      <c r="AL332" s="20"/>
      <c r="AM332" s="20"/>
      <c r="AN332" s="20"/>
      <c r="AO332" s="19" t="s">
        <v>34</v>
      </c>
      <c r="AP332" s="20"/>
      <c r="AQ332" s="3">
        <f t="shared" si="43"/>
        <v>58.131920884877232</v>
      </c>
      <c r="AR332" s="27">
        <v>74.492413058508006</v>
      </c>
      <c r="AS332" s="28">
        <v>4.218360585037776E-2</v>
      </c>
      <c r="AT332" s="28"/>
      <c r="AU332" s="28"/>
      <c r="AV332" s="28"/>
      <c r="AW332" s="60"/>
      <c r="AX332" s="67">
        <v>32878</v>
      </c>
      <c r="AY332" s="68" t="s">
        <v>39</v>
      </c>
      <c r="AZ332" s="69">
        <v>0.18</v>
      </c>
      <c r="BA332" s="69"/>
      <c r="BB332" s="69"/>
      <c r="BC332" s="68" t="s">
        <v>34</v>
      </c>
      <c r="BD332" s="20"/>
      <c r="BE332" s="27">
        <v>248.1635834548465</v>
      </c>
      <c r="BF332" s="27">
        <v>141.36133013094587</v>
      </c>
      <c r="BG332" s="28">
        <v>0</v>
      </c>
      <c r="BH332" s="17"/>
      <c r="BI332" s="41">
        <v>33184</v>
      </c>
      <c r="BJ332" s="20"/>
      <c r="BK332" s="20"/>
      <c r="BL332" s="20"/>
      <c r="BM332" s="20"/>
      <c r="BN332" s="20"/>
      <c r="BO332" s="20"/>
      <c r="BP332" s="20"/>
      <c r="BQ332" s="20"/>
      <c r="BR332" s="20"/>
      <c r="BS332" s="43">
        <v>0.04</v>
      </c>
      <c r="BT332" s="43">
        <v>5.8000000000000003E-2</v>
      </c>
      <c r="BU332" s="43">
        <v>0.6</v>
      </c>
      <c r="BW332" s="16">
        <f t="shared" si="44"/>
        <v>0.81078674697907993</v>
      </c>
      <c r="BX332" s="10">
        <f t="shared" si="40"/>
        <v>0.26477169946940449</v>
      </c>
      <c r="BY332" s="10">
        <f t="shared" si="41"/>
        <v>1.3918370223447163</v>
      </c>
      <c r="BZ332" s="12">
        <f t="shared" si="42"/>
        <v>0.36362230498701431</v>
      </c>
      <c r="CA332" s="10">
        <f t="shared" si="45"/>
        <v>4.8289634494558271</v>
      </c>
      <c r="CB332" s="10">
        <f t="shared" si="46"/>
        <v>2.4144817247279136</v>
      </c>
      <c r="CC332" s="11">
        <f t="shared" si="47"/>
        <v>473.37439994628056</v>
      </c>
      <c r="CD332" s="11">
        <f t="shared" si="48"/>
        <v>295.85899996642536</v>
      </c>
      <c r="CF332" s="17"/>
      <c r="CG332" s="17"/>
      <c r="CH332" s="17"/>
      <c r="CI332" s="17"/>
    </row>
    <row r="333" spans="32:87" ht="10.5" customHeight="1">
      <c r="AF333" s="8"/>
      <c r="AG333" s="18">
        <v>30375</v>
      </c>
      <c r="AH333" s="19" t="s">
        <v>33</v>
      </c>
      <c r="AI333" s="26"/>
      <c r="AJ333" s="20">
        <v>0.222</v>
      </c>
      <c r="AK333" s="21"/>
      <c r="AL333" s="21"/>
      <c r="AM333" s="21"/>
      <c r="AN333" s="21"/>
      <c r="AO333" s="19" t="s">
        <v>34</v>
      </c>
      <c r="AP333" s="20"/>
      <c r="AQ333" s="3">
        <f t="shared" si="43"/>
        <v>58.131920884877232</v>
      </c>
      <c r="AR333" s="27">
        <v>74.492413058508006</v>
      </c>
      <c r="AS333" s="28">
        <v>4.218360585037776E-2</v>
      </c>
      <c r="AT333" s="28"/>
      <c r="AU333" s="28"/>
      <c r="AV333" s="28"/>
      <c r="AW333" s="60"/>
      <c r="AX333" s="67">
        <v>32905</v>
      </c>
      <c r="AY333" s="68" t="s">
        <v>39</v>
      </c>
      <c r="AZ333" s="69">
        <v>8.5999999999999993E-2</v>
      </c>
      <c r="BA333" s="69"/>
      <c r="BB333" s="70"/>
      <c r="BC333" s="68" t="s">
        <v>34</v>
      </c>
      <c r="BD333" s="20"/>
      <c r="BE333" s="27">
        <v>247.74107526236438</v>
      </c>
      <c r="BF333" s="27">
        <v>141.12065694574682</v>
      </c>
      <c r="BG333" s="28">
        <v>0</v>
      </c>
      <c r="BH333" s="17"/>
      <c r="BI333" s="18">
        <v>33207</v>
      </c>
      <c r="BJ333" s="20"/>
      <c r="BK333" s="20"/>
      <c r="BL333" s="42">
        <f>0.03/2</f>
        <v>1.4999999999999999E-2</v>
      </c>
      <c r="BM333" s="42">
        <f>0.032/2</f>
        <v>1.6E-2</v>
      </c>
      <c r="BN333" s="20"/>
      <c r="BO333" s="20"/>
      <c r="BP333" s="20"/>
      <c r="BQ333" s="20"/>
      <c r="BR333" s="20"/>
      <c r="BS333" s="20"/>
      <c r="BT333" s="20"/>
      <c r="BU333" s="20"/>
      <c r="BW333" s="16">
        <f t="shared" si="44"/>
        <v>0.80960874827159623</v>
      </c>
      <c r="BX333" s="10">
        <f t="shared" ref="BX333:BX396" si="49">0.3*2.71828^(-(0.69315/30.02)*(BI333-31208)/365.25)</f>
        <v>0.2643870104979637</v>
      </c>
      <c r="BY333" s="10">
        <f t="shared" si="41"/>
        <v>1.3898148109315933</v>
      </c>
      <c r="BZ333" s="12">
        <f t="shared" si="42"/>
        <v>0.36309399516093133</v>
      </c>
      <c r="CA333" s="10">
        <f t="shared" si="45"/>
        <v>4.8217008234744556</v>
      </c>
      <c r="CB333" s="10">
        <f t="shared" si="46"/>
        <v>2.4108504117372278</v>
      </c>
      <c r="CC333" s="11">
        <f t="shared" si="47"/>
        <v>471.65570630350891</v>
      </c>
      <c r="CD333" s="11">
        <f t="shared" si="48"/>
        <v>294.78481643969309</v>
      </c>
      <c r="CF333" s="17"/>
      <c r="CG333" s="17"/>
      <c r="CH333" s="17"/>
      <c r="CI333" s="17"/>
    </row>
    <row r="334" spans="32:87" ht="10.5" customHeight="1">
      <c r="AG334" s="18">
        <v>30406</v>
      </c>
      <c r="AH334" s="19" t="s">
        <v>35</v>
      </c>
      <c r="AI334" s="20">
        <v>0.27379999999999999</v>
      </c>
      <c r="AJ334" s="26"/>
      <c r="AK334" s="20"/>
      <c r="AL334" s="20"/>
      <c r="AM334" s="20"/>
      <c r="AN334" s="20"/>
      <c r="AO334" s="19" t="s">
        <v>34</v>
      </c>
      <c r="AP334" s="18"/>
      <c r="AQ334" s="3">
        <f t="shared" si="43"/>
        <v>58.018111803349612</v>
      </c>
      <c r="AR334" s="27">
        <v>74.346816116152624</v>
      </c>
      <c r="AS334" s="28">
        <v>4.2101157131412034E-2</v>
      </c>
      <c r="AT334" s="28"/>
      <c r="AU334" s="28"/>
      <c r="AV334" s="28"/>
      <c r="AW334" s="60"/>
      <c r="AX334" s="67">
        <v>32933</v>
      </c>
      <c r="AY334" s="68" t="s">
        <v>39</v>
      </c>
      <c r="AZ334" s="69">
        <v>0.17</v>
      </c>
      <c r="BA334" s="69"/>
      <c r="BB334" s="69"/>
      <c r="BC334" s="68" t="s">
        <v>34</v>
      </c>
      <c r="BD334" s="18"/>
      <c r="BE334" s="27">
        <v>247.30367839555242</v>
      </c>
      <c r="BF334" s="27">
        <v>140.87150273050355</v>
      </c>
      <c r="BG334" s="28">
        <v>0</v>
      </c>
      <c r="BH334" s="17"/>
      <c r="BI334" s="18">
        <v>33210</v>
      </c>
      <c r="BJ334" s="42">
        <v>3.7999999999999999E-2</v>
      </c>
      <c r="BK334" s="42">
        <v>4.7E-2</v>
      </c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W334" s="16">
        <f t="shared" si="44"/>
        <v>0.80945522249985336</v>
      </c>
      <c r="BX334" s="10">
        <f t="shared" si="49"/>
        <v>0.26433687489862373</v>
      </c>
      <c r="BY334" s="10">
        <f t="shared" si="41"/>
        <v>1.3895512609244036</v>
      </c>
      <c r="BZ334" s="12">
        <f t="shared" si="42"/>
        <v>0.36302514179695611</v>
      </c>
      <c r="CA334" s="10">
        <f t="shared" si="45"/>
        <v>4.8207543300562854</v>
      </c>
      <c r="CB334" s="10">
        <f t="shared" si="46"/>
        <v>2.4103771650281427</v>
      </c>
      <c r="CC334" s="11">
        <f t="shared" si="47"/>
        <v>471.43198940265216</v>
      </c>
      <c r="CD334" s="11">
        <f t="shared" si="48"/>
        <v>294.64499337665762</v>
      </c>
      <c r="CF334" s="17"/>
      <c r="CG334" s="17"/>
      <c r="CH334" s="17"/>
      <c r="CI334" s="17"/>
    </row>
    <row r="335" spans="32:87" ht="10.5" customHeight="1">
      <c r="AF335" s="8"/>
      <c r="AG335" s="18">
        <v>30406</v>
      </c>
      <c r="AH335" s="19" t="s">
        <v>33</v>
      </c>
      <c r="AI335" s="26"/>
      <c r="AJ335" s="20">
        <v>0.41439999999999999</v>
      </c>
      <c r="AK335" s="20"/>
      <c r="AL335" s="20"/>
      <c r="AM335" s="20"/>
      <c r="AN335" s="20"/>
      <c r="AO335" s="19" t="s">
        <v>34</v>
      </c>
      <c r="AP335" s="18"/>
      <c r="AQ335" s="3">
        <f t="shared" si="43"/>
        <v>58.018111803349612</v>
      </c>
      <c r="AR335" s="27">
        <v>74.346816116152624</v>
      </c>
      <c r="AS335" s="28">
        <v>4.2101157131412034E-2</v>
      </c>
      <c r="AT335" s="28"/>
      <c r="AU335" s="28"/>
      <c r="AV335" s="28"/>
      <c r="AW335" s="60"/>
      <c r="AX335" s="67">
        <v>32965</v>
      </c>
      <c r="AY335" s="68" t="s">
        <v>39</v>
      </c>
      <c r="AZ335" s="69">
        <v>0.24</v>
      </c>
      <c r="BA335" s="69"/>
      <c r="BB335" s="69"/>
      <c r="BC335" s="68" t="s">
        <v>34</v>
      </c>
      <c r="BD335" s="18"/>
      <c r="BE335" s="27">
        <v>246.80474178475276</v>
      </c>
      <c r="BF335" s="27">
        <v>140.58729365368509</v>
      </c>
      <c r="BG335" s="28">
        <v>0</v>
      </c>
      <c r="BH335" s="17"/>
      <c r="BI335" s="44">
        <v>33226</v>
      </c>
      <c r="BJ335" s="20"/>
      <c r="BK335" s="20"/>
      <c r="BL335" s="20"/>
      <c r="BM335" s="20"/>
      <c r="BN335" s="55">
        <v>0.48</v>
      </c>
      <c r="BO335" s="55">
        <v>0.2</v>
      </c>
      <c r="BP335" s="55">
        <v>0.81</v>
      </c>
      <c r="BQ335" s="20"/>
      <c r="BR335" s="20"/>
      <c r="BS335" s="20"/>
      <c r="BT335" s="20"/>
      <c r="BU335" s="20"/>
      <c r="BW335" s="16">
        <f t="shared" si="44"/>
        <v>0.80863690993593984</v>
      </c>
      <c r="BX335" s="10">
        <f t="shared" si="49"/>
        <v>0.26406964555742907</v>
      </c>
      <c r="BY335" s="10">
        <f t="shared" si="41"/>
        <v>1.388146504708853</v>
      </c>
      <c r="BZ335" s="12">
        <f t="shared" si="42"/>
        <v>0.36265814430742044</v>
      </c>
      <c r="CA335" s="10">
        <f t="shared" si="45"/>
        <v>4.8157095021475129</v>
      </c>
      <c r="CB335" s="10">
        <f t="shared" si="46"/>
        <v>2.4078547510737565</v>
      </c>
      <c r="CC335" s="11">
        <f t="shared" si="47"/>
        <v>470.24062351748262</v>
      </c>
      <c r="CD335" s="11">
        <f t="shared" si="48"/>
        <v>293.90038969842664</v>
      </c>
      <c r="CF335" s="17"/>
      <c r="CG335" s="17"/>
      <c r="CH335" s="17"/>
      <c r="CI335" s="17"/>
    </row>
    <row r="336" spans="32:87" ht="10.5" customHeight="1">
      <c r="AG336" s="18">
        <v>30406</v>
      </c>
      <c r="AH336" s="19" t="s">
        <v>33</v>
      </c>
      <c r="AI336" s="26"/>
      <c r="AJ336" s="20">
        <v>0.21460000000000001</v>
      </c>
      <c r="AK336" s="21"/>
      <c r="AL336" s="21"/>
      <c r="AM336" s="21"/>
      <c r="AN336" s="21"/>
      <c r="AO336" s="19" t="s">
        <v>34</v>
      </c>
      <c r="AP336" s="20"/>
      <c r="AQ336" s="3">
        <f t="shared" si="43"/>
        <v>58.018111803349612</v>
      </c>
      <c r="AR336" s="27">
        <v>74.346816116152624</v>
      </c>
      <c r="AS336" s="28">
        <v>4.2101157131412034E-2</v>
      </c>
      <c r="AT336" s="28"/>
      <c r="AU336" s="28"/>
      <c r="AV336" s="28"/>
      <c r="AW336" s="60"/>
      <c r="AX336" s="67">
        <v>32994</v>
      </c>
      <c r="AY336" s="68" t="s">
        <v>39</v>
      </c>
      <c r="AZ336" s="69">
        <v>0.02</v>
      </c>
      <c r="BA336" s="69"/>
      <c r="BB336" s="70"/>
      <c r="BC336" s="68" t="s">
        <v>34</v>
      </c>
      <c r="BD336" s="20"/>
      <c r="BE336" s="27">
        <v>246.35345001296673</v>
      </c>
      <c r="BF336" s="27">
        <v>140.33022448886771</v>
      </c>
      <c r="BG336" s="28">
        <v>0</v>
      </c>
      <c r="BH336" s="17"/>
      <c r="BI336" s="18">
        <v>33235</v>
      </c>
      <c r="BJ336" s="20"/>
      <c r="BK336" s="20"/>
      <c r="BL336" s="42">
        <f>0.03/2</f>
        <v>1.4999999999999999E-2</v>
      </c>
      <c r="BM336" s="42">
        <f>0.032/2</f>
        <v>1.6E-2</v>
      </c>
      <c r="BN336" s="20"/>
      <c r="BO336" s="20"/>
      <c r="BP336" s="20"/>
      <c r="BQ336" s="20"/>
      <c r="BR336" s="20"/>
      <c r="BS336" s="20"/>
      <c r="BT336" s="20"/>
      <c r="BU336" s="20"/>
      <c r="BW336" s="16">
        <f t="shared" si="44"/>
        <v>0.80817697271734668</v>
      </c>
      <c r="BX336" s="10">
        <f t="shared" si="49"/>
        <v>0.26391944779029752</v>
      </c>
      <c r="BY336" s="10">
        <f t="shared" si="41"/>
        <v>1.3873569535091359</v>
      </c>
      <c r="BZ336" s="12">
        <f t="shared" si="42"/>
        <v>0.36245187128655854</v>
      </c>
      <c r="CA336" s="10">
        <f t="shared" si="45"/>
        <v>4.8128741068152259</v>
      </c>
      <c r="CB336" s="10">
        <f t="shared" si="46"/>
        <v>2.4064370534076129</v>
      </c>
      <c r="CC336" s="11">
        <f t="shared" si="47"/>
        <v>469.57180376818678</v>
      </c>
      <c r="CD336" s="11">
        <f t="shared" si="48"/>
        <v>293.48237735511674</v>
      </c>
      <c r="CF336" s="17"/>
      <c r="CG336" s="17"/>
      <c r="CH336" s="17"/>
      <c r="CI336" s="17"/>
    </row>
    <row r="337" spans="32:87" ht="10.5" customHeight="1">
      <c r="AF337" s="8"/>
      <c r="AG337" s="18">
        <v>30406</v>
      </c>
      <c r="AH337" s="19" t="s">
        <v>33</v>
      </c>
      <c r="AI337" s="26"/>
      <c r="AJ337" s="20">
        <v>0.222</v>
      </c>
      <c r="AK337" s="21"/>
      <c r="AL337" s="21"/>
      <c r="AM337" s="21"/>
      <c r="AN337" s="21"/>
      <c r="AO337" s="19" t="s">
        <v>34</v>
      </c>
      <c r="AP337" s="20"/>
      <c r="AQ337" s="3">
        <f t="shared" si="43"/>
        <v>58.018111803349612</v>
      </c>
      <c r="AR337" s="27">
        <v>74.346816116152624</v>
      </c>
      <c r="AS337" s="28">
        <v>4.2101157131412034E-2</v>
      </c>
      <c r="AT337" s="28"/>
      <c r="AU337" s="28"/>
      <c r="AV337" s="28"/>
      <c r="AW337" s="60"/>
      <c r="AX337" s="67">
        <v>33025</v>
      </c>
      <c r="AY337" s="68" t="s">
        <v>39</v>
      </c>
      <c r="AZ337" s="69">
        <v>4.4999999999999998E-2</v>
      </c>
      <c r="BA337" s="69"/>
      <c r="BB337" s="70"/>
      <c r="BC337" s="68" t="s">
        <v>34</v>
      </c>
      <c r="BD337" s="20"/>
      <c r="BE337" s="27">
        <v>245.87194716471808</v>
      </c>
      <c r="BF337" s="27">
        <v>140.0559461997542</v>
      </c>
      <c r="BG337" s="28">
        <v>0</v>
      </c>
      <c r="BH337" s="17"/>
      <c r="BI337" s="18">
        <v>33245</v>
      </c>
      <c r="BJ337" s="42">
        <v>2.1000000000000001E-2</v>
      </c>
      <c r="BK337" s="42">
        <v>4.2999999999999997E-2</v>
      </c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W337" s="16">
        <f t="shared" si="44"/>
        <v>0.80766623817580852</v>
      </c>
      <c r="BX337" s="10">
        <f t="shared" si="49"/>
        <v>0.26375266157549487</v>
      </c>
      <c r="BY337" s="10">
        <f t="shared" si="41"/>
        <v>1.3864802010879209</v>
      </c>
      <c r="BZ337" s="12">
        <f t="shared" si="42"/>
        <v>0.36222281664065747</v>
      </c>
      <c r="CA337" s="10">
        <f t="shared" si="45"/>
        <v>4.8097256254822263</v>
      </c>
      <c r="CB337" s="10">
        <f t="shared" si="46"/>
        <v>2.4048628127411131</v>
      </c>
      <c r="CC337" s="11">
        <f t="shared" si="47"/>
        <v>468.82978632684404</v>
      </c>
      <c r="CD337" s="11">
        <f t="shared" si="48"/>
        <v>293.01861645427749</v>
      </c>
      <c r="CF337" s="17"/>
      <c r="CG337" s="17"/>
      <c r="CH337" s="17"/>
      <c r="CI337" s="17"/>
    </row>
    <row r="338" spans="32:87" ht="10.5" customHeight="1">
      <c r="AG338" s="18">
        <v>30436</v>
      </c>
      <c r="AH338" s="19" t="s">
        <v>35</v>
      </c>
      <c r="AI338" s="20">
        <v>0.28860000000000002</v>
      </c>
      <c r="AJ338" s="26"/>
      <c r="AK338" s="20"/>
      <c r="AL338" s="20"/>
      <c r="AM338" s="20"/>
      <c r="AN338" s="20"/>
      <c r="AO338" s="19" t="s">
        <v>34</v>
      </c>
      <c r="AP338" s="20"/>
      <c r="AQ338" s="3">
        <f t="shared" si="43"/>
        <v>57.908186133972364</v>
      </c>
      <c r="AR338" s="27">
        <v>74.206186805689114</v>
      </c>
      <c r="AS338" s="28">
        <v>4.2021521485847112E-2</v>
      </c>
      <c r="AT338" s="28"/>
      <c r="AU338" s="28"/>
      <c r="AV338" s="28"/>
      <c r="AW338" s="60"/>
      <c r="AX338" s="67">
        <v>33056</v>
      </c>
      <c r="AY338" s="68" t="s">
        <v>39</v>
      </c>
      <c r="AZ338" s="69">
        <v>0.02</v>
      </c>
      <c r="BA338" s="69"/>
      <c r="BB338" s="69"/>
      <c r="BC338" s="68" t="s">
        <v>34</v>
      </c>
      <c r="BD338" s="20"/>
      <c r="BE338" s="27">
        <v>245.39138542361792</v>
      </c>
      <c r="BF338" s="27">
        <v>139.78220399315714</v>
      </c>
      <c r="BG338" s="28">
        <v>0</v>
      </c>
      <c r="BH338" s="17"/>
      <c r="BI338" s="18">
        <v>33269</v>
      </c>
      <c r="BJ338" s="20"/>
      <c r="BK338" s="20"/>
      <c r="BL338" s="42">
        <f>0.03/2</f>
        <v>1.4999999999999999E-2</v>
      </c>
      <c r="BM338" s="42">
        <f>0.032/2</f>
        <v>1.6E-2</v>
      </c>
      <c r="BN338" s="20"/>
      <c r="BO338" s="20"/>
      <c r="BP338" s="20"/>
      <c r="BQ338" s="20"/>
      <c r="BR338" s="20"/>
      <c r="BS338" s="20"/>
      <c r="BT338" s="20"/>
      <c r="BU338" s="20"/>
      <c r="BW338" s="16">
        <f t="shared" si="44"/>
        <v>0.80644179176156239</v>
      </c>
      <c r="BX338" s="10">
        <f t="shared" si="49"/>
        <v>0.26335280457337062</v>
      </c>
      <c r="BY338" s="10">
        <f t="shared" ref="BY338:BY401" si="50">1.704*2.71828^(-(0.69315/30.02)*(BI338-29983)/365.25)</f>
        <v>1.3843782552216686</v>
      </c>
      <c r="BZ338" s="12">
        <f t="shared" si="42"/>
        <v>0.36167367590896671</v>
      </c>
      <c r="CA338" s="10">
        <f t="shared" si="45"/>
        <v>4.8021776711733049</v>
      </c>
      <c r="CB338" s="10">
        <f t="shared" si="46"/>
        <v>2.4010888355866524</v>
      </c>
      <c r="CC338" s="11">
        <f t="shared" si="47"/>
        <v>467.05372488758502</v>
      </c>
      <c r="CD338" s="11">
        <f t="shared" si="48"/>
        <v>291.90857805474064</v>
      </c>
      <c r="CF338" s="17"/>
      <c r="CG338" s="17"/>
      <c r="CH338" s="17"/>
      <c r="CI338" s="17"/>
    </row>
    <row r="339" spans="32:87" ht="10.5" customHeight="1">
      <c r="AF339" s="8"/>
      <c r="AG339" s="18">
        <v>30436</v>
      </c>
      <c r="AH339" s="19" t="s">
        <v>33</v>
      </c>
      <c r="AI339" s="26"/>
      <c r="AJ339" s="20">
        <v>0.28489999999999999</v>
      </c>
      <c r="AK339" s="20"/>
      <c r="AL339" s="20"/>
      <c r="AM339" s="20"/>
      <c r="AN339" s="20"/>
      <c r="AO339" s="19" t="s">
        <v>34</v>
      </c>
      <c r="AP339" s="18"/>
      <c r="AQ339" s="3">
        <f t="shared" si="43"/>
        <v>57.908186133972364</v>
      </c>
      <c r="AR339" s="27">
        <v>74.206186805689114</v>
      </c>
      <c r="AS339" s="28">
        <v>4.2021521485847112E-2</v>
      </c>
      <c r="AT339" s="28"/>
      <c r="AU339" s="28"/>
      <c r="AV339" s="28"/>
      <c r="AW339" s="60"/>
      <c r="AX339" s="67">
        <v>33086</v>
      </c>
      <c r="AY339" s="68" t="s">
        <v>39</v>
      </c>
      <c r="AZ339" s="69">
        <v>0.02</v>
      </c>
      <c r="BA339" s="69"/>
      <c r="BB339" s="69"/>
      <c r="BC339" s="68" t="s">
        <v>34</v>
      </c>
      <c r="BD339" s="18"/>
      <c r="BE339" s="27">
        <v>244.92722000096023</v>
      </c>
      <c r="BF339" s="27">
        <v>139.51780161536178</v>
      </c>
      <c r="BG339" s="28">
        <v>0</v>
      </c>
      <c r="BH339" s="17"/>
      <c r="BI339" s="18">
        <v>33270</v>
      </c>
      <c r="BJ339" s="42">
        <v>2.9000000000000001E-2</v>
      </c>
      <c r="BK339" s="42">
        <v>9.1999999999999998E-2</v>
      </c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W339" s="16">
        <f t="shared" si="44"/>
        <v>0.80639081346473196</v>
      </c>
      <c r="BX339" s="10">
        <f t="shared" si="49"/>
        <v>0.26333615702660423</v>
      </c>
      <c r="BY339" s="10">
        <f t="shared" si="50"/>
        <v>1.3842907433313603</v>
      </c>
      <c r="BZ339" s="12">
        <f t="shared" si="42"/>
        <v>0.36165081312061098</v>
      </c>
      <c r="CA339" s="10">
        <f t="shared" si="45"/>
        <v>4.801863430260882</v>
      </c>
      <c r="CB339" s="10">
        <f t="shared" si="46"/>
        <v>2.400931715130441</v>
      </c>
      <c r="CC339" s="11">
        <f t="shared" si="47"/>
        <v>466.97986851655759</v>
      </c>
      <c r="CD339" s="11">
        <f t="shared" si="48"/>
        <v>291.8624178228485</v>
      </c>
      <c r="CF339" s="17"/>
      <c r="CG339" s="17"/>
      <c r="CH339" s="17"/>
      <c r="CI339" s="17"/>
    </row>
    <row r="340" spans="32:87" ht="10.5" customHeight="1">
      <c r="AG340" s="18">
        <v>30436</v>
      </c>
      <c r="AH340" s="19" t="s">
        <v>33</v>
      </c>
      <c r="AI340" s="26"/>
      <c r="AJ340" s="20">
        <v>0.21460000000000001</v>
      </c>
      <c r="AK340" s="21"/>
      <c r="AL340" s="21"/>
      <c r="AM340" s="21"/>
      <c r="AN340" s="21"/>
      <c r="AO340" s="19" t="s">
        <v>34</v>
      </c>
      <c r="AP340" s="20"/>
      <c r="AQ340" s="3">
        <f t="shared" si="43"/>
        <v>57.908186133972364</v>
      </c>
      <c r="AR340" s="27">
        <v>74.206186805689114</v>
      </c>
      <c r="AS340" s="28">
        <v>4.2021521485847112E-2</v>
      </c>
      <c r="AT340" s="28"/>
      <c r="AU340" s="28"/>
      <c r="AV340" s="28"/>
      <c r="AW340" s="60"/>
      <c r="AX340" s="67">
        <v>33119</v>
      </c>
      <c r="AY340" s="68" t="s">
        <v>39</v>
      </c>
      <c r="AZ340" s="69">
        <v>0.02</v>
      </c>
      <c r="BA340" s="69"/>
      <c r="BB340" s="70"/>
      <c r="BC340" s="68" t="s">
        <v>34</v>
      </c>
      <c r="BD340" s="20"/>
      <c r="BE340" s="27">
        <v>244.41765204278857</v>
      </c>
      <c r="BF340" s="27">
        <v>139.22753660807734</v>
      </c>
      <c r="BG340" s="28">
        <v>0</v>
      </c>
      <c r="BH340" s="17"/>
      <c r="BI340" s="41">
        <v>33283</v>
      </c>
      <c r="BJ340" s="20"/>
      <c r="BK340" s="20"/>
      <c r="BL340" s="20"/>
      <c r="BM340" s="20"/>
      <c r="BN340" s="20"/>
      <c r="BO340" s="20"/>
      <c r="BP340" s="20"/>
      <c r="BQ340" s="20"/>
      <c r="BR340" s="20"/>
      <c r="BS340" s="56"/>
      <c r="BT340" s="43">
        <v>6.6000000000000003E-2</v>
      </c>
      <c r="BU340" s="43">
        <v>0.42</v>
      </c>
      <c r="BW340" s="16">
        <f t="shared" si="44"/>
        <v>0.80572838878246544</v>
      </c>
      <c r="BX340" s="10">
        <f t="shared" si="49"/>
        <v>0.26311983465879585</v>
      </c>
      <c r="BY340" s="10">
        <f t="shared" si="50"/>
        <v>1.3831535920388303</v>
      </c>
      <c r="BZ340" s="12">
        <f t="shared" si="42"/>
        <v>0.36135372835603691</v>
      </c>
      <c r="CA340" s="10">
        <f t="shared" si="45"/>
        <v>4.7977801691459412</v>
      </c>
      <c r="CB340" s="10">
        <f t="shared" si="46"/>
        <v>2.3988900845729706</v>
      </c>
      <c r="CC340" s="11">
        <f t="shared" si="47"/>
        <v>466.0207978186375</v>
      </c>
      <c r="CD340" s="11">
        <f t="shared" si="48"/>
        <v>291.26299863664843</v>
      </c>
      <c r="CF340" s="17"/>
      <c r="CG340" s="17"/>
      <c r="CH340" s="17"/>
      <c r="CI340" s="17"/>
    </row>
    <row r="341" spans="32:87" ht="10.5" customHeight="1">
      <c r="AF341" s="8"/>
      <c r="AG341" s="18">
        <v>30436</v>
      </c>
      <c r="AH341" s="19" t="s">
        <v>33</v>
      </c>
      <c r="AI341" s="26"/>
      <c r="AJ341" s="20">
        <v>0.25900000000000001</v>
      </c>
      <c r="AK341" s="21"/>
      <c r="AL341" s="21"/>
      <c r="AM341" s="21"/>
      <c r="AN341" s="21"/>
      <c r="AO341" s="19" t="s">
        <v>34</v>
      </c>
      <c r="AP341" s="18"/>
      <c r="AQ341" s="3">
        <f t="shared" si="43"/>
        <v>57.908186133972364</v>
      </c>
      <c r="AR341" s="27">
        <v>74.206186805689114</v>
      </c>
      <c r="AS341" s="28">
        <v>4.2021521485847112E-2</v>
      </c>
      <c r="AT341" s="28"/>
      <c r="AU341" s="28"/>
      <c r="AV341" s="28"/>
      <c r="AW341" s="60"/>
      <c r="AX341" s="67">
        <v>33147</v>
      </c>
      <c r="AY341" s="68" t="s">
        <v>39</v>
      </c>
      <c r="AZ341" s="69">
        <v>0.02</v>
      </c>
      <c r="BA341" s="69"/>
      <c r="BB341" s="70"/>
      <c r="BC341" s="68" t="s">
        <v>34</v>
      </c>
      <c r="BD341" s="18"/>
      <c r="BE341" s="27">
        <v>243.98612281379889</v>
      </c>
      <c r="BF341" s="27">
        <v>138.98172477319358</v>
      </c>
      <c r="BG341" s="28">
        <v>0</v>
      </c>
      <c r="BH341" s="17"/>
      <c r="BI341" s="18">
        <v>33297</v>
      </c>
      <c r="BJ341" s="20"/>
      <c r="BK341" s="20"/>
      <c r="BL341" s="42">
        <f>0.03/2</f>
        <v>1.4999999999999999E-2</v>
      </c>
      <c r="BM341" s="42">
        <f>0.032/2</f>
        <v>1.6E-2</v>
      </c>
      <c r="BN341" s="20"/>
      <c r="BO341" s="20"/>
      <c r="BP341" s="20"/>
      <c r="BQ341" s="20"/>
      <c r="BR341" s="20"/>
      <c r="BS341" s="20"/>
      <c r="BT341" s="20"/>
      <c r="BU341" s="20"/>
      <c r="BW341" s="16">
        <f t="shared" si="44"/>
        <v>0.80501561690137924</v>
      </c>
      <c r="BX341" s="10">
        <f t="shared" si="49"/>
        <v>0.26288707083650553</v>
      </c>
      <c r="BY341" s="10">
        <f t="shared" si="50"/>
        <v>1.3819300122303562</v>
      </c>
      <c r="BZ341" s="12">
        <f t="shared" si="42"/>
        <v>0.36103406383846043</v>
      </c>
      <c r="CA341" s="10">
        <f t="shared" si="45"/>
        <v>4.7933866940466512</v>
      </c>
      <c r="CB341" s="10">
        <f t="shared" si="46"/>
        <v>2.3966933470233256</v>
      </c>
      <c r="CC341" s="11">
        <f t="shared" si="47"/>
        <v>464.99015515140422</v>
      </c>
      <c r="CD341" s="11">
        <f t="shared" si="48"/>
        <v>290.61884696962767</v>
      </c>
      <c r="CF341" s="17"/>
      <c r="CG341" s="17"/>
      <c r="CH341" s="17"/>
      <c r="CI341" s="17"/>
    </row>
    <row r="342" spans="32:87" ht="10.5" customHeight="1">
      <c r="AG342" s="18">
        <v>30467</v>
      </c>
      <c r="AH342" s="19" t="s">
        <v>35</v>
      </c>
      <c r="AI342" s="20">
        <v>0.28120000000000001</v>
      </c>
      <c r="AJ342" s="26"/>
      <c r="AK342" s="20"/>
      <c r="AL342" s="20"/>
      <c r="AM342" s="20"/>
      <c r="AN342" s="20"/>
      <c r="AO342" s="19" t="s">
        <v>34</v>
      </c>
      <c r="AP342" s="20"/>
      <c r="AQ342" s="3">
        <f t="shared" si="43"/>
        <v>57.79481507420833</v>
      </c>
      <c r="AR342" s="27">
        <v>74.061149298389211</v>
      </c>
      <c r="AS342" s="28">
        <v>4.19393895640814E-2</v>
      </c>
      <c r="AT342" s="28"/>
      <c r="AU342" s="28"/>
      <c r="AV342" s="28"/>
      <c r="AW342" s="60"/>
      <c r="AX342" s="67">
        <v>33178</v>
      </c>
      <c r="AY342" s="68" t="s">
        <v>39</v>
      </c>
      <c r="AZ342" s="69">
        <v>0.02</v>
      </c>
      <c r="BA342" s="69"/>
      <c r="BB342" s="69"/>
      <c r="BC342" s="68" t="s">
        <v>34</v>
      </c>
      <c r="BD342" s="20"/>
      <c r="BE342" s="27">
        <v>243.50924695489852</v>
      </c>
      <c r="BF342" s="27">
        <v>138.71008215430885</v>
      </c>
      <c r="BG342" s="28">
        <v>0</v>
      </c>
      <c r="BH342" s="17"/>
      <c r="BI342" s="18">
        <v>33298</v>
      </c>
      <c r="BJ342" s="42">
        <v>2.8000000000000001E-2</v>
      </c>
      <c r="BK342" s="42">
        <v>5.8999999999999997E-2</v>
      </c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W342" s="16">
        <f t="shared" si="44"/>
        <v>0.80496472875856351</v>
      </c>
      <c r="BX342" s="10">
        <f t="shared" si="49"/>
        <v>0.26287045273056536</v>
      </c>
      <c r="BY342" s="10">
        <f t="shared" si="50"/>
        <v>1.3818426551029326</v>
      </c>
      <c r="BZ342" s="12">
        <f t="shared" si="42"/>
        <v>0.36101124148245117</v>
      </c>
      <c r="CA342" s="10">
        <f t="shared" si="45"/>
        <v>4.7930730283908858</v>
      </c>
      <c r="CB342" s="10">
        <f t="shared" si="46"/>
        <v>2.3965365141954429</v>
      </c>
      <c r="CC342" s="11">
        <f t="shared" si="47"/>
        <v>464.91662509780872</v>
      </c>
      <c r="CD342" s="11">
        <f t="shared" si="48"/>
        <v>290.57289068613045</v>
      </c>
      <c r="CF342" s="17"/>
      <c r="CG342" s="17"/>
      <c r="CH342" s="17"/>
      <c r="CI342" s="17"/>
    </row>
    <row r="343" spans="32:87" ht="10.5" customHeight="1">
      <c r="AF343" s="8"/>
      <c r="AG343" s="18">
        <v>30467</v>
      </c>
      <c r="AH343" s="19" t="s">
        <v>33</v>
      </c>
      <c r="AI343" s="26"/>
      <c r="AJ343" s="20">
        <v>0.35149999999999998</v>
      </c>
      <c r="AK343" s="20"/>
      <c r="AL343" s="20"/>
      <c r="AM343" s="20"/>
      <c r="AN343" s="20"/>
      <c r="AO343" s="19" t="s">
        <v>34</v>
      </c>
      <c r="AP343" s="20"/>
      <c r="AQ343" s="3">
        <f t="shared" si="43"/>
        <v>57.79481507420833</v>
      </c>
      <c r="AR343" s="27">
        <v>74.061149298389211</v>
      </c>
      <c r="AS343" s="28">
        <v>4.19393895640814E-2</v>
      </c>
      <c r="AT343" s="28"/>
      <c r="AU343" s="28"/>
      <c r="AV343" s="28"/>
      <c r="AW343" s="60"/>
      <c r="AX343" s="67">
        <v>33210</v>
      </c>
      <c r="AY343" s="68" t="s">
        <v>39</v>
      </c>
      <c r="AZ343" s="69">
        <v>0.02</v>
      </c>
      <c r="BA343" s="69"/>
      <c r="BB343" s="69"/>
      <c r="BC343" s="68" t="s">
        <v>34</v>
      </c>
      <c r="BD343" s="20"/>
      <c r="BE343" s="27">
        <v>243.01796563161906</v>
      </c>
      <c r="BF343" s="27">
        <v>138.43023375608522</v>
      </c>
      <c r="BG343" s="28">
        <v>0</v>
      </c>
      <c r="BH343" s="17"/>
      <c r="BI343" s="18">
        <v>33326</v>
      </c>
      <c r="BJ343" s="20"/>
      <c r="BK343" s="20"/>
      <c r="BL343" s="42">
        <f>0.03/2</f>
        <v>1.4999999999999999E-2</v>
      </c>
      <c r="BM343" s="42">
        <v>8.3000000000000004E-2</v>
      </c>
      <c r="BN343" s="20"/>
      <c r="BO343" s="20"/>
      <c r="BP343" s="20"/>
      <c r="BQ343" s="20"/>
      <c r="BR343" s="20"/>
      <c r="BS343" s="20"/>
      <c r="BT343" s="20"/>
      <c r="BU343" s="20"/>
      <c r="BW343" s="16">
        <f t="shared" si="44"/>
        <v>0.80354116605234271</v>
      </c>
      <c r="BX343" s="10">
        <f t="shared" si="49"/>
        <v>0.26240557202249792</v>
      </c>
      <c r="BY343" s="10">
        <f t="shared" si="50"/>
        <v>1.3793988962655688</v>
      </c>
      <c r="BZ343" s="12">
        <f t="shared" si="42"/>
        <v>0.36037280091289536</v>
      </c>
      <c r="CA343" s="10">
        <f t="shared" si="45"/>
        <v>4.7842987184331554</v>
      </c>
      <c r="CB343" s="10">
        <f t="shared" si="46"/>
        <v>2.3921493592165777</v>
      </c>
      <c r="CC343" s="11">
        <f t="shared" si="47"/>
        <v>462.86249764677507</v>
      </c>
      <c r="CD343" s="11">
        <f t="shared" si="48"/>
        <v>289.2890610292344</v>
      </c>
      <c r="CF343" s="17"/>
      <c r="CG343" s="17"/>
      <c r="CH343" s="17"/>
      <c r="CI343" s="17"/>
    </row>
    <row r="344" spans="32:87" ht="10.5" customHeight="1">
      <c r="AG344" s="18">
        <v>30467</v>
      </c>
      <c r="AH344" s="19" t="s">
        <v>33</v>
      </c>
      <c r="AI344" s="26"/>
      <c r="AJ344" s="20">
        <v>0.24790000000000001</v>
      </c>
      <c r="AK344" s="20"/>
      <c r="AL344" s="20"/>
      <c r="AM344" s="20"/>
      <c r="AN344" s="20"/>
      <c r="AO344" s="19" t="s">
        <v>34</v>
      </c>
      <c r="AP344" s="18"/>
      <c r="AQ344" s="3">
        <f t="shared" si="43"/>
        <v>57.79481507420833</v>
      </c>
      <c r="AR344" s="27">
        <v>74.061149298389211</v>
      </c>
      <c r="AS344" s="28">
        <v>4.19393895640814E-2</v>
      </c>
      <c r="AT344" s="28"/>
      <c r="AU344" s="28"/>
      <c r="AV344" s="28"/>
      <c r="AW344" s="60"/>
      <c r="AX344" s="67">
        <v>33245</v>
      </c>
      <c r="AY344" s="68" t="s">
        <v>39</v>
      </c>
      <c r="AZ344" s="69">
        <v>9.1999999999999998E-2</v>
      </c>
      <c r="BA344" s="69"/>
      <c r="BB344" s="69"/>
      <c r="BC344" s="68" t="s">
        <v>34</v>
      </c>
      <c r="BD344" s="18"/>
      <c r="BE344" s="27">
        <v>242.48176151361034</v>
      </c>
      <c r="BF344" s="27">
        <v>138.12479600293801</v>
      </c>
      <c r="BG344" s="28">
        <v>0</v>
      </c>
      <c r="BH344" s="17"/>
      <c r="BI344" s="18">
        <v>33329</v>
      </c>
      <c r="BJ344" s="42">
        <v>3.2000000000000001E-2</v>
      </c>
      <c r="BK344" s="42">
        <v>0.17</v>
      </c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W344" s="16">
        <f t="shared" si="44"/>
        <v>0.80338879087370407</v>
      </c>
      <c r="BX344" s="10">
        <f t="shared" si="49"/>
        <v>0.26235581216251569</v>
      </c>
      <c r="BY344" s="10">
        <f t="shared" si="50"/>
        <v>1.3791373214239648</v>
      </c>
      <c r="BZ344" s="12">
        <f t="shared" si="42"/>
        <v>0.36030446356785883</v>
      </c>
      <c r="CA344" s="10">
        <f t="shared" si="45"/>
        <v>4.7833595669981452</v>
      </c>
      <c r="CB344" s="10">
        <f t="shared" si="46"/>
        <v>2.3916797834990726</v>
      </c>
      <c r="CC344" s="11">
        <f t="shared" si="47"/>
        <v>462.64295156239103</v>
      </c>
      <c r="CD344" s="11">
        <f t="shared" si="48"/>
        <v>289.1518447264944</v>
      </c>
      <c r="CF344" s="17"/>
      <c r="CG344" s="17"/>
      <c r="CH344" s="17"/>
      <c r="CI344" s="17"/>
    </row>
    <row r="345" spans="32:87" ht="10.5" customHeight="1">
      <c r="AF345" s="8"/>
      <c r="AG345" s="18">
        <v>30467</v>
      </c>
      <c r="AH345" s="19" t="s">
        <v>33</v>
      </c>
      <c r="AI345" s="26"/>
      <c r="AJ345" s="20">
        <v>0.40699999999999997</v>
      </c>
      <c r="AK345" s="21"/>
      <c r="AL345" s="21"/>
      <c r="AM345" s="21"/>
      <c r="AN345" s="21"/>
      <c r="AO345" s="19" t="s">
        <v>34</v>
      </c>
      <c r="AP345" s="18"/>
      <c r="AQ345" s="3">
        <f t="shared" si="43"/>
        <v>57.79481507420833</v>
      </c>
      <c r="AR345" s="27">
        <v>74.061149298389211</v>
      </c>
      <c r="AS345" s="28">
        <v>4.19393895640814E-2</v>
      </c>
      <c r="AT345" s="28"/>
      <c r="AU345" s="28"/>
      <c r="AV345" s="28"/>
      <c r="AW345" s="60"/>
      <c r="AX345" s="67">
        <v>33270</v>
      </c>
      <c r="AY345" s="68" t="s">
        <v>39</v>
      </c>
      <c r="AZ345" s="69">
        <v>0.02</v>
      </c>
      <c r="BA345" s="69"/>
      <c r="BB345" s="70"/>
      <c r="BC345" s="68" t="s">
        <v>34</v>
      </c>
      <c r="BD345" s="18"/>
      <c r="BE345" s="27">
        <v>242.09948307219295</v>
      </c>
      <c r="BF345" s="27">
        <v>137.90703887593804</v>
      </c>
      <c r="BG345" s="28">
        <v>0</v>
      </c>
      <c r="BH345" s="17"/>
      <c r="BI345" s="18">
        <v>33358</v>
      </c>
      <c r="BJ345" s="20"/>
      <c r="BK345" s="20"/>
      <c r="BL345" s="42">
        <f>0.03/2</f>
        <v>1.4999999999999999E-2</v>
      </c>
      <c r="BM345" s="42">
        <v>9.6000000000000002E-2</v>
      </c>
      <c r="BN345" s="20"/>
      <c r="BO345" s="20"/>
      <c r="BP345" s="20"/>
      <c r="BQ345" s="20"/>
      <c r="BR345" s="20"/>
      <c r="BS345" s="20"/>
      <c r="BT345" s="20"/>
      <c r="BU345" s="20"/>
      <c r="BW345" s="16">
        <f t="shared" si="44"/>
        <v>0.80191731968738134</v>
      </c>
      <c r="BX345" s="10">
        <f t="shared" si="49"/>
        <v>0.26187528639149815</v>
      </c>
      <c r="BY345" s="10">
        <f t="shared" si="50"/>
        <v>1.3766113204970032</v>
      </c>
      <c r="BZ345" s="12">
        <f t="shared" si="42"/>
        <v>0.3596445369638705</v>
      </c>
      <c r="CA345" s="10">
        <f t="shared" si="45"/>
        <v>4.7742906022201828</v>
      </c>
      <c r="CB345" s="10">
        <f t="shared" si="46"/>
        <v>2.3871453011100914</v>
      </c>
      <c r="CC345" s="11">
        <f t="shared" si="47"/>
        <v>460.5260341675808</v>
      </c>
      <c r="CD345" s="11">
        <f t="shared" si="48"/>
        <v>287.82877135473802</v>
      </c>
      <c r="CF345" s="17"/>
      <c r="CG345" s="17"/>
      <c r="CH345" s="17"/>
      <c r="CI345" s="17"/>
    </row>
    <row r="346" spans="32:87" ht="10.5" customHeight="1">
      <c r="AG346" s="18">
        <v>30497</v>
      </c>
      <c r="AH346" s="19" t="s">
        <v>35</v>
      </c>
      <c r="AI346" s="20">
        <v>0.21460000000000001</v>
      </c>
      <c r="AJ346" s="26"/>
      <c r="AK346" s="20"/>
      <c r="AL346" s="20"/>
      <c r="AM346" s="20"/>
      <c r="AN346" s="20"/>
      <c r="AO346" s="19" t="s">
        <v>34</v>
      </c>
      <c r="AP346" s="18"/>
      <c r="AQ346" s="3">
        <f t="shared" si="43"/>
        <v>57.685312480344173</v>
      </c>
      <c r="AR346" s="27">
        <v>73.921060335578801</v>
      </c>
      <c r="AS346" s="28">
        <v>4.186005990689147E-2</v>
      </c>
      <c r="AT346" s="28"/>
      <c r="AU346" s="28"/>
      <c r="AV346" s="28"/>
      <c r="AW346" s="60"/>
      <c r="AX346" s="67">
        <v>33298</v>
      </c>
      <c r="AY346" s="68" t="s">
        <v>39</v>
      </c>
      <c r="AZ346" s="69">
        <v>0.17</v>
      </c>
      <c r="BA346" s="69"/>
      <c r="BB346" s="69"/>
      <c r="BC346" s="68" t="s">
        <v>34</v>
      </c>
      <c r="BD346" s="18"/>
      <c r="BE346" s="27">
        <v>241.67204666407847</v>
      </c>
      <c r="BF346" s="27">
        <v>137.66355843309356</v>
      </c>
      <c r="BG346" s="28">
        <v>0</v>
      </c>
      <c r="BH346" s="17"/>
      <c r="BI346" s="18">
        <v>33359</v>
      </c>
      <c r="BJ346" s="42">
        <v>0.03</v>
      </c>
      <c r="BK346" s="42">
        <v>0.13</v>
      </c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W346" s="16">
        <f t="shared" si="44"/>
        <v>0.80186662739988557</v>
      </c>
      <c r="BX346" s="10">
        <f t="shared" si="49"/>
        <v>0.26185873224435618</v>
      </c>
      <c r="BY346" s="10">
        <f t="shared" si="50"/>
        <v>1.3765242995846032</v>
      </c>
      <c r="BZ346" s="12">
        <f t="shared" si="42"/>
        <v>0.35962180244521569</v>
      </c>
      <c r="CA346" s="10">
        <f t="shared" si="45"/>
        <v>4.7739781861586081</v>
      </c>
      <c r="CB346" s="10">
        <f t="shared" si="46"/>
        <v>2.3869890930793041</v>
      </c>
      <c r="CC346" s="11">
        <f t="shared" si="47"/>
        <v>460.45321003657659</v>
      </c>
      <c r="CD346" s="11">
        <f t="shared" si="48"/>
        <v>287.7832562728604</v>
      </c>
      <c r="CF346" s="17"/>
      <c r="CG346" s="17"/>
      <c r="CH346" s="17"/>
      <c r="CI346" s="17"/>
    </row>
    <row r="347" spans="32:87" ht="10.5" customHeight="1">
      <c r="AF347" s="8"/>
      <c r="AG347" s="18">
        <v>30497</v>
      </c>
      <c r="AH347" s="19" t="s">
        <v>33</v>
      </c>
      <c r="AI347" s="26"/>
      <c r="AJ347" s="20">
        <v>0.28120000000000001</v>
      </c>
      <c r="AK347" s="20"/>
      <c r="AL347" s="20"/>
      <c r="AM347" s="20"/>
      <c r="AN347" s="20"/>
      <c r="AO347" s="19" t="s">
        <v>34</v>
      </c>
      <c r="AP347" s="20"/>
      <c r="AQ347" s="3">
        <f t="shared" si="43"/>
        <v>57.685312480344173</v>
      </c>
      <c r="AR347" s="27">
        <v>73.921060335578801</v>
      </c>
      <c r="AS347" s="28">
        <v>4.186005990689147E-2</v>
      </c>
      <c r="AT347" s="28"/>
      <c r="AU347" s="28"/>
      <c r="AV347" s="28"/>
      <c r="AW347" s="60"/>
      <c r="AX347" s="67">
        <v>33329</v>
      </c>
      <c r="AY347" s="68" t="s">
        <v>39</v>
      </c>
      <c r="AZ347" s="69">
        <v>0.13</v>
      </c>
      <c r="BA347" s="69"/>
      <c r="BB347" s="69"/>
      <c r="BC347" s="68" t="s">
        <v>34</v>
      </c>
      <c r="BD347" s="20"/>
      <c r="BE347" s="27">
        <v>241.19969371426299</v>
      </c>
      <c r="BF347" s="27">
        <v>137.39449219723573</v>
      </c>
      <c r="BG347" s="28">
        <v>0</v>
      </c>
      <c r="BH347" s="17"/>
      <c r="BI347" s="41">
        <v>33366</v>
      </c>
      <c r="BJ347" s="20"/>
      <c r="BK347" s="20"/>
      <c r="BL347" s="20"/>
      <c r="BM347" s="20"/>
      <c r="BN347" s="20"/>
      <c r="BO347" s="20"/>
      <c r="BP347" s="20"/>
      <c r="BQ347" s="20"/>
      <c r="BR347" s="20"/>
      <c r="BS347" s="43">
        <v>4.2000000000000003E-2</v>
      </c>
      <c r="BT347" s="43">
        <v>6.2E-2</v>
      </c>
      <c r="BU347" s="43">
        <v>0.26</v>
      </c>
      <c r="BW347" s="16">
        <f t="shared" si="44"/>
        <v>0.8015118711008139</v>
      </c>
      <c r="BX347" s="10">
        <f t="shared" si="49"/>
        <v>0.2617428825113004</v>
      </c>
      <c r="BY347" s="10">
        <f t="shared" si="50"/>
        <v>1.375915307204304</v>
      </c>
      <c r="BZ347" s="12">
        <f t="shared" si="42"/>
        <v>0.35946270104937056</v>
      </c>
      <c r="CA347" s="10">
        <f t="shared" si="45"/>
        <v>4.7717918460741107</v>
      </c>
      <c r="CB347" s="10">
        <f t="shared" si="46"/>
        <v>2.3858959230370553</v>
      </c>
      <c r="CC347" s="11">
        <f t="shared" si="47"/>
        <v>459.94376346171248</v>
      </c>
      <c r="CD347" s="11">
        <f t="shared" si="48"/>
        <v>287.4648521635703</v>
      </c>
      <c r="CF347" s="17"/>
      <c r="CG347" s="17"/>
      <c r="CH347" s="17"/>
      <c r="CI347" s="17"/>
    </row>
    <row r="348" spans="32:87" ht="10.5" customHeight="1">
      <c r="AG348" s="18">
        <v>30497</v>
      </c>
      <c r="AH348" s="19" t="s">
        <v>33</v>
      </c>
      <c r="AI348" s="26"/>
      <c r="AJ348" s="20">
        <v>0.27010000000000001</v>
      </c>
      <c r="AK348" s="21"/>
      <c r="AL348" s="21"/>
      <c r="AM348" s="21"/>
      <c r="AN348" s="21"/>
      <c r="AO348" s="19" t="s">
        <v>34</v>
      </c>
      <c r="AP348" s="18"/>
      <c r="AQ348" s="3">
        <f t="shared" si="43"/>
        <v>57.685312480344173</v>
      </c>
      <c r="AR348" s="27">
        <v>73.921060335578801</v>
      </c>
      <c r="AS348" s="28">
        <v>4.186005990689147E-2</v>
      </c>
      <c r="AT348" s="28"/>
      <c r="AU348" s="28"/>
      <c r="AV348" s="28"/>
      <c r="AW348" s="60"/>
      <c r="AX348" s="67">
        <v>33359</v>
      </c>
      <c r="AY348" s="68" t="s">
        <v>39</v>
      </c>
      <c r="AZ348" s="69">
        <v>9.6000000000000002E-2</v>
      </c>
      <c r="BA348" s="69"/>
      <c r="BB348" s="70"/>
      <c r="BC348" s="68" t="s">
        <v>34</v>
      </c>
      <c r="BD348" s="18"/>
      <c r="BE348" s="27">
        <v>240.74345700658671</v>
      </c>
      <c r="BF348" s="27">
        <v>137.13460625041864</v>
      </c>
      <c r="BG348" s="28">
        <v>0</v>
      </c>
      <c r="BH348" s="17"/>
      <c r="BI348" s="41">
        <v>33380</v>
      </c>
      <c r="BJ348" s="20"/>
      <c r="BK348" s="20"/>
      <c r="BL348" s="20"/>
      <c r="BM348" s="20"/>
      <c r="BN348" s="20"/>
      <c r="BO348" s="20"/>
      <c r="BP348" s="20"/>
      <c r="BQ348" s="43">
        <v>6.6000000000000003E-2</v>
      </c>
      <c r="BR348" s="20"/>
      <c r="BS348" s="20"/>
      <c r="BT348" s="20"/>
      <c r="BU348" s="20"/>
      <c r="BW348" s="16">
        <f t="shared" si="44"/>
        <v>0.80080282927973478</v>
      </c>
      <c r="BX348" s="10">
        <f t="shared" si="49"/>
        <v>0.26151133678283178</v>
      </c>
      <c r="BY348" s="10">
        <f t="shared" si="50"/>
        <v>1.374698130603125</v>
      </c>
      <c r="BZ348" s="12">
        <f t="shared" si="42"/>
        <v>0.35914470939216403</v>
      </c>
      <c r="CA348" s="10">
        <f t="shared" si="45"/>
        <v>4.7674221692828427</v>
      </c>
      <c r="CB348" s="10">
        <f t="shared" si="46"/>
        <v>2.3837110846414213</v>
      </c>
      <c r="CC348" s="11">
        <f t="shared" si="47"/>
        <v>458.9265606472236</v>
      </c>
      <c r="CD348" s="11">
        <f t="shared" si="48"/>
        <v>286.82910040451475</v>
      </c>
      <c r="CF348" s="17"/>
      <c r="CG348" s="17"/>
      <c r="CH348" s="17"/>
      <c r="CI348" s="17"/>
    </row>
    <row r="349" spans="32:87" ht="10.5" customHeight="1">
      <c r="AF349" s="8"/>
      <c r="AG349" s="18">
        <v>30497</v>
      </c>
      <c r="AH349" s="19" t="s">
        <v>33</v>
      </c>
      <c r="AI349" s="26"/>
      <c r="AJ349" s="20">
        <v>0.25900000000000001</v>
      </c>
      <c r="AK349" s="21"/>
      <c r="AL349" s="21"/>
      <c r="AM349" s="21"/>
      <c r="AN349" s="21"/>
      <c r="AO349" s="19" t="s">
        <v>34</v>
      </c>
      <c r="AP349" s="18"/>
      <c r="AQ349" s="3">
        <f t="shared" si="43"/>
        <v>57.685312480344173</v>
      </c>
      <c r="AR349" s="27">
        <v>73.921060335578801</v>
      </c>
      <c r="AS349" s="28">
        <v>4.186005990689147E-2</v>
      </c>
      <c r="AT349" s="28"/>
      <c r="AU349" s="28"/>
      <c r="AV349" s="28"/>
      <c r="AW349" s="60"/>
      <c r="AX349" s="67">
        <v>33392</v>
      </c>
      <c r="AY349" s="68" t="s">
        <v>39</v>
      </c>
      <c r="AZ349" s="69">
        <v>0.02</v>
      </c>
      <c r="BA349" s="69"/>
      <c r="BB349" s="70"/>
      <c r="BC349" s="68" t="s">
        <v>34</v>
      </c>
      <c r="BD349" s="18"/>
      <c r="BE349" s="27">
        <v>240.24259331397818</v>
      </c>
      <c r="BF349" s="27">
        <v>136.84929945070311</v>
      </c>
      <c r="BG349" s="28">
        <v>0</v>
      </c>
      <c r="BH349" s="17"/>
      <c r="BI349" s="18">
        <v>33389</v>
      </c>
      <c r="BJ349" s="20"/>
      <c r="BK349" s="20"/>
      <c r="BL349" s="42">
        <f>0.03/2</f>
        <v>1.4999999999999999E-2</v>
      </c>
      <c r="BM349" s="42">
        <f>0.032/2</f>
        <v>1.6E-2</v>
      </c>
      <c r="BN349" s="20"/>
      <c r="BO349" s="20"/>
      <c r="BP349" s="20"/>
      <c r="BQ349" s="20"/>
      <c r="BR349" s="20"/>
      <c r="BS349" s="20"/>
      <c r="BT349" s="20"/>
      <c r="BU349" s="20"/>
      <c r="BW349" s="16">
        <f t="shared" si="44"/>
        <v>0.80034734793648321</v>
      </c>
      <c r="BX349" s="10">
        <f t="shared" si="49"/>
        <v>0.26136259413283325</v>
      </c>
      <c r="BY349" s="10">
        <f t="shared" si="50"/>
        <v>1.3739162285815554</v>
      </c>
      <c r="BZ349" s="12">
        <f t="shared" si="42"/>
        <v>0.35894043474592835</v>
      </c>
      <c r="CA349" s="10">
        <f t="shared" si="45"/>
        <v>4.7646152045853674</v>
      </c>
      <c r="CB349" s="10">
        <f t="shared" si="46"/>
        <v>2.3823076022926837</v>
      </c>
      <c r="CC349" s="11">
        <f t="shared" si="47"/>
        <v>458.27383280558951</v>
      </c>
      <c r="CD349" s="11">
        <f t="shared" si="48"/>
        <v>286.42114550349345</v>
      </c>
      <c r="CF349" s="17"/>
      <c r="CG349" s="17"/>
      <c r="CH349" s="17"/>
      <c r="CI349" s="17"/>
    </row>
    <row r="350" spans="32:87" ht="10.5" customHeight="1">
      <c r="AG350" s="18">
        <v>30526</v>
      </c>
      <c r="AH350" s="19" t="s">
        <v>35</v>
      </c>
      <c r="AI350" s="20">
        <v>1.6E-2</v>
      </c>
      <c r="AJ350" s="26"/>
      <c r="AK350" s="20"/>
      <c r="AL350" s="20"/>
      <c r="AM350" s="20"/>
      <c r="AN350" s="20"/>
      <c r="AO350" s="19" t="s">
        <v>34</v>
      </c>
      <c r="AP350" s="18"/>
      <c r="AQ350" s="3">
        <f t="shared" si="43"/>
        <v>57.579657190958656</v>
      </c>
      <c r="AR350" s="27">
        <v>73.785892890861561</v>
      </c>
      <c r="AS350" s="28">
        <v>4.178351720975429E-2</v>
      </c>
      <c r="AT350" s="28"/>
      <c r="AU350" s="28"/>
      <c r="AV350" s="28"/>
      <c r="AW350" s="60"/>
      <c r="AX350" s="67">
        <v>33420</v>
      </c>
      <c r="AY350" s="68" t="s">
        <v>39</v>
      </c>
      <c r="AZ350" s="69">
        <v>0.02</v>
      </c>
      <c r="BA350" s="69"/>
      <c r="BB350" s="69"/>
      <c r="BC350" s="68" t="s">
        <v>34</v>
      </c>
      <c r="BD350" s="18"/>
      <c r="BE350" s="27">
        <v>239.81843531967289</v>
      </c>
      <c r="BF350" s="27">
        <v>136.60768648950256</v>
      </c>
      <c r="BG350" s="28">
        <v>0</v>
      </c>
      <c r="BH350" s="17"/>
      <c r="BI350" s="18">
        <v>33392</v>
      </c>
      <c r="BJ350" s="42">
        <v>3.7999999999999999E-2</v>
      </c>
      <c r="BK350" s="42">
        <v>9.6000000000000002E-2</v>
      </c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W350" s="16">
        <f t="shared" si="44"/>
        <v>0.80019557840025146</v>
      </c>
      <c r="BX350" s="10">
        <f t="shared" si="49"/>
        <v>0.26131303205231649</v>
      </c>
      <c r="BY350" s="10">
        <f t="shared" si="50"/>
        <v>1.3736556934159545</v>
      </c>
      <c r="BZ350" s="12">
        <f t="shared" si="42"/>
        <v>0.358872369019895</v>
      </c>
      <c r="CA350" s="10">
        <f t="shared" si="45"/>
        <v>4.7636799169977788</v>
      </c>
      <c r="CB350" s="10">
        <f t="shared" si="46"/>
        <v>2.3818399584988894</v>
      </c>
      <c r="CC350" s="11">
        <f t="shared" si="47"/>
        <v>458.05646322805921</v>
      </c>
      <c r="CD350" s="11">
        <f t="shared" si="48"/>
        <v>286.28528951753702</v>
      </c>
      <c r="CF350" s="17"/>
      <c r="CG350" s="17"/>
      <c r="CH350" s="17"/>
      <c r="CI350" s="17"/>
    </row>
    <row r="351" spans="32:87" ht="10.5" customHeight="1">
      <c r="AF351" s="8"/>
      <c r="AG351" s="18">
        <v>30526</v>
      </c>
      <c r="AH351" s="19" t="s">
        <v>33</v>
      </c>
      <c r="AI351" s="26"/>
      <c r="AJ351" s="20">
        <v>1.4500000000000001E-2</v>
      </c>
      <c r="AK351" s="21"/>
      <c r="AL351" s="21"/>
      <c r="AM351" s="21"/>
      <c r="AN351" s="21"/>
      <c r="AO351" s="19" t="s">
        <v>34</v>
      </c>
      <c r="AP351" s="20"/>
      <c r="AQ351" s="3">
        <f t="shared" si="43"/>
        <v>57.579657190958656</v>
      </c>
      <c r="AR351" s="27">
        <v>73.785892890861561</v>
      </c>
      <c r="AS351" s="28">
        <v>4.178351720975429E-2</v>
      </c>
      <c r="AT351" s="28"/>
      <c r="AU351" s="28"/>
      <c r="AV351" s="28"/>
      <c r="AW351" s="60"/>
      <c r="AX351" s="67">
        <v>33451</v>
      </c>
      <c r="AY351" s="68" t="s">
        <v>39</v>
      </c>
      <c r="AZ351" s="69">
        <v>0.02</v>
      </c>
      <c r="BA351" s="69"/>
      <c r="BB351" s="70"/>
      <c r="BC351" s="68" t="s">
        <v>34</v>
      </c>
      <c r="BD351" s="20"/>
      <c r="BE351" s="27">
        <v>239.34970529107824</v>
      </c>
      <c r="BF351" s="27">
        <v>136.34068397691789</v>
      </c>
      <c r="BG351" s="28">
        <v>0</v>
      </c>
      <c r="BH351" s="17"/>
      <c r="BI351" s="41">
        <v>33396</v>
      </c>
      <c r="BJ351" s="20"/>
      <c r="BK351" s="20"/>
      <c r="BL351" s="20"/>
      <c r="BM351" s="20"/>
      <c r="BN351" s="20"/>
      <c r="BO351" s="20"/>
      <c r="BP351" s="20"/>
      <c r="BQ351" s="20"/>
      <c r="BR351" s="43">
        <v>2.3E-2</v>
      </c>
      <c r="BS351" s="20"/>
      <c r="BT351" s="20"/>
      <c r="BU351" s="20"/>
      <c r="BW351" s="16">
        <f t="shared" si="44"/>
        <v>0.79999326378654612</v>
      </c>
      <c r="BX351" s="10">
        <f t="shared" si="49"/>
        <v>0.26124696389777663</v>
      </c>
      <c r="BY351" s="10">
        <f t="shared" si="50"/>
        <v>1.3733083900460292</v>
      </c>
      <c r="BZ351" s="12">
        <f t="shared" si="42"/>
        <v>0.35878163479607816</v>
      </c>
      <c r="CA351" s="10">
        <f t="shared" si="45"/>
        <v>4.7624331524680796</v>
      </c>
      <c r="CB351" s="10">
        <f t="shared" si="46"/>
        <v>2.3812165762340398</v>
      </c>
      <c r="CC351" s="11">
        <f t="shared" si="47"/>
        <v>457.76679749910511</v>
      </c>
      <c r="CD351" s="11">
        <f t="shared" si="48"/>
        <v>286.10424843694074</v>
      </c>
      <c r="CF351" s="17"/>
      <c r="CG351" s="17"/>
      <c r="CH351" s="17"/>
      <c r="CI351" s="17"/>
    </row>
    <row r="352" spans="32:87" ht="10.5" customHeight="1">
      <c r="AG352" s="18">
        <v>30527</v>
      </c>
      <c r="AH352" s="19" t="s">
        <v>33</v>
      </c>
      <c r="AI352" s="26"/>
      <c r="AJ352" s="20">
        <v>9.9900000000000003E-2</v>
      </c>
      <c r="AK352" s="20"/>
      <c r="AL352" s="20"/>
      <c r="AM352" s="20"/>
      <c r="AN352" s="20"/>
      <c r="AO352" s="19" t="s">
        <v>34</v>
      </c>
      <c r="AP352" s="20"/>
      <c r="AQ352" s="3">
        <f t="shared" si="43"/>
        <v>57.576017358690947</v>
      </c>
      <c r="AR352" s="27">
        <v>73.781236355390021</v>
      </c>
      <c r="AS352" s="28">
        <v>4.1780880304210566E-2</v>
      </c>
      <c r="AT352" s="28"/>
      <c r="AU352" s="28"/>
      <c r="AV352" s="28"/>
      <c r="AW352" s="60"/>
      <c r="AX352" s="67">
        <v>33483</v>
      </c>
      <c r="AY352" s="68" t="s">
        <v>39</v>
      </c>
      <c r="AZ352" s="69">
        <v>0.02</v>
      </c>
      <c r="BA352" s="69"/>
      <c r="BB352" s="69"/>
      <c r="BC352" s="68" t="s">
        <v>34</v>
      </c>
      <c r="BD352" s="20"/>
      <c r="BE352" s="27">
        <v>238.86681586731962</v>
      </c>
      <c r="BF352" s="27">
        <v>136.06561585331019</v>
      </c>
      <c r="BG352" s="28">
        <v>0</v>
      </c>
      <c r="BH352" s="17"/>
      <c r="BI352" s="44">
        <v>33416</v>
      </c>
      <c r="BJ352" s="20"/>
      <c r="BK352" s="20"/>
      <c r="BL352" s="20"/>
      <c r="BM352" s="20"/>
      <c r="BN352" s="55">
        <v>0.46</v>
      </c>
      <c r="BO352" s="55">
        <v>0.23</v>
      </c>
      <c r="BP352" s="55">
        <v>0.54</v>
      </c>
      <c r="BQ352" s="20"/>
      <c r="BR352" s="20"/>
      <c r="BS352" s="20"/>
      <c r="BT352" s="20"/>
      <c r="BU352" s="20"/>
      <c r="BW352" s="16">
        <f t="shared" si="44"/>
        <v>0.79898245773189147</v>
      </c>
      <c r="BX352" s="10">
        <f t="shared" si="49"/>
        <v>0.26091687360224319</v>
      </c>
      <c r="BY352" s="10">
        <f t="shared" si="50"/>
        <v>1.3715731898907229</v>
      </c>
      <c r="BZ352" s="12">
        <f t="shared" si="42"/>
        <v>0.35832830766800433</v>
      </c>
      <c r="CA352" s="10">
        <f t="shared" si="45"/>
        <v>4.7562042227158985</v>
      </c>
      <c r="CB352" s="10">
        <f t="shared" si="46"/>
        <v>2.3781021113579492</v>
      </c>
      <c r="CC352" s="11">
        <f t="shared" si="47"/>
        <v>456.32121422070293</v>
      </c>
      <c r="CD352" s="11">
        <f t="shared" si="48"/>
        <v>285.20075888793934</v>
      </c>
      <c r="CF352" s="17"/>
      <c r="CG352" s="17"/>
      <c r="CH352" s="17"/>
      <c r="CI352" s="17"/>
    </row>
    <row r="353" spans="32:87" ht="10.5" customHeight="1">
      <c r="AF353" s="8"/>
      <c r="AG353" s="18">
        <v>30527</v>
      </c>
      <c r="AH353" s="19" t="s">
        <v>33</v>
      </c>
      <c r="AI353" s="26"/>
      <c r="AJ353" s="20">
        <v>7.3999999999999996E-2</v>
      </c>
      <c r="AK353" s="21"/>
      <c r="AL353" s="21"/>
      <c r="AM353" s="21"/>
      <c r="AN353" s="21"/>
      <c r="AO353" s="19" t="s">
        <v>34</v>
      </c>
      <c r="AP353" s="20"/>
      <c r="AQ353" s="3">
        <f t="shared" si="43"/>
        <v>57.576017358690947</v>
      </c>
      <c r="AR353" s="27">
        <v>73.781236355390021</v>
      </c>
      <c r="AS353" s="28">
        <v>4.1780880304210566E-2</v>
      </c>
      <c r="AT353" s="28"/>
      <c r="AU353" s="28"/>
      <c r="AV353" s="28"/>
      <c r="AW353" s="60"/>
      <c r="AX353" s="67">
        <v>33512</v>
      </c>
      <c r="AY353" s="68" t="s">
        <v>39</v>
      </c>
      <c r="AZ353" s="69">
        <v>0.02</v>
      </c>
      <c r="BA353" s="69"/>
      <c r="BB353" s="70"/>
      <c r="BC353" s="68" t="s">
        <v>34</v>
      </c>
      <c r="BD353" s="20"/>
      <c r="BE353" s="27">
        <v>238.43003889223354</v>
      </c>
      <c r="BF353" s="27">
        <v>135.81681474676117</v>
      </c>
      <c r="BG353" s="28">
        <v>0</v>
      </c>
      <c r="BH353" s="17"/>
      <c r="BI353" s="18">
        <v>33417</v>
      </c>
      <c r="BJ353" s="20"/>
      <c r="BK353" s="20"/>
      <c r="BL353" s="42">
        <f>0.03/2</f>
        <v>1.4999999999999999E-2</v>
      </c>
      <c r="BM353" s="42">
        <f>0.032/2</f>
        <v>1.6E-2</v>
      </c>
      <c r="BN353" s="20"/>
      <c r="BO353" s="20"/>
      <c r="BP353" s="20"/>
      <c r="BQ353" s="20"/>
      <c r="BR353" s="20"/>
      <c r="BS353" s="20"/>
      <c r="BT353" s="20"/>
      <c r="BU353" s="20"/>
      <c r="BW353" s="16">
        <f t="shared" si="44"/>
        <v>0.79893195096834224</v>
      </c>
      <c r="BX353" s="10">
        <f t="shared" si="49"/>
        <v>0.26090038004007116</v>
      </c>
      <c r="BY353" s="10">
        <f t="shared" si="50"/>
        <v>1.3714864874579951</v>
      </c>
      <c r="BZ353" s="12">
        <f t="shared" si="42"/>
        <v>0.35830565635328115</v>
      </c>
      <c r="CA353" s="10">
        <f t="shared" si="45"/>
        <v>4.7558929901757985</v>
      </c>
      <c r="CB353" s="10">
        <f t="shared" si="46"/>
        <v>2.3779464950878992</v>
      </c>
      <c r="CC353" s="11">
        <f t="shared" si="47"/>
        <v>456.24905500836974</v>
      </c>
      <c r="CD353" s="11">
        <f t="shared" si="48"/>
        <v>285.1556593802311</v>
      </c>
      <c r="CF353" s="17"/>
      <c r="CG353" s="17"/>
      <c r="CH353" s="17"/>
      <c r="CI353" s="17"/>
    </row>
    <row r="354" spans="32:87" ht="10.5" customHeight="1">
      <c r="AG354" s="18">
        <v>30559</v>
      </c>
      <c r="AH354" s="19" t="s">
        <v>35</v>
      </c>
      <c r="AI354" s="20">
        <v>0.1628</v>
      </c>
      <c r="AJ354" s="26"/>
      <c r="AK354" s="20"/>
      <c r="AL354" s="20"/>
      <c r="AM354" s="20"/>
      <c r="AN354" s="20"/>
      <c r="AO354" s="19" t="s">
        <v>34</v>
      </c>
      <c r="AP354" s="20"/>
      <c r="AQ354" s="3">
        <f t="shared" si="43"/>
        <v>57.459664133185171</v>
      </c>
      <c r="AR354" s="27">
        <v>73.632382281538014</v>
      </c>
      <c r="AS354" s="28">
        <v>4.1696587134976482E-2</v>
      </c>
      <c r="AT354" s="28"/>
      <c r="AU354" s="28"/>
      <c r="AV354" s="28"/>
      <c r="AW354" s="60"/>
      <c r="AX354" s="67">
        <v>33543</v>
      </c>
      <c r="AY354" s="68" t="s">
        <v>39</v>
      </c>
      <c r="AZ354" s="69">
        <v>0.02</v>
      </c>
      <c r="BA354" s="69"/>
      <c r="BB354" s="69"/>
      <c r="BC354" s="68" t="s">
        <v>34</v>
      </c>
      <c r="BD354" s="20"/>
      <c r="BE354" s="27">
        <v>237.96402251280546</v>
      </c>
      <c r="BF354" s="27">
        <v>135.55135800914621</v>
      </c>
      <c r="BG354" s="28">
        <v>0</v>
      </c>
      <c r="BH354" s="17"/>
      <c r="BI354" s="18">
        <v>33420</v>
      </c>
      <c r="BJ354" s="42">
        <f>0.021/2</f>
        <v>1.0500000000000001E-2</v>
      </c>
      <c r="BK354" s="42">
        <v>3.2000000000000001E-2</v>
      </c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W354" s="16">
        <f t="shared" si="44"/>
        <v>0.79878044983325169</v>
      </c>
      <c r="BX354" s="10">
        <f t="shared" si="49"/>
        <v>0.26085090560902141</v>
      </c>
      <c r="BY354" s="10">
        <f t="shared" si="50"/>
        <v>1.3712264130431973</v>
      </c>
      <c r="BZ354" s="12">
        <f t="shared" si="42"/>
        <v>0.35823771100001167</v>
      </c>
      <c r="CA354" s="10">
        <f t="shared" si="45"/>
        <v>4.7549594147472245</v>
      </c>
      <c r="CB354" s="10">
        <f t="shared" si="46"/>
        <v>2.3774797073736122</v>
      </c>
      <c r="CC354" s="11">
        <f t="shared" si="47"/>
        <v>456.03264582845082</v>
      </c>
      <c r="CD354" s="11">
        <f t="shared" si="48"/>
        <v>285.02040364278173</v>
      </c>
      <c r="CF354" s="17"/>
      <c r="CG354" s="17"/>
      <c r="CH354" s="17"/>
      <c r="CI354" s="17"/>
    </row>
    <row r="355" spans="32:87" ht="10.5" customHeight="1">
      <c r="AF355" s="8"/>
      <c r="AG355" s="18">
        <v>30559</v>
      </c>
      <c r="AH355" s="19" t="s">
        <v>33</v>
      </c>
      <c r="AI355" s="26"/>
      <c r="AJ355" s="20">
        <v>9.9900000000000003E-2</v>
      </c>
      <c r="AK355" s="20"/>
      <c r="AL355" s="20"/>
      <c r="AM355" s="20"/>
      <c r="AN355" s="20"/>
      <c r="AO355" s="19" t="s">
        <v>34</v>
      </c>
      <c r="AP355" s="20"/>
      <c r="AQ355" s="3">
        <f t="shared" si="43"/>
        <v>57.459664133185171</v>
      </c>
      <c r="AR355" s="27">
        <v>73.632382281538014</v>
      </c>
      <c r="AS355" s="28">
        <v>4.1696587134976482E-2</v>
      </c>
      <c r="AT355" s="28"/>
      <c r="AU355" s="28"/>
      <c r="AV355" s="28"/>
      <c r="AW355" s="60"/>
      <c r="AX355" s="67">
        <v>33574</v>
      </c>
      <c r="AY355" s="68" t="s">
        <v>39</v>
      </c>
      <c r="AZ355" s="69">
        <v>0.02</v>
      </c>
      <c r="BA355" s="69"/>
      <c r="BB355" s="69"/>
      <c r="BC355" s="68" t="s">
        <v>34</v>
      </c>
      <c r="BD355" s="20"/>
      <c r="BE355" s="27">
        <v>237.49891697190643</v>
      </c>
      <c r="BF355" s="27">
        <v>135.28642011214521</v>
      </c>
      <c r="BG355" s="28">
        <v>0</v>
      </c>
      <c r="BH355" s="17"/>
      <c r="BI355" s="41">
        <v>33448</v>
      </c>
      <c r="BJ355" s="20"/>
      <c r="BK355" s="20"/>
      <c r="BL355" s="20"/>
      <c r="BM355" s="20"/>
      <c r="BN355" s="20"/>
      <c r="BO355" s="20"/>
      <c r="BP355" s="20"/>
      <c r="BQ355" s="43">
        <v>2.5000000000000001E-2</v>
      </c>
      <c r="BR355" s="20"/>
      <c r="BS355" s="20"/>
      <c r="BT355" s="20"/>
      <c r="BU355" s="20"/>
      <c r="BW355" s="16">
        <f t="shared" si="44"/>
        <v>0.79736782389050431</v>
      </c>
      <c r="BX355" s="10">
        <f t="shared" si="49"/>
        <v>0.26038959642634252</v>
      </c>
      <c r="BY355" s="10">
        <f t="shared" si="50"/>
        <v>1.3688014288002182</v>
      </c>
      <c r="BZ355" s="12">
        <f t="shared" si="42"/>
        <v>0.3576041753591046</v>
      </c>
      <c r="CA355" s="10">
        <f t="shared" si="45"/>
        <v>4.7462548764490835</v>
      </c>
      <c r="CB355" s="10">
        <f t="shared" si="46"/>
        <v>2.3731274382245418</v>
      </c>
      <c r="CC355" s="11">
        <f t="shared" si="47"/>
        <v>454.0177702017366</v>
      </c>
      <c r="CD355" s="11">
        <f t="shared" si="48"/>
        <v>283.76110637608537</v>
      </c>
      <c r="CF355" s="17"/>
      <c r="CG355" s="17"/>
      <c r="CH355" s="17"/>
      <c r="CI355" s="17"/>
    </row>
    <row r="356" spans="32:87" ht="10.5" customHeight="1">
      <c r="AG356" s="18">
        <v>30559</v>
      </c>
      <c r="AH356" s="19" t="s">
        <v>33</v>
      </c>
      <c r="AI356" s="26"/>
      <c r="AJ356" s="20">
        <v>1.4500000000000001E-2</v>
      </c>
      <c r="AK356" s="20"/>
      <c r="AL356" s="20"/>
      <c r="AM356" s="20"/>
      <c r="AN356" s="20"/>
      <c r="AO356" s="19" t="s">
        <v>34</v>
      </c>
      <c r="AP356" s="18"/>
      <c r="AQ356" s="3">
        <f t="shared" si="43"/>
        <v>57.459664133185171</v>
      </c>
      <c r="AR356" s="27">
        <v>73.632382281538014</v>
      </c>
      <c r="AS356" s="28">
        <v>4.1696587134976482E-2</v>
      </c>
      <c r="AT356" s="28"/>
      <c r="AU356" s="28"/>
      <c r="AV356" s="28"/>
      <c r="AW356" s="60"/>
      <c r="AX356" s="67">
        <v>33609</v>
      </c>
      <c r="AY356" s="68" t="s">
        <v>39</v>
      </c>
      <c r="AZ356" s="69">
        <v>0.11</v>
      </c>
      <c r="BA356" s="69"/>
      <c r="BB356" s="69"/>
      <c r="BC356" s="68" t="s">
        <v>34</v>
      </c>
      <c r="BD356" s="18"/>
      <c r="BE356" s="27">
        <v>236.9748902935826</v>
      </c>
      <c r="BF356" s="27">
        <v>134.98791898945555</v>
      </c>
      <c r="BG356" s="28">
        <v>0</v>
      </c>
      <c r="BH356" s="17"/>
      <c r="BI356" s="18">
        <v>33450</v>
      </c>
      <c r="BJ356" s="20"/>
      <c r="BK356" s="20"/>
      <c r="BL356" s="42">
        <f>0.03/2</f>
        <v>1.4999999999999999E-2</v>
      </c>
      <c r="BM356" s="42">
        <f>0.032/2</f>
        <v>1.6E-2</v>
      </c>
      <c r="BN356" s="20"/>
      <c r="BO356" s="20"/>
      <c r="BP356" s="20"/>
      <c r="BQ356" s="20"/>
      <c r="BR356" s="20"/>
      <c r="BS356" s="20"/>
      <c r="BT356" s="20"/>
      <c r="BU356" s="20"/>
      <c r="BW356" s="16">
        <f t="shared" si="44"/>
        <v>0.79726701768414965</v>
      </c>
      <c r="BX356" s="10">
        <f t="shared" si="49"/>
        <v>0.2603566770049619</v>
      </c>
      <c r="BY356" s="10">
        <f t="shared" si="50"/>
        <v>1.3686283798319054</v>
      </c>
      <c r="BZ356" s="12">
        <f t="shared" si="42"/>
        <v>0.35755896570903545</v>
      </c>
      <c r="CA356" s="10">
        <f t="shared" si="45"/>
        <v>4.7456337338065646</v>
      </c>
      <c r="CB356" s="10">
        <f t="shared" si="46"/>
        <v>2.3728168669032823</v>
      </c>
      <c r="CC356" s="11">
        <f t="shared" si="47"/>
        <v>453.87419162888875</v>
      </c>
      <c r="CD356" s="11">
        <f t="shared" si="48"/>
        <v>283.67136976805546</v>
      </c>
      <c r="CF356" s="17"/>
      <c r="CG356" s="17"/>
      <c r="CH356" s="17"/>
      <c r="CI356" s="17"/>
    </row>
    <row r="357" spans="32:87" ht="10.5" customHeight="1">
      <c r="AF357" s="8"/>
      <c r="AG357" s="18">
        <v>30559</v>
      </c>
      <c r="AH357" s="19" t="s">
        <v>33</v>
      </c>
      <c r="AI357" s="26"/>
      <c r="AJ357" s="20">
        <v>0.14799999999999999</v>
      </c>
      <c r="AK357" s="21"/>
      <c r="AL357" s="21"/>
      <c r="AM357" s="21"/>
      <c r="AN357" s="21"/>
      <c r="AO357" s="19" t="s">
        <v>34</v>
      </c>
      <c r="AP357" s="20"/>
      <c r="AQ357" s="3">
        <f t="shared" si="43"/>
        <v>57.459664133185171</v>
      </c>
      <c r="AR357" s="27">
        <v>73.632382281538014</v>
      </c>
      <c r="AS357" s="28">
        <v>4.1696587134976482E-2</v>
      </c>
      <c r="AT357" s="28"/>
      <c r="AU357" s="28"/>
      <c r="AV357" s="28"/>
      <c r="AW357" s="60"/>
      <c r="AX357" s="67">
        <v>33637</v>
      </c>
      <c r="AY357" s="68" t="s">
        <v>39</v>
      </c>
      <c r="AZ357" s="69">
        <v>0.16</v>
      </c>
      <c r="BA357" s="69"/>
      <c r="BB357" s="70"/>
      <c r="BC357" s="68" t="s">
        <v>34</v>
      </c>
      <c r="BD357" s="20"/>
      <c r="BE357" s="27">
        <v>236.55650156083914</v>
      </c>
      <c r="BF357" s="27">
        <v>134.74959237058169</v>
      </c>
      <c r="BG357" s="28">
        <v>0</v>
      </c>
      <c r="BH357" s="17"/>
      <c r="BI357" s="18">
        <v>33451</v>
      </c>
      <c r="BJ357" s="42">
        <v>2.9000000000000001E-2</v>
      </c>
      <c r="BK357" s="42">
        <f>0.024/2</f>
        <v>1.2E-2</v>
      </c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W357" s="16">
        <f t="shared" si="44"/>
        <v>0.79721661936018395</v>
      </c>
      <c r="BX357" s="10">
        <f t="shared" si="49"/>
        <v>0.26034021885497793</v>
      </c>
      <c r="BY357" s="10">
        <f t="shared" si="50"/>
        <v>1.3685418635519822</v>
      </c>
      <c r="BZ357" s="12">
        <f t="shared" si="42"/>
        <v>0.35753636302738562</v>
      </c>
      <c r="CA357" s="10">
        <f t="shared" si="45"/>
        <v>4.7453231929693338</v>
      </c>
      <c r="CB357" s="10">
        <f t="shared" si="46"/>
        <v>2.3726615964846669</v>
      </c>
      <c r="CC357" s="11">
        <f t="shared" si="47"/>
        <v>453.80241937034447</v>
      </c>
      <c r="CD357" s="11">
        <f t="shared" si="48"/>
        <v>283.62651210646527</v>
      </c>
      <c r="CF357" s="17"/>
      <c r="CG357" s="17"/>
      <c r="CH357" s="17"/>
      <c r="CI357" s="17"/>
    </row>
    <row r="358" spans="32:87" ht="10.5" customHeight="1">
      <c r="AG358" s="18">
        <v>30589</v>
      </c>
      <c r="AH358" s="19" t="s">
        <v>35</v>
      </c>
      <c r="AI358" s="20">
        <v>1.6E-2</v>
      </c>
      <c r="AJ358" s="26"/>
      <c r="AK358" s="20"/>
      <c r="AL358" s="20"/>
      <c r="AM358" s="20"/>
      <c r="AN358" s="20"/>
      <c r="AO358" s="19" t="s">
        <v>34</v>
      </c>
      <c r="AP358" s="20"/>
      <c r="AQ358" s="3">
        <f t="shared" si="43"/>
        <v>57.350796542605167</v>
      </c>
      <c r="AR358" s="27">
        <v>73.493104344849229</v>
      </c>
      <c r="AS358" s="28">
        <v>4.1617716746117965E-2</v>
      </c>
      <c r="AT358" s="28"/>
      <c r="AU358" s="28"/>
      <c r="AV358" s="28"/>
      <c r="AW358" s="60"/>
      <c r="AX358" s="67">
        <v>33665</v>
      </c>
      <c r="AY358" s="68" t="s">
        <v>39</v>
      </c>
      <c r="AZ358" s="69">
        <v>0.02</v>
      </c>
      <c r="BA358" s="69"/>
      <c r="BB358" s="69"/>
      <c r="BC358" s="68" t="s">
        <v>34</v>
      </c>
      <c r="BD358" s="20"/>
      <c r="BE358" s="27">
        <v>236.13885151028884</v>
      </c>
      <c r="BF358" s="27">
        <v>134.51168652697194</v>
      </c>
      <c r="BG358" s="28">
        <v>0</v>
      </c>
      <c r="BH358" s="17"/>
      <c r="BI358" s="41">
        <v>33476</v>
      </c>
      <c r="BJ358" s="20"/>
      <c r="BK358" s="20"/>
      <c r="BL358" s="20"/>
      <c r="BM358" s="20"/>
      <c r="BN358" s="20"/>
      <c r="BO358" s="20"/>
      <c r="BP358" s="20"/>
      <c r="BQ358" s="20"/>
      <c r="BR358" s="43">
        <v>2.3E-2</v>
      </c>
      <c r="BS358" s="20"/>
      <c r="BT358" s="20"/>
      <c r="BU358" s="20"/>
      <c r="BW358" s="16">
        <f t="shared" si="44"/>
        <v>0.7959576961461724</v>
      </c>
      <c r="BX358" s="10">
        <f t="shared" si="49"/>
        <v>0.25992910305897204</v>
      </c>
      <c r="BY358" s="10">
        <f t="shared" si="50"/>
        <v>1.3663807330894049</v>
      </c>
      <c r="BZ358" s="12">
        <f t="shared" ref="BZ358:BZ421" si="51">0.44*2.71828^(-(0.69315/30.02)*(BI358-30168)/365.25)</f>
        <v>0.35697176011227116</v>
      </c>
      <c r="CA358" s="10">
        <f t="shared" si="45"/>
        <v>4.7375662728793753</v>
      </c>
      <c r="CB358" s="10">
        <f t="shared" si="46"/>
        <v>2.3687831364396876</v>
      </c>
      <c r="CC358" s="11">
        <f t="shared" si="47"/>
        <v>452.01179684074475</v>
      </c>
      <c r="CD358" s="11">
        <f t="shared" si="48"/>
        <v>282.50737302546548</v>
      </c>
      <c r="CF358" s="17"/>
      <c r="CG358" s="17"/>
      <c r="CH358" s="17"/>
      <c r="CI358" s="17"/>
    </row>
    <row r="359" spans="32:87" ht="10.5" customHeight="1">
      <c r="AF359" s="8"/>
      <c r="AG359" s="18">
        <v>30589</v>
      </c>
      <c r="AH359" s="19" t="s">
        <v>33</v>
      </c>
      <c r="AI359" s="26"/>
      <c r="AJ359" s="20">
        <v>0.10730000000000001</v>
      </c>
      <c r="AK359" s="20"/>
      <c r="AL359" s="20"/>
      <c r="AM359" s="20"/>
      <c r="AN359" s="20"/>
      <c r="AO359" s="19" t="s">
        <v>34</v>
      </c>
      <c r="AP359" s="20"/>
      <c r="AQ359" s="3">
        <f t="shared" si="43"/>
        <v>57.350796542605167</v>
      </c>
      <c r="AR359" s="27">
        <v>73.493104344849229</v>
      </c>
      <c r="AS359" s="28">
        <v>4.1617716746117965E-2</v>
      </c>
      <c r="AT359" s="28"/>
      <c r="AU359" s="28"/>
      <c r="AV359" s="28"/>
      <c r="AW359" s="60"/>
      <c r="AX359" s="67">
        <v>33695</v>
      </c>
      <c r="AY359" s="68" t="s">
        <v>39</v>
      </c>
      <c r="AZ359" s="69">
        <v>0.4</v>
      </c>
      <c r="BA359" s="69"/>
      <c r="BB359" s="69"/>
      <c r="BC359" s="68" t="s">
        <v>34</v>
      </c>
      <c r="BD359" s="20"/>
      <c r="BE359" s="27">
        <v>235.69218754273368</v>
      </c>
      <c r="BF359" s="27">
        <v>134.25725349656457</v>
      </c>
      <c r="BG359" s="28">
        <v>0</v>
      </c>
      <c r="BH359" s="17"/>
      <c r="BI359" s="41">
        <v>33476</v>
      </c>
      <c r="BJ359" s="20"/>
      <c r="BK359" s="20"/>
      <c r="BL359" s="20"/>
      <c r="BM359" s="20"/>
      <c r="BN359" s="20"/>
      <c r="BO359" s="20"/>
      <c r="BP359" s="20"/>
      <c r="BQ359" s="20"/>
      <c r="BR359" s="20"/>
      <c r="BS359" s="56"/>
      <c r="BT359" s="43">
        <v>5.1999999999999998E-2</v>
      </c>
      <c r="BU359" s="43">
        <v>0.15</v>
      </c>
      <c r="BW359" s="16">
        <f t="shared" si="44"/>
        <v>0.7959576961461724</v>
      </c>
      <c r="BX359" s="10">
        <f t="shared" si="49"/>
        <v>0.25992910305897204</v>
      </c>
      <c r="BY359" s="10">
        <f t="shared" si="50"/>
        <v>1.3663807330894049</v>
      </c>
      <c r="BZ359" s="12">
        <f t="shared" si="51"/>
        <v>0.35697176011227116</v>
      </c>
      <c r="CA359" s="10">
        <f t="shared" si="45"/>
        <v>4.7375662728793753</v>
      </c>
      <c r="CB359" s="10">
        <f t="shared" si="46"/>
        <v>2.3687831364396876</v>
      </c>
      <c r="CC359" s="11">
        <f t="shared" si="47"/>
        <v>452.01179684074475</v>
      </c>
      <c r="CD359" s="11">
        <f t="shared" si="48"/>
        <v>282.50737302546548</v>
      </c>
      <c r="CF359" s="17"/>
      <c r="CG359" s="17"/>
      <c r="CH359" s="17"/>
      <c r="CI359" s="17"/>
    </row>
    <row r="360" spans="32:87" ht="10.5" customHeight="1">
      <c r="AG360" s="18">
        <v>30589</v>
      </c>
      <c r="AH360" s="19" t="s">
        <v>33</v>
      </c>
      <c r="AI360" s="26"/>
      <c r="AJ360" s="20">
        <v>1.4500000000000001E-2</v>
      </c>
      <c r="AK360" s="21"/>
      <c r="AL360" s="21"/>
      <c r="AM360" s="21"/>
      <c r="AN360" s="21"/>
      <c r="AO360" s="19" t="s">
        <v>34</v>
      </c>
      <c r="AP360" s="18"/>
      <c r="AQ360" s="3">
        <f t="shared" si="43"/>
        <v>57.350796542605167</v>
      </c>
      <c r="AR360" s="27">
        <v>73.493104344849229</v>
      </c>
      <c r="AS360" s="28">
        <v>4.1617716746117965E-2</v>
      </c>
      <c r="AT360" s="28"/>
      <c r="AU360" s="28"/>
      <c r="AV360" s="28"/>
      <c r="AW360" s="60"/>
      <c r="AX360" s="67">
        <v>33725</v>
      </c>
      <c r="AY360" s="68" t="s">
        <v>39</v>
      </c>
      <c r="AZ360" s="69">
        <v>0.02</v>
      </c>
      <c r="BA360" s="69"/>
      <c r="BB360" s="70"/>
      <c r="BC360" s="68" t="s">
        <v>34</v>
      </c>
      <c r="BD360" s="18"/>
      <c r="BE360" s="27">
        <v>235.24636845393789</v>
      </c>
      <c r="BF360" s="27">
        <v>134.00330173413201</v>
      </c>
      <c r="BG360" s="28">
        <v>0</v>
      </c>
      <c r="BH360" s="17"/>
      <c r="BI360" s="18">
        <v>33480</v>
      </c>
      <c r="BJ360" s="20"/>
      <c r="BK360" s="20"/>
      <c r="BL360" s="42">
        <f>0.03/2</f>
        <v>1.4999999999999999E-2</v>
      </c>
      <c r="BM360" s="42">
        <f>0.032/2</f>
        <v>1.6E-2</v>
      </c>
      <c r="BN360" s="20"/>
      <c r="BO360" s="20"/>
      <c r="BP360" s="20"/>
      <c r="BQ360" s="20"/>
      <c r="BR360" s="20"/>
      <c r="BS360" s="20"/>
      <c r="BT360" s="20"/>
      <c r="BU360" s="20"/>
      <c r="BW360" s="16">
        <f t="shared" si="44"/>
        <v>0.79575645300241049</v>
      </c>
      <c r="BX360" s="10">
        <f t="shared" si="49"/>
        <v>0.25986338480521548</v>
      </c>
      <c r="BY360" s="10">
        <f t="shared" si="50"/>
        <v>1.3660352690582964</v>
      </c>
      <c r="BZ360" s="12">
        <f t="shared" si="51"/>
        <v>0.35688150642217298</v>
      </c>
      <c r="CA360" s="10">
        <f t="shared" si="45"/>
        <v>4.7363263428905746</v>
      </c>
      <c r="CB360" s="10">
        <f t="shared" si="46"/>
        <v>2.3681631714452873</v>
      </c>
      <c r="CC360" s="11">
        <f t="shared" si="47"/>
        <v>451.7259536376929</v>
      </c>
      <c r="CD360" s="11">
        <f t="shared" si="48"/>
        <v>282.32872102355805</v>
      </c>
      <c r="CF360" s="17"/>
      <c r="CG360" s="17"/>
      <c r="CH360" s="17"/>
      <c r="CI360" s="17"/>
    </row>
    <row r="361" spans="32:87" ht="10.5" customHeight="1">
      <c r="AF361" s="8"/>
      <c r="AG361" s="18">
        <v>30589</v>
      </c>
      <c r="AH361" s="19" t="s">
        <v>33</v>
      </c>
      <c r="AI361" s="26"/>
      <c r="AJ361" s="20">
        <v>7.3999999999999996E-2</v>
      </c>
      <c r="AK361" s="21"/>
      <c r="AL361" s="21"/>
      <c r="AM361" s="21"/>
      <c r="AN361" s="21"/>
      <c r="AO361" s="19" t="s">
        <v>34</v>
      </c>
      <c r="AP361" s="20"/>
      <c r="AQ361" s="3">
        <f t="shared" si="43"/>
        <v>57.350796542605167</v>
      </c>
      <c r="AR361" s="27">
        <v>73.493104344849229</v>
      </c>
      <c r="AS361" s="28">
        <v>4.1617716746117965E-2</v>
      </c>
      <c r="AT361" s="28"/>
      <c r="AU361" s="28"/>
      <c r="AV361" s="28"/>
      <c r="AW361" s="60"/>
      <c r="AX361" s="67">
        <v>33756</v>
      </c>
      <c r="AY361" s="68" t="s">
        <v>39</v>
      </c>
      <c r="AZ361" s="69">
        <v>0.02</v>
      </c>
      <c r="BA361" s="69"/>
      <c r="BB361" s="70"/>
      <c r="BC361" s="68" t="s">
        <v>34</v>
      </c>
      <c r="BD361" s="20"/>
      <c r="BE361" s="27">
        <v>234.78657462338768</v>
      </c>
      <c r="BF361" s="27">
        <v>133.74138954472971</v>
      </c>
      <c r="BG361" s="28">
        <v>0</v>
      </c>
      <c r="BH361" s="17"/>
      <c r="BI361" s="18">
        <v>33483</v>
      </c>
      <c r="BJ361" s="42">
        <f>0.021/2</f>
        <v>1.0500000000000001E-2</v>
      </c>
      <c r="BK361" s="42">
        <f>0.024/2</f>
        <v>1.2E-2</v>
      </c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W361" s="16">
        <f t="shared" si="44"/>
        <v>0.79560555403568456</v>
      </c>
      <c r="BX361" s="10">
        <f t="shared" si="49"/>
        <v>0.25981410701914281</v>
      </c>
      <c r="BY361" s="10">
        <f t="shared" si="50"/>
        <v>1.3657762283557868</v>
      </c>
      <c r="BZ361" s="12">
        <f t="shared" si="51"/>
        <v>0.35681383112986526</v>
      </c>
      <c r="CA361" s="10">
        <f t="shared" si="45"/>
        <v>4.7353966083686752</v>
      </c>
      <c r="CB361" s="10">
        <f t="shared" si="46"/>
        <v>2.3676983041843376</v>
      </c>
      <c r="CC361" s="11">
        <f t="shared" si="47"/>
        <v>451.51168986640016</v>
      </c>
      <c r="CD361" s="11">
        <f t="shared" si="48"/>
        <v>282.19480616650009</v>
      </c>
      <c r="CF361" s="17"/>
      <c r="CG361" s="17"/>
      <c r="CH361" s="17"/>
      <c r="CI361" s="17"/>
    </row>
    <row r="362" spans="32:87" ht="10.5" customHeight="1">
      <c r="AG362" s="18">
        <v>30592</v>
      </c>
      <c r="AH362" s="19" t="s">
        <v>39</v>
      </c>
      <c r="AI362" s="19"/>
      <c r="AJ362" s="19"/>
      <c r="AK362" s="19"/>
      <c r="AL362" s="20">
        <v>0.10730000000000001</v>
      </c>
      <c r="AM362" s="26"/>
      <c r="AN362" s="21"/>
      <c r="AO362" s="19" t="s">
        <v>34</v>
      </c>
      <c r="AP362" s="18"/>
      <c r="AQ362" s="3">
        <f t="shared" si="43"/>
        <v>57.33992113480101</v>
      </c>
      <c r="AR362" s="19"/>
      <c r="AS362" s="19"/>
      <c r="AT362" s="27">
        <v>286.67790246788303</v>
      </c>
      <c r="AU362" s="27">
        <v>163.30022740577928</v>
      </c>
      <c r="AV362" s="28">
        <v>0</v>
      </c>
      <c r="AW362" s="60"/>
      <c r="AX362" s="67">
        <v>33786</v>
      </c>
      <c r="AY362" s="68" t="s">
        <v>39</v>
      </c>
      <c r="AZ362" s="69">
        <v>0.02</v>
      </c>
      <c r="BA362" s="69"/>
      <c r="BB362" s="69"/>
      <c r="BC362" s="68" t="s">
        <v>34</v>
      </c>
      <c r="BD362" s="20"/>
      <c r="BE362" s="27">
        <v>234.34246852953967</v>
      </c>
      <c r="BF362" s="27">
        <v>133.48841355497481</v>
      </c>
      <c r="BG362" s="28">
        <v>0</v>
      </c>
      <c r="BH362" s="17"/>
      <c r="BI362" s="41">
        <v>33491</v>
      </c>
      <c r="BJ362" s="20"/>
      <c r="BK362" s="20"/>
      <c r="BL362" s="20"/>
      <c r="BM362" s="20"/>
      <c r="BN362" s="20"/>
      <c r="BO362" s="20"/>
      <c r="BP362" s="20"/>
      <c r="BQ362" s="43">
        <v>4.8000000000000001E-2</v>
      </c>
      <c r="BR362" s="20"/>
      <c r="BS362" s="20"/>
      <c r="BT362" s="20"/>
      <c r="BU362" s="20"/>
      <c r="BW362" s="16">
        <f t="shared" si="44"/>
        <v>0.79520329667145317</v>
      </c>
      <c r="BX362" s="10">
        <f t="shared" si="49"/>
        <v>0.25968274526915308</v>
      </c>
      <c r="BY362" s="10">
        <f t="shared" si="50"/>
        <v>1.3650856932747264</v>
      </c>
      <c r="BZ362" s="12">
        <f t="shared" si="51"/>
        <v>0.35663342641737478</v>
      </c>
      <c r="CA362" s="10">
        <f t="shared" si="45"/>
        <v>4.732918208462781</v>
      </c>
      <c r="CB362" s="10">
        <f t="shared" si="46"/>
        <v>2.3664591042313905</v>
      </c>
      <c r="CC362" s="11">
        <f t="shared" si="47"/>
        <v>450.94081653707468</v>
      </c>
      <c r="CD362" s="11">
        <f t="shared" si="48"/>
        <v>281.8380103356717</v>
      </c>
      <c r="CF362" s="17"/>
      <c r="CG362" s="17"/>
      <c r="CH362" s="17"/>
      <c r="CI362" s="17"/>
    </row>
    <row r="363" spans="32:87" ht="10.5" customHeight="1">
      <c r="AF363" s="8"/>
      <c r="AG363" s="18">
        <v>30620</v>
      </c>
      <c r="AH363" s="19" t="s">
        <v>35</v>
      </c>
      <c r="AI363" s="20">
        <v>1.6E-2</v>
      </c>
      <c r="AJ363" s="26"/>
      <c r="AK363" s="20"/>
      <c r="AL363" s="20"/>
      <c r="AM363" s="20"/>
      <c r="AN363" s="20"/>
      <c r="AO363" s="19" t="s">
        <v>34</v>
      </c>
      <c r="AP363" s="20"/>
      <c r="AQ363" s="3">
        <f t="shared" si="43"/>
        <v>57.238516724907115</v>
      </c>
      <c r="AR363" s="27">
        <v>73.349460571779204</v>
      </c>
      <c r="AS363" s="28">
        <v>4.1536374068961192E-2</v>
      </c>
      <c r="AT363" s="28"/>
      <c r="AU363" s="28"/>
      <c r="AV363" s="28"/>
      <c r="AW363" s="60"/>
      <c r="AX363" s="67">
        <v>33819</v>
      </c>
      <c r="AY363" s="68" t="s">
        <v>39</v>
      </c>
      <c r="AZ363" s="69">
        <v>7.9000000000000001E-2</v>
      </c>
      <c r="BA363" s="69"/>
      <c r="BB363" s="69"/>
      <c r="BC363" s="68" t="s">
        <v>34</v>
      </c>
      <c r="BD363" s="18"/>
      <c r="BE363" s="27">
        <v>233.85492201183931</v>
      </c>
      <c r="BF363" s="27">
        <v>133.21069261266993</v>
      </c>
      <c r="BG363" s="28">
        <v>0</v>
      </c>
      <c r="BH363" s="17"/>
      <c r="BI363" s="18">
        <v>33511</v>
      </c>
      <c r="BJ363" s="20"/>
      <c r="BK363" s="20"/>
      <c r="BL363" s="42">
        <f>0.03/2</f>
        <v>1.4999999999999999E-2</v>
      </c>
      <c r="BM363" s="42">
        <f>0.032/2</f>
        <v>1.6E-2</v>
      </c>
      <c r="BN363" s="20"/>
      <c r="BO363" s="20"/>
      <c r="BP363" s="20"/>
      <c r="BQ363" s="20"/>
      <c r="BR363" s="20"/>
      <c r="BS363" s="20"/>
      <c r="BT363" s="20"/>
      <c r="BU363" s="20"/>
      <c r="BW363" s="16">
        <f t="shared" si="44"/>
        <v>0.7941985428274615</v>
      </c>
      <c r="BX363" s="10">
        <f t="shared" si="49"/>
        <v>0.25935463139233744</v>
      </c>
      <c r="BY363" s="10">
        <f t="shared" si="50"/>
        <v>1.3633608826465047</v>
      </c>
      <c r="BZ363" s="12">
        <f t="shared" si="51"/>
        <v>0.35618281358970089</v>
      </c>
      <c r="CA363" s="10">
        <f t="shared" si="45"/>
        <v>4.7267278821947789</v>
      </c>
      <c r="CB363" s="10">
        <f t="shared" si="46"/>
        <v>2.3633639410973895</v>
      </c>
      <c r="CC363" s="11">
        <f t="shared" si="47"/>
        <v>449.51678904644757</v>
      </c>
      <c r="CD363" s="11">
        <f t="shared" si="48"/>
        <v>280.94799315402975</v>
      </c>
      <c r="CF363" s="17"/>
      <c r="CG363" s="17"/>
      <c r="CH363" s="17"/>
      <c r="CI363" s="17"/>
    </row>
    <row r="364" spans="32:87" ht="10.5" customHeight="1">
      <c r="AG364" s="18">
        <v>30620</v>
      </c>
      <c r="AH364" s="19" t="s">
        <v>33</v>
      </c>
      <c r="AI364" s="26"/>
      <c r="AJ364" s="20">
        <v>9.6199999999999994E-2</v>
      </c>
      <c r="AK364" s="20"/>
      <c r="AL364" s="20"/>
      <c r="AM364" s="20"/>
      <c r="AN364" s="20"/>
      <c r="AO364" s="19" t="s">
        <v>34</v>
      </c>
      <c r="AP364" s="18"/>
      <c r="AQ364" s="3">
        <f t="shared" si="43"/>
        <v>57.238516724907115</v>
      </c>
      <c r="AR364" s="27">
        <v>73.349460571779204</v>
      </c>
      <c r="AS364" s="28">
        <v>4.1536374068961192E-2</v>
      </c>
      <c r="AT364" s="28"/>
      <c r="AU364" s="28"/>
      <c r="AV364" s="28"/>
      <c r="AW364" s="60"/>
      <c r="AX364" s="67">
        <v>33848</v>
      </c>
      <c r="AY364" s="68" t="s">
        <v>39</v>
      </c>
      <c r="AZ364" s="69">
        <v>0.02</v>
      </c>
      <c r="BA364" s="69"/>
      <c r="BB364" s="69"/>
      <c r="BC364" s="68" t="s">
        <v>34</v>
      </c>
      <c r="BD364" s="18"/>
      <c r="BE364" s="27">
        <v>233.42730947355329</v>
      </c>
      <c r="BF364" s="27">
        <v>132.96711184086107</v>
      </c>
      <c r="BG364" s="28">
        <v>0</v>
      </c>
      <c r="BH364" s="17"/>
      <c r="BI364" s="18">
        <v>33512</v>
      </c>
      <c r="BJ364" s="42">
        <f>0.021/2</f>
        <v>1.0500000000000001E-2</v>
      </c>
      <c r="BK364" s="42">
        <f>0.024/2</f>
        <v>1.2E-2</v>
      </c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W364" s="16">
        <f t="shared" si="44"/>
        <v>0.79414833847362942</v>
      </c>
      <c r="BX364" s="10">
        <f t="shared" si="49"/>
        <v>0.25933823658552241</v>
      </c>
      <c r="BY364" s="10">
        <f t="shared" si="50"/>
        <v>1.3632746993454001</v>
      </c>
      <c r="BZ364" s="12">
        <f t="shared" si="51"/>
        <v>0.35616029789993547</v>
      </c>
      <c r="CA364" s="10">
        <f t="shared" si="45"/>
        <v>4.7264185785029582</v>
      </c>
      <c r="CB364" s="10">
        <f t="shared" si="46"/>
        <v>2.3632092892514791</v>
      </c>
      <c r="CC364" s="11">
        <f t="shared" si="47"/>
        <v>449.44570583484744</v>
      </c>
      <c r="CD364" s="11">
        <f t="shared" si="48"/>
        <v>280.90356614677961</v>
      </c>
      <c r="CF364" s="17"/>
      <c r="CG364" s="17"/>
      <c r="CH364" s="17"/>
      <c r="CI364" s="17"/>
    </row>
    <row r="365" spans="32:87" ht="10.5" customHeight="1">
      <c r="AF365" s="8"/>
      <c r="AG365" s="18">
        <v>30620</v>
      </c>
      <c r="AH365" s="19" t="s">
        <v>33</v>
      </c>
      <c r="AI365" s="26"/>
      <c r="AJ365" s="20">
        <v>1.4500000000000001E-2</v>
      </c>
      <c r="AK365" s="20"/>
      <c r="AL365" s="20"/>
      <c r="AM365" s="20"/>
      <c r="AN365" s="20"/>
      <c r="AO365" s="19" t="s">
        <v>34</v>
      </c>
      <c r="AP365" s="18"/>
      <c r="AQ365" s="3">
        <f t="shared" si="43"/>
        <v>57.238516724907115</v>
      </c>
      <c r="AR365" s="27">
        <v>73.349460571779204</v>
      </c>
      <c r="AS365" s="28">
        <v>4.1536374068961192E-2</v>
      </c>
      <c r="AT365" s="28"/>
      <c r="AU365" s="28"/>
      <c r="AV365" s="28"/>
      <c r="AW365" s="60"/>
      <c r="AX365" s="67">
        <v>33879</v>
      </c>
      <c r="AY365" s="68" t="s">
        <v>39</v>
      </c>
      <c r="AZ365" s="69">
        <v>0.02</v>
      </c>
      <c r="BA365" s="69"/>
      <c r="BB365" s="70"/>
      <c r="BC365" s="68" t="s">
        <v>34</v>
      </c>
      <c r="BD365" s="20"/>
      <c r="BE365" s="27">
        <v>232.9710710309229</v>
      </c>
      <c r="BF365" s="27">
        <v>132.70722490576273</v>
      </c>
      <c r="BG365" s="28">
        <v>0</v>
      </c>
      <c r="BH365" s="17"/>
      <c r="BI365" s="18">
        <v>33542</v>
      </c>
      <c r="BJ365" s="20"/>
      <c r="BK365" s="20"/>
      <c r="BL365" s="42">
        <f>0.03/2</f>
        <v>1.4999999999999999E-2</v>
      </c>
      <c r="BM365" s="42">
        <f>0.032/2</f>
        <v>1.6E-2</v>
      </c>
      <c r="BN365" s="20"/>
      <c r="BO365" s="20"/>
      <c r="BP365" s="20"/>
      <c r="BQ365" s="20"/>
      <c r="BR365" s="20"/>
      <c r="BS365" s="20"/>
      <c r="BT365" s="20"/>
      <c r="BU365" s="20"/>
      <c r="BW365" s="16">
        <f t="shared" si="44"/>
        <v>0.79264368268635654</v>
      </c>
      <c r="BX365" s="10">
        <f t="shared" si="49"/>
        <v>0.25884687400294809</v>
      </c>
      <c r="BY365" s="10">
        <f t="shared" si="50"/>
        <v>1.3606917320751355</v>
      </c>
      <c r="BZ365" s="12">
        <f t="shared" si="51"/>
        <v>0.35548548863890761</v>
      </c>
      <c r="CA365" s="10">
        <f t="shared" si="45"/>
        <v>4.717148873378151</v>
      </c>
      <c r="CB365" s="10">
        <f t="shared" si="46"/>
        <v>2.3585744366890755</v>
      </c>
      <c r="CC365" s="11">
        <f t="shared" si="47"/>
        <v>447.3184283688405</v>
      </c>
      <c r="CD365" s="11">
        <f t="shared" si="48"/>
        <v>279.57401773052533</v>
      </c>
      <c r="CF365" s="17"/>
      <c r="CG365" s="17"/>
      <c r="CH365" s="17"/>
      <c r="CI365" s="17"/>
    </row>
    <row r="366" spans="32:87" ht="10.5" customHeight="1">
      <c r="AG366" s="18">
        <v>30620</v>
      </c>
      <c r="AH366" s="19" t="s">
        <v>33</v>
      </c>
      <c r="AI366" s="26"/>
      <c r="AJ366" s="20">
        <v>1.4500000000000001E-2</v>
      </c>
      <c r="AK366" s="21"/>
      <c r="AL366" s="21"/>
      <c r="AM366" s="21"/>
      <c r="AN366" s="21"/>
      <c r="AO366" s="19" t="s">
        <v>34</v>
      </c>
      <c r="AP366" s="20"/>
      <c r="AQ366" s="3">
        <f t="shared" si="43"/>
        <v>57.238516724907115</v>
      </c>
      <c r="AR366" s="27">
        <v>73.349460571779204</v>
      </c>
      <c r="AS366" s="28">
        <v>4.1536374068961192E-2</v>
      </c>
      <c r="AT366" s="28"/>
      <c r="AU366" s="28"/>
      <c r="AV366" s="28"/>
      <c r="AW366" s="60"/>
      <c r="AX366" s="67">
        <v>33912</v>
      </c>
      <c r="AY366" s="68" t="s">
        <v>39</v>
      </c>
      <c r="AZ366" s="69">
        <v>6.3E-2</v>
      </c>
      <c r="BA366" s="69"/>
      <c r="BB366" s="69"/>
      <c r="BC366" s="68" t="s">
        <v>34</v>
      </c>
      <c r="BD366" s="20"/>
      <c r="BE366" s="27">
        <v>232.48637768823184</v>
      </c>
      <c r="BF366" s="27">
        <v>132.43112921648168</v>
      </c>
      <c r="BG366" s="28">
        <v>0</v>
      </c>
      <c r="BH366" s="17"/>
      <c r="BI366" s="18">
        <v>33543</v>
      </c>
      <c r="BJ366" s="42">
        <f>0.021/2</f>
        <v>1.0500000000000001E-2</v>
      </c>
      <c r="BK366" s="42">
        <f>0.024/2</f>
        <v>1.2E-2</v>
      </c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W366" s="16">
        <f t="shared" si="44"/>
        <v>0.79259357662123242</v>
      </c>
      <c r="BX366" s="10">
        <f t="shared" si="49"/>
        <v>0.25883051129343654</v>
      </c>
      <c r="BY366" s="10">
        <f t="shared" si="50"/>
        <v>1.3606057175013357</v>
      </c>
      <c r="BZ366" s="12">
        <f t="shared" si="51"/>
        <v>0.35546301702974265</v>
      </c>
      <c r="CA366" s="10">
        <f t="shared" si="45"/>
        <v>4.7168401965095503</v>
      </c>
      <c r="CB366" s="10">
        <f t="shared" si="46"/>
        <v>2.3584200982547752</v>
      </c>
      <c r="CC366" s="11">
        <f t="shared" si="47"/>
        <v>447.24769278950009</v>
      </c>
      <c r="CD366" s="11">
        <f t="shared" si="48"/>
        <v>279.5298079934376</v>
      </c>
      <c r="CF366" s="17"/>
      <c r="CG366" s="17"/>
      <c r="CH366" s="17"/>
      <c r="CI366" s="17"/>
    </row>
    <row r="367" spans="32:87" ht="10.5" customHeight="1">
      <c r="AF367" s="8"/>
      <c r="AG367" s="18">
        <v>30621</v>
      </c>
      <c r="AH367" s="19" t="s">
        <v>39</v>
      </c>
      <c r="AI367" s="19"/>
      <c r="AJ367" s="19"/>
      <c r="AK367" s="19"/>
      <c r="AL367" s="20">
        <v>0.18870000000000001</v>
      </c>
      <c r="AM367" s="26"/>
      <c r="AN367" s="21"/>
      <c r="AO367" s="19" t="s">
        <v>34</v>
      </c>
      <c r="AP367" s="18"/>
      <c r="AQ367" s="3">
        <f t="shared" si="43"/>
        <v>57.234898457444359</v>
      </c>
      <c r="AR367" s="19"/>
      <c r="AS367" s="19"/>
      <c r="AT367" s="27">
        <v>286.15370111907157</v>
      </c>
      <c r="AU367" s="27">
        <v>163.00162678560446</v>
      </c>
      <c r="AV367" s="28">
        <v>0</v>
      </c>
      <c r="AW367" s="60"/>
      <c r="AX367" s="67">
        <v>33939</v>
      </c>
      <c r="AY367" s="68" t="s">
        <v>39</v>
      </c>
      <c r="AZ367" s="69">
        <v>4.1000000000000002E-2</v>
      </c>
      <c r="BA367" s="69"/>
      <c r="BB367" s="69"/>
      <c r="BC367" s="68" t="s">
        <v>34</v>
      </c>
      <c r="BD367" s="18"/>
      <c r="BE367" s="27">
        <v>232.09056055081672</v>
      </c>
      <c r="BF367" s="27">
        <v>132.20566004709485</v>
      </c>
      <c r="BG367" s="28">
        <v>0</v>
      </c>
      <c r="BH367" s="17"/>
      <c r="BI367" s="41">
        <v>33553</v>
      </c>
      <c r="BJ367" s="20"/>
      <c r="BK367" s="20"/>
      <c r="BL367" s="20"/>
      <c r="BM367" s="20"/>
      <c r="BN367" s="20"/>
      <c r="BO367" s="20"/>
      <c r="BP367" s="20"/>
      <c r="BQ367" s="20"/>
      <c r="BR367" s="20"/>
      <c r="BS367" s="56"/>
      <c r="BT367" s="43">
        <v>4.2000000000000003E-2</v>
      </c>
      <c r="BU367" s="43">
        <v>0.18</v>
      </c>
      <c r="BW367" s="16">
        <f t="shared" si="44"/>
        <v>0.79209269014383055</v>
      </c>
      <c r="BX367" s="10">
        <f t="shared" si="49"/>
        <v>0.25866694107678329</v>
      </c>
      <c r="BY367" s="10">
        <f t="shared" si="50"/>
        <v>1.3597458707588512</v>
      </c>
      <c r="BZ367" s="12">
        <f t="shared" si="51"/>
        <v>0.35523837905171907</v>
      </c>
      <c r="CA367" s="10">
        <f t="shared" si="45"/>
        <v>4.7137545385472084</v>
      </c>
      <c r="CB367" s="10">
        <f t="shared" si="46"/>
        <v>2.3568772692736042</v>
      </c>
      <c r="CC367" s="11">
        <f t="shared" si="47"/>
        <v>446.54095191198786</v>
      </c>
      <c r="CD367" s="11">
        <f t="shared" si="48"/>
        <v>279.08809494499241</v>
      </c>
      <c r="CF367" s="17"/>
      <c r="CG367" s="17"/>
      <c r="CH367" s="17"/>
      <c r="CI367" s="17"/>
    </row>
    <row r="368" spans="32:87" ht="10.5" customHeight="1">
      <c r="AG368" s="18">
        <v>30650</v>
      </c>
      <c r="AH368" s="19" t="s">
        <v>35</v>
      </c>
      <c r="AI368" s="20">
        <v>1.6E-2</v>
      </c>
      <c r="AJ368" s="26"/>
      <c r="AK368" s="20"/>
      <c r="AL368" s="20"/>
      <c r="AM368" s="20"/>
      <c r="AN368" s="20"/>
      <c r="AO368" s="19" t="s">
        <v>34</v>
      </c>
      <c r="AP368" s="20"/>
      <c r="AQ368" s="3">
        <f t="shared" si="43"/>
        <v>57.130068137568166</v>
      </c>
      <c r="AR368" s="27">
        <v>73.210717790286523</v>
      </c>
      <c r="AS368" s="28">
        <v>4.1457806728090178E-2</v>
      </c>
      <c r="AT368" s="28"/>
      <c r="AU368" s="28"/>
      <c r="AV368" s="28"/>
      <c r="AW368" s="60"/>
      <c r="AX368" s="67">
        <v>33974</v>
      </c>
      <c r="AY368" s="68" t="s">
        <v>39</v>
      </c>
      <c r="AZ368" s="69">
        <v>0.02</v>
      </c>
      <c r="BA368" s="69"/>
      <c r="BB368" s="69"/>
      <c r="BC368" s="68" t="s">
        <v>34</v>
      </c>
      <c r="BD368" s="18"/>
      <c r="BE368" s="27">
        <v>231.57846707659621</v>
      </c>
      <c r="BF368" s="27">
        <v>131.91395643103886</v>
      </c>
      <c r="BG368" s="28">
        <v>0</v>
      </c>
      <c r="BH368" s="17"/>
      <c r="BI368" s="18">
        <v>33571</v>
      </c>
      <c r="BJ368" s="20"/>
      <c r="BK368" s="20"/>
      <c r="BL368" s="42">
        <f>0.03/2</f>
        <v>1.4999999999999999E-2</v>
      </c>
      <c r="BM368" s="42">
        <f>0.032/2</f>
        <v>1.6E-2</v>
      </c>
      <c r="BN368" s="20"/>
      <c r="BO368" s="20"/>
      <c r="BP368" s="20"/>
      <c r="BQ368" s="20"/>
      <c r="BR368" s="20"/>
      <c r="BS368" s="20"/>
      <c r="BT368" s="20"/>
      <c r="BU368" s="20"/>
      <c r="BW368" s="16">
        <f t="shared" si="44"/>
        <v>0.79119189202989848</v>
      </c>
      <c r="BX368" s="10">
        <f t="shared" si="49"/>
        <v>0.25837277513439055</v>
      </c>
      <c r="BY368" s="10">
        <f t="shared" si="50"/>
        <v>1.358199515728628</v>
      </c>
      <c r="BZ368" s="12">
        <f t="shared" si="51"/>
        <v>0.35483438837508746</v>
      </c>
      <c r="CA368" s="10">
        <f t="shared" si="45"/>
        <v>4.7082054401308966</v>
      </c>
      <c r="CB368" s="10">
        <f t="shared" si="46"/>
        <v>2.3541027200654483</v>
      </c>
      <c r="CC368" s="11">
        <f t="shared" si="47"/>
        <v>445.2716314624243</v>
      </c>
      <c r="CD368" s="11">
        <f t="shared" si="48"/>
        <v>278.29476966401518</v>
      </c>
      <c r="CF368" s="17"/>
      <c r="CG368" s="17"/>
      <c r="CH368" s="17"/>
      <c r="CI368" s="17"/>
    </row>
    <row r="369" spans="32:87" ht="10.5" customHeight="1">
      <c r="AF369" s="8"/>
      <c r="AG369" s="18">
        <v>30650</v>
      </c>
      <c r="AH369" s="19" t="s">
        <v>33</v>
      </c>
      <c r="AI369" s="26"/>
      <c r="AJ369" s="20">
        <v>9.2499999999999999E-2</v>
      </c>
      <c r="AK369" s="20"/>
      <c r="AL369" s="20"/>
      <c r="AM369" s="20"/>
      <c r="AN369" s="20"/>
      <c r="AO369" s="19" t="s">
        <v>34</v>
      </c>
      <c r="AP369" s="18"/>
      <c r="AQ369" s="3">
        <f t="shared" si="43"/>
        <v>57.130068137568166</v>
      </c>
      <c r="AR369" s="27">
        <v>73.210717790286523</v>
      </c>
      <c r="AS369" s="28">
        <v>4.1457806728090178E-2</v>
      </c>
      <c r="AT369" s="28"/>
      <c r="AU369" s="28"/>
      <c r="AV369" s="28"/>
      <c r="AW369" s="60"/>
      <c r="AX369" s="67">
        <v>34001</v>
      </c>
      <c r="AY369" s="68" t="s">
        <v>39</v>
      </c>
      <c r="AZ369" s="69">
        <v>0.11</v>
      </c>
      <c r="BA369" s="69"/>
      <c r="BB369" s="70"/>
      <c r="BC369" s="68" t="s">
        <v>34</v>
      </c>
      <c r="BD369" s="18"/>
      <c r="BE369" s="27">
        <v>231.18419569245444</v>
      </c>
      <c r="BF369" s="27">
        <v>131.68936776851663</v>
      </c>
      <c r="BG369" s="28">
        <v>0</v>
      </c>
      <c r="BH369" s="17"/>
      <c r="BI369" s="18">
        <v>33574</v>
      </c>
      <c r="BJ369" s="42">
        <f>0.021/2</f>
        <v>1.0500000000000001E-2</v>
      </c>
      <c r="BK369" s="42">
        <v>2.9000000000000001E-2</v>
      </c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W369" s="16">
        <f t="shared" si="44"/>
        <v>0.7910418586389798</v>
      </c>
      <c r="BX369" s="10">
        <f t="shared" si="49"/>
        <v>0.25832378001201256</v>
      </c>
      <c r="BY369" s="10">
        <f t="shared" si="50"/>
        <v>1.3579419609167787</v>
      </c>
      <c r="BZ369" s="12">
        <f t="shared" si="51"/>
        <v>0.35476710127692745</v>
      </c>
      <c r="CA369" s="10">
        <f t="shared" si="45"/>
        <v>4.7072812257045697</v>
      </c>
      <c r="CB369" s="10">
        <f t="shared" si="46"/>
        <v>2.3536406128522849</v>
      </c>
      <c r="CC369" s="11">
        <f t="shared" si="47"/>
        <v>445.06042912118494</v>
      </c>
      <c r="CD369" s="11">
        <f t="shared" si="48"/>
        <v>278.16276820074057</v>
      </c>
      <c r="CF369" s="17"/>
      <c r="CG369" s="17"/>
      <c r="CH369" s="17"/>
      <c r="CI369" s="17"/>
    </row>
    <row r="370" spans="32:87" ht="10.5" customHeight="1">
      <c r="AG370" s="18">
        <v>30650</v>
      </c>
      <c r="AH370" s="19" t="s">
        <v>33</v>
      </c>
      <c r="AI370" s="26"/>
      <c r="AJ370" s="20">
        <v>1.4500000000000001E-2</v>
      </c>
      <c r="AK370" s="20"/>
      <c r="AL370" s="20"/>
      <c r="AM370" s="20"/>
      <c r="AN370" s="20"/>
      <c r="AO370" s="19" t="s">
        <v>34</v>
      </c>
      <c r="AP370" s="18"/>
      <c r="AQ370" s="3">
        <f t="shared" si="43"/>
        <v>57.130068137568166</v>
      </c>
      <c r="AR370" s="27">
        <v>73.210717790286523</v>
      </c>
      <c r="AS370" s="28">
        <v>4.1457806728090178E-2</v>
      </c>
      <c r="AT370" s="28"/>
      <c r="AU370" s="28"/>
      <c r="AV370" s="28"/>
      <c r="AW370" s="60"/>
      <c r="AX370" s="67">
        <v>34029</v>
      </c>
      <c r="AY370" s="68" t="s">
        <v>39</v>
      </c>
      <c r="AZ370" s="69">
        <v>4.4999999999999998E-2</v>
      </c>
      <c r="BA370" s="69"/>
      <c r="BB370" s="69"/>
      <c r="BC370" s="68" t="s">
        <v>34</v>
      </c>
      <c r="BD370" s="18"/>
      <c r="BE370" s="27">
        <v>230.77603066473253</v>
      </c>
      <c r="BF370" s="27">
        <v>131.45686487494763</v>
      </c>
      <c r="BG370" s="28">
        <v>0</v>
      </c>
      <c r="BH370" s="17"/>
      <c r="BI370" s="44">
        <v>33582</v>
      </c>
      <c r="BJ370" s="20"/>
      <c r="BK370" s="20"/>
      <c r="BL370" s="20"/>
      <c r="BM370" s="20"/>
      <c r="BN370" s="55">
        <v>0.38</v>
      </c>
      <c r="BO370" s="55">
        <v>0.23</v>
      </c>
      <c r="BP370" s="55">
        <v>0.68</v>
      </c>
      <c r="BQ370" s="20"/>
      <c r="BR370" s="20"/>
      <c r="BS370" s="20"/>
      <c r="BT370" s="20"/>
      <c r="BU370" s="20"/>
      <c r="BW370" s="16">
        <f t="shared" si="44"/>
        <v>0.79064190867452977</v>
      </c>
      <c r="BX370" s="10">
        <f t="shared" si="49"/>
        <v>0.25819317176985185</v>
      </c>
      <c r="BY370" s="10">
        <f t="shared" si="50"/>
        <v>1.3572553868334196</v>
      </c>
      <c r="BZ370" s="12">
        <f t="shared" si="51"/>
        <v>0.35458773138898264</v>
      </c>
      <c r="CA370" s="10">
        <f t="shared" si="45"/>
        <v>4.7048175407565811</v>
      </c>
      <c r="CB370" s="10">
        <f t="shared" si="46"/>
        <v>2.3524087703782905</v>
      </c>
      <c r="CC370" s="11">
        <f t="shared" si="47"/>
        <v>444.49771250802581</v>
      </c>
      <c r="CD370" s="11">
        <f t="shared" si="48"/>
        <v>277.81107031751611</v>
      </c>
      <c r="CF370" s="17"/>
      <c r="CG370" s="17"/>
      <c r="CH370" s="17"/>
      <c r="CI370" s="17"/>
    </row>
    <row r="371" spans="32:87" ht="10.5" customHeight="1">
      <c r="AF371" s="8"/>
      <c r="AG371" s="18">
        <v>30650</v>
      </c>
      <c r="AH371" s="19" t="s">
        <v>33</v>
      </c>
      <c r="AI371" s="26"/>
      <c r="AJ371" s="20">
        <v>1.4500000000000001E-2</v>
      </c>
      <c r="AK371" s="21"/>
      <c r="AL371" s="21"/>
      <c r="AM371" s="21"/>
      <c r="AN371" s="21"/>
      <c r="AO371" s="19" t="s">
        <v>34</v>
      </c>
      <c r="AP371" s="18"/>
      <c r="AQ371" s="3">
        <f t="shared" si="43"/>
        <v>57.130068137568166</v>
      </c>
      <c r="AR371" s="27">
        <v>73.210717790286523</v>
      </c>
      <c r="AS371" s="28">
        <v>4.1457806728090178E-2</v>
      </c>
      <c r="AT371" s="28"/>
      <c r="AU371" s="28"/>
      <c r="AV371" s="28"/>
      <c r="AW371" s="60"/>
      <c r="AX371" s="67">
        <v>34060</v>
      </c>
      <c r="AY371" s="68" t="s">
        <v>39</v>
      </c>
      <c r="AZ371" s="69">
        <v>0.08</v>
      </c>
      <c r="BA371" s="69"/>
      <c r="BB371" s="70"/>
      <c r="BC371" s="68" t="s">
        <v>34</v>
      </c>
      <c r="BD371" s="18"/>
      <c r="BE371" s="27">
        <v>230.32497420066946</v>
      </c>
      <c r="BF371" s="27">
        <v>131.19992974838132</v>
      </c>
      <c r="BG371" s="28">
        <v>0</v>
      </c>
      <c r="BH371" s="17"/>
      <c r="BI371" s="18">
        <v>33599</v>
      </c>
      <c r="BJ371" s="20"/>
      <c r="BK371" s="20"/>
      <c r="BL371" s="42">
        <f>0.03/2</f>
        <v>1.4999999999999999E-2</v>
      </c>
      <c r="BM371" s="42">
        <f>0.032/2</f>
        <v>1.6E-2</v>
      </c>
      <c r="BN371" s="20"/>
      <c r="BO371" s="20"/>
      <c r="BP371" s="20"/>
      <c r="BQ371" s="20"/>
      <c r="BR371" s="20"/>
      <c r="BS371" s="20"/>
      <c r="BT371" s="20"/>
      <c r="BU371" s="20"/>
      <c r="BW371" s="16">
        <f t="shared" si="44"/>
        <v>0.7897926862874366</v>
      </c>
      <c r="BX371" s="10">
        <f t="shared" si="49"/>
        <v>0.25791584847183807</v>
      </c>
      <c r="BY371" s="10">
        <f t="shared" si="50"/>
        <v>1.3557975692716941</v>
      </c>
      <c r="BZ371" s="12">
        <f t="shared" si="51"/>
        <v>0.35420687143660684</v>
      </c>
      <c r="CA371" s="10">
        <f t="shared" si="45"/>
        <v>4.6995864907362854</v>
      </c>
      <c r="CB371" s="10">
        <f t="shared" si="46"/>
        <v>2.3497932453681427</v>
      </c>
      <c r="CC371" s="11">
        <f t="shared" si="47"/>
        <v>443.30430090899193</v>
      </c>
      <c r="CD371" s="11">
        <f t="shared" si="48"/>
        <v>277.06518806811999</v>
      </c>
      <c r="CF371" s="17"/>
      <c r="CG371" s="17"/>
      <c r="CH371" s="17"/>
      <c r="CI371" s="17"/>
    </row>
    <row r="372" spans="32:87" ht="10.5" customHeight="1">
      <c r="AG372" s="18">
        <v>30651</v>
      </c>
      <c r="AH372" s="19" t="s">
        <v>39</v>
      </c>
      <c r="AI372" s="19"/>
      <c r="AJ372" s="19"/>
      <c r="AK372" s="19"/>
      <c r="AL372" s="20">
        <v>0.44400000000000001</v>
      </c>
      <c r="AM372" s="26"/>
      <c r="AN372" s="21"/>
      <c r="AO372" s="19" t="s">
        <v>34</v>
      </c>
      <c r="AP372" s="18"/>
      <c r="AQ372" s="3">
        <f t="shared" si="43"/>
        <v>57.126456725558995</v>
      </c>
      <c r="AR372" s="19"/>
      <c r="AS372" s="19"/>
      <c r="AT372" s="27">
        <v>285.61243251098369</v>
      </c>
      <c r="AU372" s="27">
        <v>162.69330414884922</v>
      </c>
      <c r="AV372" s="28">
        <v>0</v>
      </c>
      <c r="AW372" s="60"/>
      <c r="AX372" s="67">
        <v>34095</v>
      </c>
      <c r="AY372" s="68" t="s">
        <v>39</v>
      </c>
      <c r="AZ372" s="69">
        <v>0.06</v>
      </c>
      <c r="BA372" s="69"/>
      <c r="BB372" s="69"/>
      <c r="BC372" s="68" t="s">
        <v>34</v>
      </c>
      <c r="BD372" s="18"/>
      <c r="BE372" s="27">
        <v>229.81677638358349</v>
      </c>
      <c r="BF372" s="27">
        <v>130.91044521405607</v>
      </c>
      <c r="BG372" s="28">
        <v>0</v>
      </c>
      <c r="BH372" s="17"/>
      <c r="BI372" s="18">
        <v>33609</v>
      </c>
      <c r="BJ372" s="42">
        <f>0.021/2</f>
        <v>1.0500000000000001E-2</v>
      </c>
      <c r="BK372" s="42">
        <v>4.3999999999999997E-2</v>
      </c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W372" s="16">
        <f t="shared" si="44"/>
        <v>0.78929356985730015</v>
      </c>
      <c r="BX372" s="10">
        <f t="shared" si="49"/>
        <v>0.25775285628439454</v>
      </c>
      <c r="BY372" s="10">
        <f t="shared" si="50"/>
        <v>1.3549407610807451</v>
      </c>
      <c r="BZ372" s="12">
        <f t="shared" si="51"/>
        <v>0.35398302729083192</v>
      </c>
      <c r="CA372" s="10">
        <f t="shared" si="45"/>
        <v>4.6965121197865143</v>
      </c>
      <c r="CB372" s="10">
        <f t="shared" si="46"/>
        <v>2.3482560598932571</v>
      </c>
      <c r="CC372" s="11">
        <f t="shared" si="47"/>
        <v>442.6037913799762</v>
      </c>
      <c r="CD372" s="11">
        <f t="shared" si="48"/>
        <v>276.62736961248515</v>
      </c>
      <c r="CF372" s="17"/>
      <c r="CG372" s="17"/>
      <c r="CH372" s="17"/>
      <c r="CI372" s="17"/>
    </row>
    <row r="373" spans="32:87" ht="10.5" customHeight="1">
      <c r="AF373" s="8"/>
      <c r="AG373" s="18">
        <v>30677</v>
      </c>
      <c r="AH373" s="19" t="s">
        <v>33</v>
      </c>
      <c r="AI373" s="26"/>
      <c r="AJ373" s="20">
        <v>8.8800000000000004E-2</v>
      </c>
      <c r="AK373" s="20"/>
      <c r="AL373" s="20"/>
      <c r="AM373" s="20"/>
      <c r="AN373" s="20"/>
      <c r="AO373" s="19" t="s">
        <v>34</v>
      </c>
      <c r="AP373" s="18"/>
      <c r="AQ373" s="3">
        <f t="shared" si="43"/>
        <v>57.032640101366553</v>
      </c>
      <c r="AR373" s="27">
        <v>73.086073684115632</v>
      </c>
      <c r="AS373" s="28">
        <v>4.138722319306419E-2</v>
      </c>
      <c r="AT373" s="28"/>
      <c r="AU373" s="28"/>
      <c r="AV373" s="28"/>
      <c r="AW373" s="60"/>
      <c r="AX373" s="67">
        <v>34121</v>
      </c>
      <c r="AY373" s="68" t="s">
        <v>39</v>
      </c>
      <c r="AZ373" s="69">
        <v>0.02</v>
      </c>
      <c r="BA373" s="69"/>
      <c r="BB373" s="69"/>
      <c r="BC373" s="68" t="s">
        <v>34</v>
      </c>
      <c r="BD373" s="20"/>
      <c r="BE373" s="27">
        <v>229.43998401724917</v>
      </c>
      <c r="BF373" s="27">
        <v>130.69581311797378</v>
      </c>
      <c r="BG373" s="28">
        <v>0</v>
      </c>
      <c r="BH373" s="17"/>
      <c r="BI373" s="18">
        <v>33634</v>
      </c>
      <c r="BJ373" s="20"/>
      <c r="BK373" s="20"/>
      <c r="BL373" s="42">
        <f>0.03/2</f>
        <v>1.4999999999999999E-2</v>
      </c>
      <c r="BM373" s="42">
        <v>7.5999999999999998E-2</v>
      </c>
      <c r="BN373" s="20"/>
      <c r="BO373" s="20"/>
      <c r="BP373" s="20"/>
      <c r="BQ373" s="20"/>
      <c r="BR373" s="20"/>
      <c r="BS373" s="20"/>
      <c r="BT373" s="20"/>
      <c r="BU373" s="20"/>
      <c r="BW373" s="16">
        <f t="shared" si="44"/>
        <v>0.78804715831289351</v>
      </c>
      <c r="BX373" s="10">
        <f t="shared" si="49"/>
        <v>0.25734582631741437</v>
      </c>
      <c r="BY373" s="10">
        <f t="shared" si="50"/>
        <v>1.3528011087750718</v>
      </c>
      <c r="BZ373" s="12">
        <f t="shared" si="51"/>
        <v>0.35342403561955926</v>
      </c>
      <c r="CA373" s="10">
        <f t="shared" si="45"/>
        <v>4.6888349884862297</v>
      </c>
      <c r="CB373" s="10">
        <f t="shared" si="46"/>
        <v>2.3444174942431149</v>
      </c>
      <c r="CC373" s="11">
        <f t="shared" si="47"/>
        <v>440.85735661739636</v>
      </c>
      <c r="CD373" s="11">
        <f t="shared" si="48"/>
        <v>275.53584788587273</v>
      </c>
      <c r="CF373" s="17"/>
      <c r="CG373" s="17"/>
      <c r="CH373" s="17"/>
      <c r="CI373" s="17"/>
    </row>
    <row r="374" spans="32:87" ht="10.5" customHeight="1">
      <c r="AG374" s="18">
        <v>30677</v>
      </c>
      <c r="AH374" s="19" t="s">
        <v>33</v>
      </c>
      <c r="AI374" s="26"/>
      <c r="AJ374" s="20">
        <v>1.4500000000000001E-2</v>
      </c>
      <c r="AK374" s="21"/>
      <c r="AL374" s="21"/>
      <c r="AM374" s="21"/>
      <c r="AN374" s="21"/>
      <c r="AO374" s="19" t="s">
        <v>34</v>
      </c>
      <c r="AP374" s="18"/>
      <c r="AQ374" s="3">
        <f t="shared" si="43"/>
        <v>57.032640101366553</v>
      </c>
      <c r="AR374" s="27">
        <v>73.086073684115632</v>
      </c>
      <c r="AS374" s="28">
        <v>4.138722319306419E-2</v>
      </c>
      <c r="AT374" s="28"/>
      <c r="AU374" s="28"/>
      <c r="AV374" s="28"/>
      <c r="AW374" s="60"/>
      <c r="AX374" s="67">
        <v>34151</v>
      </c>
      <c r="AY374" s="68" t="s">
        <v>39</v>
      </c>
      <c r="AZ374" s="69">
        <v>0.02</v>
      </c>
      <c r="BA374" s="69"/>
      <c r="BB374" s="69"/>
      <c r="BC374" s="68" t="s">
        <v>34</v>
      </c>
      <c r="BD374" s="18"/>
      <c r="BE374" s="27">
        <v>229.00599116549483</v>
      </c>
      <c r="BF374" s="27">
        <v>130.44859793056705</v>
      </c>
      <c r="BG374" s="28">
        <v>0</v>
      </c>
      <c r="BH374" s="17"/>
      <c r="BI374" s="18">
        <v>33637</v>
      </c>
      <c r="BJ374" s="42">
        <f>0.021/2</f>
        <v>1.0500000000000001E-2</v>
      </c>
      <c r="BK374" s="42">
        <v>0.11</v>
      </c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W374" s="16">
        <f t="shared" si="44"/>
        <v>0.78789772125652779</v>
      </c>
      <c r="BX374" s="10">
        <f t="shared" si="49"/>
        <v>0.25729702593491538</v>
      </c>
      <c r="BY374" s="10">
        <f t="shared" si="50"/>
        <v>1.3525445776608978</v>
      </c>
      <c r="BZ374" s="12">
        <f t="shared" si="51"/>
        <v>0.35335701596600833</v>
      </c>
      <c r="CA374" s="10">
        <f t="shared" si="45"/>
        <v>4.6879145764536361</v>
      </c>
      <c r="CB374" s="10">
        <f t="shared" si="46"/>
        <v>2.343957288226818</v>
      </c>
      <c r="CC374" s="11">
        <f t="shared" si="47"/>
        <v>440.64824806591656</v>
      </c>
      <c r="CD374" s="11">
        <f t="shared" si="48"/>
        <v>275.40515504119782</v>
      </c>
      <c r="CF374" s="17"/>
      <c r="CG374" s="17"/>
      <c r="CH374" s="17"/>
      <c r="CI374" s="17"/>
    </row>
    <row r="375" spans="32:87" ht="10.5" customHeight="1">
      <c r="AF375" s="8"/>
      <c r="AG375" s="18">
        <v>30678</v>
      </c>
      <c r="AH375" s="19" t="s">
        <v>35</v>
      </c>
      <c r="AI375" s="20">
        <v>1.6E-2</v>
      </c>
      <c r="AJ375" s="26"/>
      <c r="AK375" s="20"/>
      <c r="AL375" s="20"/>
      <c r="AM375" s="20"/>
      <c r="AN375" s="20"/>
      <c r="AO375" s="19" t="s">
        <v>34</v>
      </c>
      <c r="AP375" s="18"/>
      <c r="AQ375" s="3">
        <f t="shared" si="43"/>
        <v>57.029034848159412</v>
      </c>
      <c r="AR375" s="27">
        <v>73.081461313359497</v>
      </c>
      <c r="AS375" s="28">
        <v>4.1384611297140508E-2</v>
      </c>
      <c r="AT375" s="28"/>
      <c r="AU375" s="28"/>
      <c r="AV375" s="28"/>
      <c r="AW375" s="60"/>
      <c r="AX375" s="67">
        <v>34183</v>
      </c>
      <c r="AY375" s="68" t="s">
        <v>39</v>
      </c>
      <c r="AZ375" s="69">
        <v>0.02</v>
      </c>
      <c r="BA375" s="69"/>
      <c r="BB375" s="69"/>
      <c r="BC375" s="68" t="s">
        <v>34</v>
      </c>
      <c r="BD375" s="20"/>
      <c r="BE375" s="27">
        <v>228.54397024519872</v>
      </c>
      <c r="BF375" s="27">
        <v>130.18541712485765</v>
      </c>
      <c r="BG375" s="28">
        <v>0</v>
      </c>
      <c r="BH375" s="17"/>
      <c r="BI375" s="41">
        <v>33648</v>
      </c>
      <c r="BJ375" s="20"/>
      <c r="BK375" s="20"/>
      <c r="BL375" s="20"/>
      <c r="BM375" s="20"/>
      <c r="BN375" s="20"/>
      <c r="BO375" s="20"/>
      <c r="BP375" s="20"/>
      <c r="BQ375" s="20"/>
      <c r="BR375" s="20"/>
      <c r="BS375" s="56"/>
      <c r="BT375" s="43">
        <v>6.0999999999999999E-2</v>
      </c>
      <c r="BU375" s="43">
        <v>0.23</v>
      </c>
      <c r="BW375" s="16">
        <f t="shared" si="44"/>
        <v>0.78735002778698004</v>
      </c>
      <c r="BX375" s="10">
        <f t="shared" si="49"/>
        <v>0.25711817035882123</v>
      </c>
      <c r="BY375" s="10">
        <f t="shared" si="50"/>
        <v>1.351604379698051</v>
      </c>
      <c r="BZ375" s="12">
        <f t="shared" si="51"/>
        <v>0.35311138594977376</v>
      </c>
      <c r="CA375" s="10">
        <f t="shared" si="45"/>
        <v>4.68454127784499</v>
      </c>
      <c r="CB375" s="10">
        <f t="shared" si="46"/>
        <v>2.342270638922495</v>
      </c>
      <c r="CC375" s="11">
        <f t="shared" si="47"/>
        <v>439.88236493457794</v>
      </c>
      <c r="CD375" s="11">
        <f t="shared" si="48"/>
        <v>274.92647808411118</v>
      </c>
      <c r="CF375" s="17"/>
      <c r="CG375" s="17"/>
      <c r="CH375" s="17"/>
      <c r="CI375" s="17"/>
    </row>
    <row r="376" spans="32:87" ht="10.5" customHeight="1">
      <c r="AG376" s="18">
        <v>30678</v>
      </c>
      <c r="AH376" s="19" t="s">
        <v>33</v>
      </c>
      <c r="AI376" s="26"/>
      <c r="AJ376" s="20">
        <v>1.4500000000000001E-2</v>
      </c>
      <c r="AK376" s="20"/>
      <c r="AL376" s="20"/>
      <c r="AM376" s="20"/>
      <c r="AN376" s="20"/>
      <c r="AO376" s="19" t="s">
        <v>34</v>
      </c>
      <c r="AP376" s="20"/>
      <c r="AQ376" s="3">
        <f t="shared" si="43"/>
        <v>57.029034848159412</v>
      </c>
      <c r="AR376" s="27">
        <v>73.081461313359497</v>
      </c>
      <c r="AS376" s="28">
        <v>4.1384611297140508E-2</v>
      </c>
      <c r="AT376" s="28"/>
      <c r="AU376" s="28"/>
      <c r="AV376" s="28"/>
      <c r="AW376" s="60"/>
      <c r="AX376" s="67">
        <v>34213</v>
      </c>
      <c r="AY376" s="68" t="s">
        <v>39</v>
      </c>
      <c r="AZ376" s="69">
        <v>0.02</v>
      </c>
      <c r="BA376" s="69"/>
      <c r="BB376" s="69"/>
      <c r="BC376" s="68" t="s">
        <v>34</v>
      </c>
      <c r="BD376" s="18"/>
      <c r="BE376" s="27">
        <v>228.11167223130715</v>
      </c>
      <c r="BF376" s="27">
        <v>129.93916736731495</v>
      </c>
      <c r="BG376" s="28">
        <v>0</v>
      </c>
      <c r="BH376" s="17"/>
      <c r="BI376" s="18">
        <v>33662</v>
      </c>
      <c r="BJ376" s="20"/>
      <c r="BK376" s="20"/>
      <c r="BL376" s="42">
        <f>0.03/2</f>
        <v>1.4999999999999999E-2</v>
      </c>
      <c r="BM376" s="42">
        <f>0.032/2</f>
        <v>1.6E-2</v>
      </c>
      <c r="BN376" s="20"/>
      <c r="BO376" s="20"/>
      <c r="BP376" s="20"/>
      <c r="BQ376" s="20"/>
      <c r="BR376" s="20"/>
      <c r="BS376" s="20"/>
      <c r="BT376" s="20"/>
      <c r="BU376" s="20"/>
      <c r="BW376" s="16">
        <f t="shared" si="44"/>
        <v>0.78665351396396943</v>
      </c>
      <c r="BX376" s="10">
        <f t="shared" si="49"/>
        <v>0.25689071579162515</v>
      </c>
      <c r="BY376" s="10">
        <f t="shared" si="50"/>
        <v>1.3504087092840327</v>
      </c>
      <c r="BZ376" s="12">
        <f t="shared" si="51"/>
        <v>0.35279901285941173</v>
      </c>
      <c r="CA376" s="10">
        <f t="shared" si="45"/>
        <v>4.6802514990868538</v>
      </c>
      <c r="CB376" s="10">
        <f t="shared" si="46"/>
        <v>2.3401257495434269</v>
      </c>
      <c r="CC376" s="11">
        <f t="shared" si="47"/>
        <v>438.90952952468388</v>
      </c>
      <c r="CD376" s="11">
        <f t="shared" si="48"/>
        <v>274.31845595292742</v>
      </c>
      <c r="CF376" s="17"/>
      <c r="CG376" s="17"/>
      <c r="CH376" s="17"/>
      <c r="CI376" s="17"/>
    </row>
    <row r="377" spans="32:87" ht="10.5" customHeight="1">
      <c r="AF377" s="8"/>
      <c r="AG377" s="18">
        <v>30686</v>
      </c>
      <c r="AH377" s="19" t="s">
        <v>39</v>
      </c>
      <c r="AI377" s="19"/>
      <c r="AJ377" s="19"/>
      <c r="AK377" s="19"/>
      <c r="AL377" s="20">
        <v>0.19980000000000001</v>
      </c>
      <c r="AM377" s="26"/>
      <c r="AN377" s="21"/>
      <c r="AO377" s="19" t="s">
        <v>34</v>
      </c>
      <c r="AP377" s="18"/>
      <c r="AQ377" s="3">
        <f t="shared" si="43"/>
        <v>57.000201025762976</v>
      </c>
      <c r="AR377" s="19"/>
      <c r="AS377" s="19"/>
      <c r="AT377" s="27">
        <v>284.98224633495818</v>
      </c>
      <c r="AU377" s="27">
        <v>162.33433143080208</v>
      </c>
      <c r="AV377" s="28">
        <v>0</v>
      </c>
      <c r="AW377" s="60"/>
      <c r="AX377" s="67">
        <v>34243</v>
      </c>
      <c r="AY377" s="68" t="s">
        <v>39</v>
      </c>
      <c r="AZ377" s="69">
        <v>0.02</v>
      </c>
      <c r="BA377" s="69"/>
      <c r="BB377" s="70"/>
      <c r="BC377" s="68" t="s">
        <v>34</v>
      </c>
      <c r="BD377" s="20"/>
      <c r="BE377" s="27">
        <v>227.68019192252771</v>
      </c>
      <c r="BF377" s="27">
        <v>129.69338339883245</v>
      </c>
      <c r="BG377" s="28">
        <v>0</v>
      </c>
      <c r="BH377" s="17"/>
      <c r="BI377" s="18">
        <v>33665</v>
      </c>
      <c r="BJ377" s="42">
        <f>0.021/2</f>
        <v>1.0500000000000001E-2</v>
      </c>
      <c r="BK377" s="42">
        <v>0.16</v>
      </c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W377" s="16">
        <f t="shared" si="44"/>
        <v>0.78650434118380452</v>
      </c>
      <c r="BX377" s="10">
        <f t="shared" si="49"/>
        <v>0.25684200171154681</v>
      </c>
      <c r="BY377" s="10">
        <f t="shared" si="50"/>
        <v>1.3501526318395838</v>
      </c>
      <c r="BZ377" s="12">
        <f t="shared" si="51"/>
        <v>0.35273211172866809</v>
      </c>
      <c r="CA377" s="10">
        <f t="shared" si="45"/>
        <v>4.6793327719817395</v>
      </c>
      <c r="CB377" s="10">
        <f t="shared" si="46"/>
        <v>2.3396663859908697</v>
      </c>
      <c r="CC377" s="11">
        <f t="shared" si="47"/>
        <v>438.70134487136704</v>
      </c>
      <c r="CD377" s="11">
        <f t="shared" si="48"/>
        <v>274.18834054460439</v>
      </c>
      <c r="CF377" s="17"/>
      <c r="CG377" s="17"/>
      <c r="CH377" s="17"/>
      <c r="CI377" s="17"/>
    </row>
    <row r="378" spans="32:87" ht="10.5" customHeight="1">
      <c r="AG378" s="18">
        <v>30712</v>
      </c>
      <c r="AH378" s="19" t="s">
        <v>35</v>
      </c>
      <c r="AI378" s="20">
        <v>1.6E-2</v>
      </c>
      <c r="AJ378" s="26"/>
      <c r="AK378" s="20"/>
      <c r="AL378" s="20"/>
      <c r="AM378" s="20"/>
      <c r="AN378" s="20"/>
      <c r="AO378" s="19" t="s">
        <v>34</v>
      </c>
      <c r="AP378" s="18"/>
      <c r="AQ378" s="3">
        <f t="shared" si="43"/>
        <v>56.906591746541999</v>
      </c>
      <c r="AR378" s="27">
        <v>72.924813780648591</v>
      </c>
      <c r="AS378" s="28">
        <v>4.1295904843610523E-2</v>
      </c>
      <c r="AT378" s="28"/>
      <c r="AU378" s="28"/>
      <c r="AV378" s="28"/>
      <c r="AW378" s="60"/>
      <c r="AX378" s="67">
        <v>34274</v>
      </c>
      <c r="AY378" s="68" t="s">
        <v>39</v>
      </c>
      <c r="AZ378" s="69">
        <v>0.02</v>
      </c>
      <c r="BA378" s="69"/>
      <c r="BB378" s="69"/>
      <c r="BC378" s="68" t="s">
        <v>34</v>
      </c>
      <c r="BD378" s="20"/>
      <c r="BE378" s="27">
        <v>227.23518633849901</v>
      </c>
      <c r="BF378" s="27">
        <v>129.43989503281907</v>
      </c>
      <c r="BG378" s="28">
        <v>0</v>
      </c>
      <c r="BH378" s="17"/>
      <c r="BI378" s="18">
        <v>33694</v>
      </c>
      <c r="BJ378" s="20"/>
      <c r="BK378" s="20"/>
      <c r="BL378" s="42">
        <f>0.03/2</f>
        <v>1.4999999999999999E-2</v>
      </c>
      <c r="BM378" s="42">
        <f>0.032/2</f>
        <v>1.6E-2</v>
      </c>
      <c r="BN378" s="20"/>
      <c r="BO378" s="20"/>
      <c r="BP378" s="20"/>
      <c r="BQ378" s="20"/>
      <c r="BR378" s="20"/>
      <c r="BS378" s="20"/>
      <c r="BT378" s="20"/>
      <c r="BU378" s="20"/>
      <c r="BW378" s="16">
        <f t="shared" si="44"/>
        <v>0.78506379522508996</v>
      </c>
      <c r="BX378" s="10">
        <f t="shared" si="49"/>
        <v>0.25637157492784096</v>
      </c>
      <c r="BY378" s="10">
        <f t="shared" si="50"/>
        <v>1.3476797187028082</v>
      </c>
      <c r="BZ378" s="12">
        <f t="shared" si="51"/>
        <v>0.35208605449611063</v>
      </c>
      <c r="CA378" s="10">
        <f t="shared" si="45"/>
        <v>4.6704610358098986</v>
      </c>
      <c r="CB378" s="10">
        <f t="shared" si="46"/>
        <v>2.3352305179049493</v>
      </c>
      <c r="CC378" s="11">
        <f t="shared" si="47"/>
        <v>436.69397719193182</v>
      </c>
      <c r="CD378" s="11">
        <f t="shared" si="48"/>
        <v>272.9337357449574</v>
      </c>
      <c r="CF378" s="17"/>
      <c r="CG378" s="17"/>
      <c r="CH378" s="17"/>
      <c r="CI378" s="17"/>
    </row>
    <row r="379" spans="32:87" ht="10.5" customHeight="1">
      <c r="AF379" s="8"/>
      <c r="AG379" s="18">
        <v>30712</v>
      </c>
      <c r="AH379" s="19" t="s">
        <v>33</v>
      </c>
      <c r="AI379" s="26"/>
      <c r="AJ379" s="20">
        <v>0.1221</v>
      </c>
      <c r="AK379" s="20"/>
      <c r="AL379" s="20"/>
      <c r="AM379" s="20"/>
      <c r="AN379" s="20"/>
      <c r="AO379" s="19" t="s">
        <v>34</v>
      </c>
      <c r="AP379" s="20"/>
      <c r="AQ379" s="3">
        <f t="shared" si="43"/>
        <v>56.906591746541999</v>
      </c>
      <c r="AR379" s="27">
        <v>72.924813780648591</v>
      </c>
      <c r="AS379" s="28">
        <v>4.1295904843610523E-2</v>
      </c>
      <c r="AT379" s="28"/>
      <c r="AU379" s="28"/>
      <c r="AV379" s="28"/>
      <c r="AW379" s="60"/>
      <c r="AX379" s="67">
        <v>34305</v>
      </c>
      <c r="AY379" s="68" t="s">
        <v>39</v>
      </c>
      <c r="AZ379" s="69">
        <v>4.4999999999999998E-2</v>
      </c>
      <c r="BA379" s="69"/>
      <c r="BB379" s="69"/>
      <c r="BC379" s="68" t="s">
        <v>34</v>
      </c>
      <c r="BD379" s="18"/>
      <c r="BE379" s="27">
        <v>226.79105052697071</v>
      </c>
      <c r="BF379" s="27">
        <v>129.18690211499293</v>
      </c>
      <c r="BG379" s="28">
        <v>0</v>
      </c>
      <c r="BH379" s="17"/>
      <c r="BI379" s="18">
        <v>33695</v>
      </c>
      <c r="BJ379" s="42">
        <f>0.021/2</f>
        <v>1.0500000000000001E-2</v>
      </c>
      <c r="BK379" s="42">
        <v>0.03</v>
      </c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W379" s="16">
        <f t="shared" si="44"/>
        <v>0.78501416831389481</v>
      </c>
      <c r="BX379" s="10">
        <f t="shared" si="49"/>
        <v>0.25635536869153341</v>
      </c>
      <c r="BY379" s="10">
        <f t="shared" si="50"/>
        <v>1.3475945266685729</v>
      </c>
      <c r="BZ379" s="12">
        <f t="shared" si="51"/>
        <v>0.3520637977782925</v>
      </c>
      <c r="CA379" s="10">
        <f t="shared" si="45"/>
        <v>4.6701554140612211</v>
      </c>
      <c r="CB379" s="10">
        <f t="shared" si="46"/>
        <v>2.3350777070306106</v>
      </c>
      <c r="CC379" s="11">
        <f t="shared" si="47"/>
        <v>436.62492168356886</v>
      </c>
      <c r="CD379" s="11">
        <f t="shared" si="48"/>
        <v>272.89057605223053</v>
      </c>
      <c r="CF379" s="17"/>
      <c r="CG379" s="17"/>
      <c r="CH379" s="17"/>
      <c r="CI379" s="17"/>
    </row>
    <row r="380" spans="32:87" ht="10.5" customHeight="1">
      <c r="AG380" s="18">
        <v>30712</v>
      </c>
      <c r="AH380" s="19" t="s">
        <v>33</v>
      </c>
      <c r="AI380" s="26"/>
      <c r="AJ380" s="20">
        <v>0.1258</v>
      </c>
      <c r="AK380" s="20"/>
      <c r="AL380" s="20"/>
      <c r="AM380" s="20"/>
      <c r="AN380" s="20"/>
      <c r="AO380" s="19" t="s">
        <v>34</v>
      </c>
      <c r="AP380" s="18"/>
      <c r="AQ380" s="3">
        <f t="shared" si="43"/>
        <v>56.906591746541999</v>
      </c>
      <c r="AR380" s="27">
        <v>72.924813780648591</v>
      </c>
      <c r="AS380" s="28">
        <v>4.1295904843610523E-2</v>
      </c>
      <c r="AT380" s="28"/>
      <c r="AU380" s="28"/>
      <c r="AV380" s="28"/>
      <c r="AW380" s="60"/>
      <c r="AX380" s="67">
        <v>34339</v>
      </c>
      <c r="AY380" s="68" t="s">
        <v>39</v>
      </c>
      <c r="AZ380" s="69">
        <v>0.02</v>
      </c>
      <c r="BA380" s="69"/>
      <c r="BB380" s="69"/>
      <c r="BC380" s="68" t="s">
        <v>34</v>
      </c>
      <c r="BD380" s="18"/>
      <c r="BE380" s="27">
        <v>226.30493191538966</v>
      </c>
      <c r="BF380" s="27">
        <v>128.90999455032195</v>
      </c>
      <c r="BG380" s="28">
        <v>0</v>
      </c>
      <c r="BH380" s="17"/>
      <c r="BI380" s="18">
        <v>33724</v>
      </c>
      <c r="BJ380" s="20"/>
      <c r="BK380" s="20"/>
      <c r="BL380" s="42">
        <v>8.3000000000000004E-2</v>
      </c>
      <c r="BM380" s="42">
        <f>0.032/2</f>
        <v>1.6E-2</v>
      </c>
      <c r="BN380" s="20"/>
      <c r="BO380" s="20"/>
      <c r="BP380" s="20"/>
      <c r="BQ380" s="20"/>
      <c r="BR380" s="20"/>
      <c r="BS380" s="20"/>
      <c r="BT380" s="20"/>
      <c r="BU380" s="20"/>
      <c r="BW380" s="16">
        <f t="shared" si="44"/>
        <v>0.78357635172664475</v>
      </c>
      <c r="BX380" s="10">
        <f t="shared" si="49"/>
        <v>0.25588583321534325</v>
      </c>
      <c r="BY380" s="10">
        <f t="shared" si="50"/>
        <v>1.3451262989071642</v>
      </c>
      <c r="BZ380" s="12">
        <f t="shared" si="51"/>
        <v>0.35141896461648714</v>
      </c>
      <c r="CA380" s="10">
        <f t="shared" si="45"/>
        <v>4.6613010776132695</v>
      </c>
      <c r="CB380" s="10">
        <f t="shared" si="46"/>
        <v>2.3306505388066348</v>
      </c>
      <c r="CC380" s="11">
        <f t="shared" si="47"/>
        <v>434.62705510287611</v>
      </c>
      <c r="CD380" s="11">
        <f t="shared" si="48"/>
        <v>271.64190943929754</v>
      </c>
      <c r="CF380" s="17"/>
      <c r="CG380" s="17"/>
      <c r="CH380" s="17"/>
      <c r="CI380" s="17"/>
    </row>
    <row r="381" spans="32:87" ht="10.5" customHeight="1">
      <c r="AF381" s="8"/>
      <c r="AG381" s="18">
        <v>30712</v>
      </c>
      <c r="AH381" s="19" t="s">
        <v>33</v>
      </c>
      <c r="AI381" s="26"/>
      <c r="AJ381" s="20">
        <v>7.3999999999999996E-2</v>
      </c>
      <c r="AK381" s="21"/>
      <c r="AL381" s="21"/>
      <c r="AM381" s="21"/>
      <c r="AN381" s="21"/>
      <c r="AO381" s="19" t="s">
        <v>34</v>
      </c>
      <c r="AP381" s="20"/>
      <c r="AQ381" s="3">
        <f t="shared" si="43"/>
        <v>56.906591746541999</v>
      </c>
      <c r="AR381" s="27">
        <v>72.924813780648591</v>
      </c>
      <c r="AS381" s="28">
        <v>4.1295904843610523E-2</v>
      </c>
      <c r="AT381" s="28"/>
      <c r="AU381" s="28"/>
      <c r="AV381" s="28"/>
      <c r="AW381" s="60"/>
      <c r="AX381" s="67">
        <v>34366</v>
      </c>
      <c r="AY381" s="68" t="s">
        <v>39</v>
      </c>
      <c r="AZ381" s="69">
        <v>0.34</v>
      </c>
      <c r="BA381" s="69"/>
      <c r="BB381" s="70"/>
      <c r="BC381" s="68" t="s">
        <v>34</v>
      </c>
      <c r="BD381" s="18"/>
      <c r="BE381" s="27">
        <v>225.91963893080975</v>
      </c>
      <c r="BF381" s="27">
        <v>128.69052025021679</v>
      </c>
      <c r="BG381" s="28">
        <v>0</v>
      </c>
      <c r="BH381" s="17"/>
      <c r="BI381" s="18">
        <v>33725</v>
      </c>
      <c r="BJ381" s="42">
        <v>4.9000000000000002E-2</v>
      </c>
      <c r="BK381" s="42">
        <v>0.4</v>
      </c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W381" s="16">
        <f t="shared" si="44"/>
        <v>0.78352681884249131</v>
      </c>
      <c r="BX381" s="10">
        <f t="shared" si="49"/>
        <v>0.25586965768464331</v>
      </c>
      <c r="BY381" s="10">
        <f t="shared" si="50"/>
        <v>1.3450412682844453</v>
      </c>
      <c r="BZ381" s="12">
        <f t="shared" si="51"/>
        <v>0.35139675006799387</v>
      </c>
      <c r="CA381" s="10">
        <f t="shared" si="45"/>
        <v>4.6609960552663257</v>
      </c>
      <c r="CB381" s="10">
        <f t="shared" si="46"/>
        <v>2.3304980276331628</v>
      </c>
      <c r="CC381" s="11">
        <f t="shared" si="47"/>
        <v>434.55832644206095</v>
      </c>
      <c r="CD381" s="11">
        <f t="shared" si="48"/>
        <v>271.59895402628808</v>
      </c>
      <c r="CF381" s="17"/>
      <c r="CG381" s="17"/>
      <c r="CH381" s="17"/>
      <c r="CI381" s="17"/>
    </row>
    <row r="382" spans="32:87" ht="10.5" customHeight="1">
      <c r="AG382" s="18">
        <v>30713</v>
      </c>
      <c r="AH382" s="19" t="s">
        <v>39</v>
      </c>
      <c r="AI382" s="19"/>
      <c r="AJ382" s="19"/>
      <c r="AK382" s="19"/>
      <c r="AL382" s="20">
        <v>0.35520000000000002</v>
      </c>
      <c r="AM382" s="26"/>
      <c r="AN382" s="21"/>
      <c r="AO382" s="19" t="s">
        <v>34</v>
      </c>
      <c r="AP382" s="18"/>
      <c r="AQ382" s="3">
        <f t="shared" si="43"/>
        <v>56.902994461337663</v>
      </c>
      <c r="AR382" s="19"/>
      <c r="AS382" s="19"/>
      <c r="AT382" s="27">
        <v>284.49705293102591</v>
      </c>
      <c r="AU382" s="27">
        <v>162.05795089182143</v>
      </c>
      <c r="AV382" s="28">
        <v>0</v>
      </c>
      <c r="AW382" s="60"/>
      <c r="AX382" s="67">
        <v>34394</v>
      </c>
      <c r="AY382" s="68" t="s">
        <v>39</v>
      </c>
      <c r="AZ382" s="69">
        <v>0.37</v>
      </c>
      <c r="BA382" s="69"/>
      <c r="BB382" s="69"/>
      <c r="BC382" s="68" t="s">
        <v>34</v>
      </c>
      <c r="BD382" s="18"/>
      <c r="BE382" s="27">
        <v>225.52076869051967</v>
      </c>
      <c r="BF382" s="27">
        <v>128.46331194297008</v>
      </c>
      <c r="BG382" s="28">
        <v>0</v>
      </c>
      <c r="BH382" s="17"/>
      <c r="BI382" s="41">
        <v>33731</v>
      </c>
      <c r="BJ382" s="20"/>
      <c r="BK382" s="20"/>
      <c r="BL382" s="20"/>
      <c r="BM382" s="20"/>
      <c r="BN382" s="20"/>
      <c r="BO382" s="20"/>
      <c r="BP382" s="20"/>
      <c r="BQ382" s="20"/>
      <c r="BR382" s="20"/>
      <c r="BS382" s="43">
        <v>7.0000000000000007E-2</v>
      </c>
      <c r="BT382" s="43">
        <v>5.6000000000000001E-2</v>
      </c>
      <c r="BU382" s="43">
        <v>0.14000000000000001</v>
      </c>
      <c r="BW382" s="16">
        <f t="shared" si="44"/>
        <v>0.78322968728510289</v>
      </c>
      <c r="BX382" s="10">
        <f t="shared" si="49"/>
        <v>0.25577262597105288</v>
      </c>
      <c r="BY382" s="10">
        <f t="shared" si="50"/>
        <v>1.3445311974136258</v>
      </c>
      <c r="BZ382" s="12">
        <f t="shared" si="51"/>
        <v>0.35126349226354087</v>
      </c>
      <c r="CA382" s="10">
        <f t="shared" si="45"/>
        <v>4.6591663402947274</v>
      </c>
      <c r="CB382" s="10">
        <f t="shared" si="46"/>
        <v>2.3295831701473637</v>
      </c>
      <c r="CC382" s="11">
        <f t="shared" si="47"/>
        <v>434.14618264995556</v>
      </c>
      <c r="CD382" s="11">
        <f t="shared" si="48"/>
        <v>271.34136415622226</v>
      </c>
      <c r="CF382" s="17"/>
      <c r="CG382" s="17"/>
      <c r="CH382" s="17"/>
      <c r="CI382" s="17"/>
    </row>
    <row r="383" spans="32:87" ht="10.5" customHeight="1">
      <c r="AF383" s="8"/>
      <c r="AG383" s="18">
        <v>30741</v>
      </c>
      <c r="AH383" s="19" t="s">
        <v>35</v>
      </c>
      <c r="AI383" s="20">
        <v>1.6E-2</v>
      </c>
      <c r="AJ383" s="26"/>
      <c r="AK383" s="20"/>
      <c r="AL383" s="20"/>
      <c r="AM383" s="20"/>
      <c r="AN383" s="20"/>
      <c r="AO383" s="19" t="s">
        <v>34</v>
      </c>
      <c r="AP383" s="20"/>
      <c r="AQ383" s="3">
        <f t="shared" si="43"/>
        <v>56.80236274681225</v>
      </c>
      <c r="AR383" s="27">
        <v>72.791468010302992</v>
      </c>
      <c r="AS383" s="28">
        <v>4.1220393725268097E-2</v>
      </c>
      <c r="AT383" s="28"/>
      <c r="AU383" s="28"/>
      <c r="AV383" s="28"/>
      <c r="AW383" s="60"/>
      <c r="AX383" s="67">
        <v>34425</v>
      </c>
      <c r="AY383" s="68" t="s">
        <v>39</v>
      </c>
      <c r="AZ383" s="69">
        <v>0.2</v>
      </c>
      <c r="BA383" s="69"/>
      <c r="BB383" s="69"/>
      <c r="BC383" s="68" t="s">
        <v>34</v>
      </c>
      <c r="BD383" s="20"/>
      <c r="BE383" s="27">
        <v>225.0799837432904</v>
      </c>
      <c r="BF383" s="27">
        <v>128.21222777673356</v>
      </c>
      <c r="BG383" s="28">
        <v>0</v>
      </c>
      <c r="BH383" s="17"/>
      <c r="BI383" s="41">
        <v>33743</v>
      </c>
      <c r="BJ383" s="20"/>
      <c r="BK383" s="20"/>
      <c r="BL383" s="20"/>
      <c r="BM383" s="20"/>
      <c r="BN383" s="20"/>
      <c r="BO383" s="20"/>
      <c r="BP383" s="20"/>
      <c r="BQ383" s="43">
        <v>4.9000000000000002E-2</v>
      </c>
      <c r="BR383" s="20"/>
      <c r="BS383" s="20"/>
      <c r="BT383" s="20"/>
      <c r="BU383" s="20"/>
      <c r="BW383" s="16">
        <f t="shared" si="44"/>
        <v>0.78263576216514663</v>
      </c>
      <c r="BX383" s="10">
        <f t="shared" si="49"/>
        <v>0.25557867291995251</v>
      </c>
      <c r="BY383" s="10">
        <f t="shared" si="50"/>
        <v>1.343511635890777</v>
      </c>
      <c r="BZ383" s="12">
        <f t="shared" si="51"/>
        <v>0.35099712823882928</v>
      </c>
      <c r="CA383" s="10">
        <f t="shared" si="45"/>
        <v>4.6555090648816533</v>
      </c>
      <c r="CB383" s="10">
        <f t="shared" si="46"/>
        <v>2.3277545324408266</v>
      </c>
      <c r="CC383" s="11">
        <f t="shared" si="47"/>
        <v>433.32306735122216</v>
      </c>
      <c r="CD383" s="11">
        <f t="shared" si="48"/>
        <v>270.82691709451382</v>
      </c>
      <c r="CF383" s="17"/>
      <c r="CG383" s="17"/>
      <c r="CH383" s="17"/>
      <c r="CI383" s="17"/>
    </row>
    <row r="384" spans="32:87" ht="10.5" customHeight="1">
      <c r="AG384" s="18">
        <v>30741</v>
      </c>
      <c r="AH384" s="19" t="s">
        <v>33</v>
      </c>
      <c r="AI384" s="26"/>
      <c r="AJ384" s="20">
        <v>0.1628</v>
      </c>
      <c r="AK384" s="20"/>
      <c r="AL384" s="20"/>
      <c r="AM384" s="20"/>
      <c r="AN384" s="20"/>
      <c r="AO384" s="19" t="s">
        <v>34</v>
      </c>
      <c r="AP384" s="18"/>
      <c r="AQ384" s="3">
        <f t="shared" si="43"/>
        <v>56.80236274681225</v>
      </c>
      <c r="AR384" s="27">
        <v>72.791468010302992</v>
      </c>
      <c r="AS384" s="28">
        <v>4.1220393725268097E-2</v>
      </c>
      <c r="AT384" s="28"/>
      <c r="AU384" s="28"/>
      <c r="AV384" s="28"/>
      <c r="AW384" s="60"/>
      <c r="AX384" s="67">
        <v>34456</v>
      </c>
      <c r="AY384" s="68" t="s">
        <v>39</v>
      </c>
      <c r="AZ384" s="69">
        <v>0.15</v>
      </c>
      <c r="BA384" s="69"/>
      <c r="BB384" s="70"/>
      <c r="BC384" s="68" t="s">
        <v>34</v>
      </c>
      <c r="BD384" s="18"/>
      <c r="BE384" s="27">
        <v>224.64006031924072</v>
      </c>
      <c r="BF384" s="27">
        <v>127.96163435962674</v>
      </c>
      <c r="BG384" s="28">
        <v>0</v>
      </c>
      <c r="BH384" s="17"/>
      <c r="BI384" s="18">
        <v>33753</v>
      </c>
      <c r="BJ384" s="20"/>
      <c r="BK384" s="20"/>
      <c r="BL384" s="42">
        <f>0.03/2</f>
        <v>1.4999999999999999E-2</v>
      </c>
      <c r="BM384" s="42">
        <v>9.5000000000000001E-2</v>
      </c>
      <c r="BN384" s="20"/>
      <c r="BO384" s="20"/>
      <c r="BP384" s="20"/>
      <c r="BQ384" s="20"/>
      <c r="BR384" s="20"/>
      <c r="BS384" s="20"/>
      <c r="BT384" s="20"/>
      <c r="BU384" s="20"/>
      <c r="BW384" s="16">
        <f t="shared" si="44"/>
        <v>0.78214116861611649</v>
      </c>
      <c r="BX384" s="10">
        <f t="shared" si="49"/>
        <v>0.25541715773114204</v>
      </c>
      <c r="BY384" s="10">
        <f t="shared" si="50"/>
        <v>1.3426625919034181</v>
      </c>
      <c r="BZ384" s="12">
        <f t="shared" si="51"/>
        <v>0.35077531251848093</v>
      </c>
      <c r="CA384" s="10">
        <f t="shared" si="45"/>
        <v>4.6524635284597409</v>
      </c>
      <c r="CB384" s="10">
        <f t="shared" si="46"/>
        <v>2.3262317642298704</v>
      </c>
      <c r="CC384" s="11">
        <f t="shared" si="47"/>
        <v>432.63833016911173</v>
      </c>
      <c r="CD384" s="11">
        <f t="shared" si="48"/>
        <v>270.39895635569485</v>
      </c>
      <c r="CF384" s="17"/>
      <c r="CG384" s="17"/>
      <c r="CH384" s="17"/>
      <c r="CI384" s="17"/>
    </row>
    <row r="385" spans="32:87" ht="10.5" customHeight="1">
      <c r="AF385" s="8"/>
      <c r="AG385" s="18">
        <v>30741</v>
      </c>
      <c r="AH385" s="19" t="s">
        <v>33</v>
      </c>
      <c r="AI385" s="26"/>
      <c r="AJ385" s="20">
        <v>1.4500000000000001E-2</v>
      </c>
      <c r="AK385" s="20"/>
      <c r="AL385" s="20"/>
      <c r="AM385" s="20"/>
      <c r="AN385" s="20"/>
      <c r="AO385" s="19" t="s">
        <v>34</v>
      </c>
      <c r="AP385" s="18"/>
      <c r="AQ385" s="3">
        <f t="shared" si="43"/>
        <v>56.80236274681225</v>
      </c>
      <c r="AR385" s="27">
        <v>72.791468010302992</v>
      </c>
      <c r="AS385" s="28">
        <v>4.1220393725268097E-2</v>
      </c>
      <c r="AT385" s="28"/>
      <c r="AU385" s="28"/>
      <c r="AV385" s="28"/>
      <c r="AW385" s="60"/>
      <c r="AX385" s="67">
        <v>34486</v>
      </c>
      <c r="AY385" s="68" t="s">
        <v>39</v>
      </c>
      <c r="AZ385" s="69">
        <v>0.02</v>
      </c>
      <c r="BA385" s="69"/>
      <c r="BB385" s="70"/>
      <c r="BC385" s="68" t="s">
        <v>34</v>
      </c>
      <c r="BD385" s="20"/>
      <c r="BE385" s="27">
        <v>224.2151466721543</v>
      </c>
      <c r="BF385" s="27">
        <v>127.71959095621231</v>
      </c>
      <c r="BG385" s="28">
        <v>0</v>
      </c>
      <c r="BH385" s="17"/>
      <c r="BI385" s="18">
        <v>33756</v>
      </c>
      <c r="BJ385" s="42">
        <v>4.4999999999999998E-2</v>
      </c>
      <c r="BK385" s="42">
        <v>4.2000000000000003E-2</v>
      </c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W385" s="16">
        <f t="shared" si="44"/>
        <v>0.78199285151013165</v>
      </c>
      <c r="BX385" s="10">
        <f t="shared" si="49"/>
        <v>0.25536872308126862</v>
      </c>
      <c r="BY385" s="10">
        <f t="shared" si="50"/>
        <v>1.3424079833520011</v>
      </c>
      <c r="BZ385" s="12">
        <f t="shared" si="51"/>
        <v>0.35070879514119507</v>
      </c>
      <c r="CA385" s="10">
        <f t="shared" si="45"/>
        <v>4.65155025609607</v>
      </c>
      <c r="CB385" s="10">
        <f t="shared" si="46"/>
        <v>2.325775128048035</v>
      </c>
      <c r="CC385" s="11">
        <f t="shared" si="47"/>
        <v>432.43312008657966</v>
      </c>
      <c r="CD385" s="11">
        <f t="shared" si="48"/>
        <v>270.2707000541123</v>
      </c>
      <c r="CF385" s="17"/>
      <c r="CG385" s="17"/>
      <c r="CH385" s="17"/>
      <c r="CI385" s="17"/>
    </row>
    <row r="386" spans="32:87" ht="10.5" customHeight="1">
      <c r="AG386" s="18">
        <v>30741</v>
      </c>
      <c r="AH386" s="19" t="s">
        <v>33</v>
      </c>
      <c r="AI386" s="26"/>
      <c r="AJ386" s="20">
        <v>0.111</v>
      </c>
      <c r="AK386" s="21"/>
      <c r="AL386" s="21"/>
      <c r="AM386" s="21"/>
      <c r="AN386" s="21"/>
      <c r="AO386" s="19" t="s">
        <v>34</v>
      </c>
      <c r="AP386" s="18"/>
      <c r="AQ386" s="3">
        <f t="shared" si="43"/>
        <v>56.80236274681225</v>
      </c>
      <c r="AR386" s="27">
        <v>72.791468010302992</v>
      </c>
      <c r="AS386" s="28">
        <v>4.1220393725268097E-2</v>
      </c>
      <c r="AT386" s="28"/>
      <c r="AU386" s="28"/>
      <c r="AV386" s="28"/>
      <c r="AW386" s="60"/>
      <c r="AX386" s="67">
        <v>34519</v>
      </c>
      <c r="AY386" s="68" t="s">
        <v>39</v>
      </c>
      <c r="AZ386" s="69">
        <v>0.02</v>
      </c>
      <c r="BA386" s="69"/>
      <c r="BB386" s="69"/>
      <c r="BC386" s="68" t="s">
        <v>34</v>
      </c>
      <c r="BD386" s="18"/>
      <c r="BE386" s="27">
        <v>223.74866991844584</v>
      </c>
      <c r="BF386" s="27">
        <v>127.45387197576655</v>
      </c>
      <c r="BG386" s="28">
        <v>0</v>
      </c>
      <c r="BH386" s="17"/>
      <c r="BI386" s="41">
        <v>33758</v>
      </c>
      <c r="BJ386" s="20"/>
      <c r="BK386" s="20"/>
      <c r="BL386" s="20"/>
      <c r="BM386" s="20"/>
      <c r="BN386" s="20"/>
      <c r="BO386" s="20"/>
      <c r="BP386" s="20"/>
      <c r="BQ386" s="20"/>
      <c r="BR386" s="43">
        <v>2.3E-2</v>
      </c>
      <c r="BS386" s="20"/>
      <c r="BT386" s="20"/>
      <c r="BU386" s="20"/>
      <c r="BW386" s="16">
        <f t="shared" si="44"/>
        <v>0.78189398906497742</v>
      </c>
      <c r="BX386" s="10">
        <f t="shared" si="49"/>
        <v>0.25533643841737302</v>
      </c>
      <c r="BY386" s="10">
        <f t="shared" si="50"/>
        <v>1.3422382711412402</v>
      </c>
      <c r="BZ386" s="12">
        <f t="shared" si="51"/>
        <v>0.35066445723074258</v>
      </c>
      <c r="CA386" s="10">
        <f t="shared" si="45"/>
        <v>4.6509415074525409</v>
      </c>
      <c r="CB386" s="10">
        <f t="shared" si="46"/>
        <v>2.3254707537262704</v>
      </c>
      <c r="CC386" s="11">
        <f t="shared" si="47"/>
        <v>432.29636744316082</v>
      </c>
      <c r="CD386" s="11">
        <f t="shared" si="48"/>
        <v>270.18522965197548</v>
      </c>
      <c r="CF386" s="17"/>
      <c r="CG386" s="17"/>
      <c r="CH386" s="17"/>
      <c r="CI386" s="17"/>
    </row>
    <row r="387" spans="32:87" ht="10.5" customHeight="1">
      <c r="AF387" s="8"/>
      <c r="AG387" s="18">
        <v>30742</v>
      </c>
      <c r="AH387" s="19" t="s">
        <v>39</v>
      </c>
      <c r="AI387" s="19"/>
      <c r="AJ387" s="19"/>
      <c r="AK387" s="19"/>
      <c r="AL387" s="20">
        <v>0.57720000000000005</v>
      </c>
      <c r="AM387" s="26"/>
      <c r="AN387" s="20"/>
      <c r="AO387" s="19" t="s">
        <v>34</v>
      </c>
      <c r="AP387" s="18"/>
      <c r="AQ387" s="3">
        <f t="shared" si="43"/>
        <v>56.798772050325084</v>
      </c>
      <c r="AR387" s="19"/>
      <c r="AS387" s="19"/>
      <c r="AT387" s="27">
        <v>283.9768393477832</v>
      </c>
      <c r="AU387" s="27">
        <v>161.76162182107058</v>
      </c>
      <c r="AV387" s="28">
        <v>0</v>
      </c>
      <c r="AW387" s="60"/>
      <c r="AX387" s="67">
        <v>34547</v>
      </c>
      <c r="AY387" s="68" t="s">
        <v>39</v>
      </c>
      <c r="AZ387" s="69">
        <v>6.3E-2</v>
      </c>
      <c r="BA387" s="69"/>
      <c r="BB387" s="69"/>
      <c r="BC387" s="68" t="s">
        <v>34</v>
      </c>
      <c r="BD387" s="18"/>
      <c r="BE387" s="27">
        <v>223.35363261156394</v>
      </c>
      <c r="BF387" s="27">
        <v>127.22884702095752</v>
      </c>
      <c r="BG387" s="28">
        <v>0</v>
      </c>
      <c r="BH387" s="17"/>
      <c r="BI387" s="44">
        <v>33770</v>
      </c>
      <c r="BJ387" s="20"/>
      <c r="BK387" s="20"/>
      <c r="BL387" s="20"/>
      <c r="BM387" s="20"/>
      <c r="BN387" s="55">
        <v>0.48</v>
      </c>
      <c r="BO387" s="55">
        <v>0.26</v>
      </c>
      <c r="BP387" s="55">
        <v>0.74</v>
      </c>
      <c r="BQ387" s="20"/>
      <c r="BR387" s="20"/>
      <c r="BS387" s="20"/>
      <c r="BT387" s="20"/>
      <c r="BU387" s="20"/>
      <c r="BW387" s="16">
        <f t="shared" si="44"/>
        <v>0.78130107680847427</v>
      </c>
      <c r="BX387" s="10">
        <f t="shared" si="49"/>
        <v>0.25514281612843515</v>
      </c>
      <c r="BY387" s="10">
        <f t="shared" si="50"/>
        <v>1.3412204483503796</v>
      </c>
      <c r="BZ387" s="12">
        <f t="shared" si="51"/>
        <v>0.35039854745586274</v>
      </c>
      <c r="CA387" s="10">
        <f t="shared" si="45"/>
        <v>4.6472906882328573</v>
      </c>
      <c r="CB387" s="10">
        <f t="shared" si="46"/>
        <v>2.3236453441164286</v>
      </c>
      <c r="CC387" s="11">
        <f t="shared" si="47"/>
        <v>431.47675928385974</v>
      </c>
      <c r="CD387" s="11">
        <f t="shared" si="48"/>
        <v>269.67297455241237</v>
      </c>
      <c r="CF387" s="17"/>
      <c r="CG387" s="17"/>
      <c r="CH387" s="17"/>
      <c r="CI387" s="17"/>
    </row>
    <row r="388" spans="32:87" ht="10.5" customHeight="1">
      <c r="AG388" s="18">
        <v>30771</v>
      </c>
      <c r="AH388" s="19" t="s">
        <v>35</v>
      </c>
      <c r="AI388" s="20">
        <v>0.14430000000000001</v>
      </c>
      <c r="AJ388" s="26"/>
      <c r="AK388" s="20"/>
      <c r="AL388" s="20"/>
      <c r="AM388" s="20"/>
      <c r="AN388" s="20"/>
      <c r="AO388" s="19" t="s">
        <v>34</v>
      </c>
      <c r="AP388" s="18"/>
      <c r="AQ388" s="3">
        <f t="shared" si="43"/>
        <v>56.694740531040786</v>
      </c>
      <c r="AR388" s="27">
        <v>72.653780689060838</v>
      </c>
      <c r="AS388" s="28">
        <v>4.1142424071025439E-2</v>
      </c>
      <c r="AT388" s="28"/>
      <c r="AU388" s="28"/>
      <c r="AV388" s="28"/>
      <c r="AW388" s="60"/>
      <c r="AX388" s="67">
        <v>34578</v>
      </c>
      <c r="AY388" s="68" t="s">
        <v>39</v>
      </c>
      <c r="AZ388" s="69">
        <v>0.02</v>
      </c>
      <c r="BA388" s="69"/>
      <c r="BB388" s="69"/>
      <c r="BC388" s="68" t="s">
        <v>34</v>
      </c>
      <c r="BD388" s="20"/>
      <c r="BE388" s="27">
        <v>222.9170833760509</v>
      </c>
      <c r="BF388" s="27">
        <v>126.98017564161712</v>
      </c>
      <c r="BG388" s="28">
        <v>0</v>
      </c>
      <c r="BH388" s="17"/>
      <c r="BI388" s="18">
        <v>33785</v>
      </c>
      <c r="BJ388" s="20"/>
      <c r="BK388" s="20"/>
      <c r="BL388" s="42">
        <f>0.03/2</f>
        <v>1.4999999999999999E-2</v>
      </c>
      <c r="BM388" s="42">
        <f>0.032/2</f>
        <v>1.6E-2</v>
      </c>
      <c r="BN388" s="20"/>
      <c r="BO388" s="20"/>
      <c r="BP388" s="20"/>
      <c r="BQ388" s="20"/>
      <c r="BR388" s="20"/>
      <c r="BS388" s="20"/>
      <c r="BT388" s="20"/>
      <c r="BU388" s="20"/>
      <c r="BW388" s="16">
        <f t="shared" si="44"/>
        <v>0.78056056870760959</v>
      </c>
      <c r="BX388" s="10">
        <f t="shared" si="49"/>
        <v>0.25490099472586869</v>
      </c>
      <c r="BY388" s="10">
        <f t="shared" si="50"/>
        <v>1.3399492551618255</v>
      </c>
      <c r="BZ388" s="12">
        <f t="shared" si="51"/>
        <v>0.35006644377570123</v>
      </c>
      <c r="CA388" s="10">
        <f t="shared" si="45"/>
        <v>4.6427311939192482</v>
      </c>
      <c r="CB388" s="10">
        <f t="shared" si="46"/>
        <v>2.3213655969596241</v>
      </c>
      <c r="CC388" s="11">
        <f t="shared" si="47"/>
        <v>430.45443395094998</v>
      </c>
      <c r="CD388" s="11">
        <f t="shared" si="48"/>
        <v>269.03402121934374</v>
      </c>
      <c r="CF388" s="17"/>
      <c r="CG388" s="17"/>
      <c r="CH388" s="17"/>
      <c r="CI388" s="17"/>
    </row>
    <row r="389" spans="32:87" ht="10.5" customHeight="1">
      <c r="AF389" s="8"/>
      <c r="AG389" s="18">
        <v>30771</v>
      </c>
      <c r="AH389" s="19" t="s">
        <v>33</v>
      </c>
      <c r="AI389" s="26"/>
      <c r="AJ389" s="20">
        <v>0.14799999999999999</v>
      </c>
      <c r="AK389" s="20"/>
      <c r="AL389" s="20"/>
      <c r="AM389" s="20"/>
      <c r="AN389" s="20"/>
      <c r="AO389" s="19" t="s">
        <v>34</v>
      </c>
      <c r="AP389" s="20"/>
      <c r="AQ389" s="3">
        <f t="shared" ref="AQ389:AQ452" si="52">100*2.71828^(-(0.69315/30.02)*(AG389-21794)/365.25)</f>
        <v>56.694740531040786</v>
      </c>
      <c r="AR389" s="27">
        <v>72.653780689060838</v>
      </c>
      <c r="AS389" s="28">
        <v>4.1142424071025439E-2</v>
      </c>
      <c r="AT389" s="28"/>
      <c r="AU389" s="28"/>
      <c r="AV389" s="28"/>
      <c r="AW389" s="60"/>
      <c r="AX389" s="67">
        <v>34610</v>
      </c>
      <c r="AY389" s="68" t="s">
        <v>39</v>
      </c>
      <c r="AZ389" s="69">
        <v>0.02</v>
      </c>
      <c r="BA389" s="69"/>
      <c r="BB389" s="70"/>
      <c r="BC389" s="68" t="s">
        <v>34</v>
      </c>
      <c r="BD389" s="18"/>
      <c r="BE389" s="27">
        <v>222.46734686266555</v>
      </c>
      <c r="BF389" s="27">
        <v>126.72399239806651</v>
      </c>
      <c r="BG389" s="28">
        <v>0</v>
      </c>
      <c r="BH389" s="17"/>
      <c r="BI389" s="18">
        <v>33786</v>
      </c>
      <c r="BJ389" s="42">
        <f>0.021/2</f>
        <v>1.0500000000000001E-2</v>
      </c>
      <c r="BK389" s="42">
        <f>0.024/2</f>
        <v>1.2E-2</v>
      </c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W389" s="16">
        <f t="shared" si="44"/>
        <v>0.78051122646273541</v>
      </c>
      <c r="BX389" s="10">
        <f t="shared" si="49"/>
        <v>0.254884881450609</v>
      </c>
      <c r="BY389" s="10">
        <f t="shared" si="50"/>
        <v>1.3398645518000141</v>
      </c>
      <c r="BZ389" s="12">
        <f t="shared" si="51"/>
        <v>0.35004431472526815</v>
      </c>
      <c r="CA389" s="10">
        <f t="shared" si="45"/>
        <v>4.6424273867329244</v>
      </c>
      <c r="CB389" s="10">
        <f t="shared" si="46"/>
        <v>2.3212136933664622</v>
      </c>
      <c r="CC389" s="11">
        <f t="shared" si="47"/>
        <v>430.38636511713025</v>
      </c>
      <c r="CD389" s="11">
        <f t="shared" si="48"/>
        <v>268.99147819820638</v>
      </c>
      <c r="CF389" s="17"/>
      <c r="CG389" s="17"/>
      <c r="CH389" s="17"/>
      <c r="CI389" s="17"/>
    </row>
    <row r="390" spans="32:87" ht="10.5" customHeight="1">
      <c r="AG390" s="18">
        <v>30771</v>
      </c>
      <c r="AH390" s="19" t="s">
        <v>33</v>
      </c>
      <c r="AI390" s="26"/>
      <c r="AJ390" s="20">
        <v>0.23680000000000001</v>
      </c>
      <c r="AK390" s="21"/>
      <c r="AL390" s="21"/>
      <c r="AM390" s="21"/>
      <c r="AN390" s="21"/>
      <c r="AO390" s="19" t="s">
        <v>34</v>
      </c>
      <c r="AP390" s="18"/>
      <c r="AQ390" s="3">
        <f t="shared" si="52"/>
        <v>56.694740531040786</v>
      </c>
      <c r="AR390" s="27">
        <v>72.653780689060838</v>
      </c>
      <c r="AS390" s="28">
        <v>4.1142424071025439E-2</v>
      </c>
      <c r="AT390" s="28"/>
      <c r="AU390" s="28"/>
      <c r="AV390" s="28"/>
      <c r="AW390" s="60"/>
      <c r="AX390" s="67">
        <v>34640</v>
      </c>
      <c r="AY390" s="68" t="s">
        <v>39</v>
      </c>
      <c r="AZ390" s="69">
        <v>0.02</v>
      </c>
      <c r="BA390" s="69"/>
      <c r="BB390" s="69"/>
      <c r="BC390" s="68" t="s">
        <v>34</v>
      </c>
      <c r="BD390" s="20"/>
      <c r="BE390" s="27">
        <v>222.04654297052488</v>
      </c>
      <c r="BF390" s="27">
        <v>126.48429003283972</v>
      </c>
      <c r="BG390" s="28">
        <v>0</v>
      </c>
      <c r="BH390" s="17"/>
      <c r="BI390" s="41">
        <v>33793</v>
      </c>
      <c r="BJ390" s="20"/>
      <c r="BK390" s="20"/>
      <c r="BL390" s="20"/>
      <c r="BM390" s="20"/>
      <c r="BN390" s="20"/>
      <c r="BO390" s="20"/>
      <c r="BP390" s="20"/>
      <c r="BQ390" s="43">
        <v>5.0999999999999997E-2</v>
      </c>
      <c r="BR390" s="20"/>
      <c r="BS390" s="20"/>
      <c r="BT390" s="20"/>
      <c r="BU390" s="20"/>
      <c r="BW390" s="16">
        <f t="shared" ref="BW390:BW453" si="53">1*2.71828^(-(0.69315/30.02)*(BI390-29866)/365.25)</f>
        <v>0.78016591807275837</v>
      </c>
      <c r="BX390" s="10">
        <f t="shared" si="49"/>
        <v>0.25477211704049013</v>
      </c>
      <c r="BY390" s="10">
        <f t="shared" si="50"/>
        <v>1.3392717781723158</v>
      </c>
      <c r="BZ390" s="12">
        <f t="shared" si="51"/>
        <v>0.34988945053543941</v>
      </c>
      <c r="CA390" s="10">
        <f t="shared" ref="CA390:CA453" si="54">6*2.71828^(-(0.69315/29)*(BI390-29866)/365.25)</f>
        <v>4.6403012930037129</v>
      </c>
      <c r="CB390" s="10">
        <f t="shared" ref="CB390:CB453" si="55">3*2.71828^(-(0.69315/29)*(BI390-29866)/365.25)</f>
        <v>2.3201506465018564</v>
      </c>
      <c r="CC390" s="11">
        <f t="shared" ref="CC390:CC453" si="56">800*2.71828^(-(0.69315/12)*(BI390-29866)/365.25)</f>
        <v>429.91018457413946</v>
      </c>
      <c r="CD390" s="11">
        <f t="shared" ref="CD390:CD453" si="57">500*2.71828^(-(0.69315/12)*(BI390-29866)/365.25)</f>
        <v>268.69386535883717</v>
      </c>
      <c r="CF390" s="17"/>
      <c r="CG390" s="17"/>
      <c r="CH390" s="17"/>
      <c r="CI390" s="17"/>
    </row>
    <row r="391" spans="32:87" ht="10.5" customHeight="1">
      <c r="AF391" s="8"/>
      <c r="AG391" s="18">
        <v>30771</v>
      </c>
      <c r="AH391" s="19" t="s">
        <v>33</v>
      </c>
      <c r="AI391" s="26"/>
      <c r="AJ391" s="20">
        <v>0.185</v>
      </c>
      <c r="AK391" s="21"/>
      <c r="AL391" s="21"/>
      <c r="AM391" s="21"/>
      <c r="AN391" s="21"/>
      <c r="AO391" s="19" t="s">
        <v>34</v>
      </c>
      <c r="AP391" s="20"/>
      <c r="AQ391" s="3">
        <f t="shared" si="52"/>
        <v>56.694740531040786</v>
      </c>
      <c r="AR391" s="27">
        <v>72.653780689060838</v>
      </c>
      <c r="AS391" s="28">
        <v>4.1142424071025439E-2</v>
      </c>
      <c r="AT391" s="28"/>
      <c r="AU391" s="28"/>
      <c r="AV391" s="28"/>
      <c r="AW391" s="60"/>
      <c r="AX391" s="67">
        <v>34669</v>
      </c>
      <c r="AY391" s="68" t="s">
        <v>39</v>
      </c>
      <c r="AZ391" s="69">
        <v>0.19</v>
      </c>
      <c r="BA391" s="69"/>
      <c r="BB391" s="69"/>
      <c r="BC391" s="68" t="s">
        <v>34</v>
      </c>
      <c r="BD391" s="18"/>
      <c r="BE391" s="27">
        <v>221.64052249834319</v>
      </c>
      <c r="BF391" s="27">
        <v>126.2530087416488</v>
      </c>
      <c r="BG391" s="28">
        <v>0</v>
      </c>
      <c r="BH391" s="17"/>
      <c r="BI391" s="18">
        <v>33816</v>
      </c>
      <c r="BJ391" s="20"/>
      <c r="BK391" s="20"/>
      <c r="BL391" s="42">
        <f>0.03/2</f>
        <v>1.4999999999999999E-2</v>
      </c>
      <c r="BM391" s="42">
        <f>0.032/2</f>
        <v>1.6E-2</v>
      </c>
      <c r="BN391" s="20"/>
      <c r="BO391" s="20"/>
      <c r="BP391" s="20"/>
      <c r="BQ391" s="20"/>
      <c r="BR391" s="20"/>
      <c r="BS391" s="20"/>
      <c r="BT391" s="20"/>
      <c r="BU391" s="20"/>
      <c r="BW391" s="16">
        <f t="shared" si="53"/>
        <v>0.77903240861847001</v>
      </c>
      <c r="BX391" s="10">
        <f t="shared" si="49"/>
        <v>0.25440195654428721</v>
      </c>
      <c r="BY391" s="10">
        <f t="shared" si="50"/>
        <v>1.3373259392331194</v>
      </c>
      <c r="BZ391" s="12">
        <f t="shared" si="51"/>
        <v>0.34938109328610273</v>
      </c>
      <c r="CA391" s="10">
        <f t="shared" si="54"/>
        <v>4.6333224096295265</v>
      </c>
      <c r="CB391" s="10">
        <f t="shared" si="55"/>
        <v>2.3166612048147632</v>
      </c>
      <c r="CC391" s="11">
        <f t="shared" si="56"/>
        <v>428.34929767093081</v>
      </c>
      <c r="CD391" s="11">
        <f t="shared" si="57"/>
        <v>267.71831104433176</v>
      </c>
      <c r="CF391" s="17"/>
      <c r="CG391" s="17"/>
      <c r="CH391" s="17"/>
      <c r="CI391" s="17"/>
    </row>
    <row r="392" spans="32:87" ht="10.5" customHeight="1">
      <c r="AG392" s="18">
        <v>30774</v>
      </c>
      <c r="AH392" s="19" t="s">
        <v>39</v>
      </c>
      <c r="AI392" s="19"/>
      <c r="AJ392" s="19"/>
      <c r="AK392" s="19"/>
      <c r="AL392" s="20">
        <v>0.41439999999999999</v>
      </c>
      <c r="AM392" s="26"/>
      <c r="AN392" s="20"/>
      <c r="AO392" s="19" t="s">
        <v>34</v>
      </c>
      <c r="AP392" s="20"/>
      <c r="AQ392" s="3">
        <f t="shared" si="52"/>
        <v>56.683989530866484</v>
      </c>
      <c r="AR392" s="19"/>
      <c r="AS392" s="19"/>
      <c r="AT392" s="27">
        <v>283.40391442127583</v>
      </c>
      <c r="AU392" s="27">
        <v>161.43526680737858</v>
      </c>
      <c r="AV392" s="28">
        <v>0</v>
      </c>
      <c r="AW392" s="60"/>
      <c r="AX392" s="67">
        <v>34704</v>
      </c>
      <c r="AY392" s="68" t="s">
        <v>39</v>
      </c>
      <c r="AZ392" s="69">
        <v>4.7E-2</v>
      </c>
      <c r="BA392" s="69"/>
      <c r="BB392" s="70"/>
      <c r="BC392" s="68" t="s">
        <v>34</v>
      </c>
      <c r="BD392" s="18"/>
      <c r="BE392" s="27">
        <v>221.15148638707322</v>
      </c>
      <c r="BF392" s="27">
        <v>125.97443928271059</v>
      </c>
      <c r="BG392" s="28">
        <v>0</v>
      </c>
      <c r="BH392" s="17"/>
      <c r="BI392" s="18">
        <v>33819</v>
      </c>
      <c r="BJ392" s="42">
        <f>0.021/2</f>
        <v>1.0500000000000001E-2</v>
      </c>
      <c r="BK392" s="42">
        <f>0.024/2</f>
        <v>1.2E-2</v>
      </c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W392" s="16">
        <f t="shared" si="53"/>
        <v>0.77888468102535657</v>
      </c>
      <c r="BX392" s="10">
        <f t="shared" si="49"/>
        <v>0.25435371440659454</v>
      </c>
      <c r="BY392" s="10">
        <f t="shared" si="50"/>
        <v>1.3370723426689388</v>
      </c>
      <c r="BZ392" s="12">
        <f t="shared" si="51"/>
        <v>0.34931484029403265</v>
      </c>
      <c r="CA392" s="10">
        <f t="shared" si="54"/>
        <v>4.6324128946418632</v>
      </c>
      <c r="CB392" s="10">
        <f t="shared" si="55"/>
        <v>2.3162064473209316</v>
      </c>
      <c r="CC392" s="11">
        <f t="shared" si="56"/>
        <v>428.14612197289864</v>
      </c>
      <c r="CD392" s="11">
        <f t="shared" si="57"/>
        <v>267.59132623306164</v>
      </c>
      <c r="CF392" s="17"/>
      <c r="CG392" s="17"/>
      <c r="CH392" s="17"/>
      <c r="CI392" s="17"/>
    </row>
    <row r="393" spans="32:87" ht="10.5" customHeight="1">
      <c r="AF393" s="8"/>
      <c r="AG393" s="18">
        <v>30799</v>
      </c>
      <c r="AH393" s="19" t="s">
        <v>35</v>
      </c>
      <c r="AI393" s="20">
        <v>1.6E-2</v>
      </c>
      <c r="AJ393" s="26"/>
      <c r="AK393" s="20"/>
      <c r="AL393" s="20"/>
      <c r="AM393" s="20"/>
      <c r="AN393" s="20"/>
      <c r="AO393" s="19" t="s">
        <v>34</v>
      </c>
      <c r="AP393" s="18"/>
      <c r="AQ393" s="3">
        <f t="shared" si="52"/>
        <v>56.594477109085226</v>
      </c>
      <c r="AR393" s="27">
        <v>72.525507507063125</v>
      </c>
      <c r="AS393" s="28">
        <v>4.1069785460885161E-2</v>
      </c>
      <c r="AT393" s="28"/>
      <c r="AU393" s="28"/>
      <c r="AV393" s="28"/>
      <c r="AW393" s="60"/>
      <c r="AX393" s="67">
        <v>34731</v>
      </c>
      <c r="AY393" s="68" t="s">
        <v>39</v>
      </c>
      <c r="AZ393" s="69">
        <v>5.0999999999999997E-2</v>
      </c>
      <c r="BA393" s="69"/>
      <c r="BB393" s="70"/>
      <c r="BC393" s="68" t="s">
        <v>34</v>
      </c>
      <c r="BD393" s="18"/>
      <c r="BE393" s="27">
        <v>220.77496734476526</v>
      </c>
      <c r="BF393" s="27">
        <v>125.7599628800922</v>
      </c>
      <c r="BG393" s="28">
        <v>0</v>
      </c>
      <c r="BH393" s="17"/>
      <c r="BI393" s="41">
        <v>33819</v>
      </c>
      <c r="BJ393" s="20"/>
      <c r="BK393" s="20"/>
      <c r="BL393" s="20"/>
      <c r="BM393" s="20"/>
      <c r="BN393" s="20"/>
      <c r="BO393" s="20"/>
      <c r="BP393" s="20"/>
      <c r="BQ393" s="20"/>
      <c r="BR393" s="20"/>
      <c r="BS393" s="43">
        <v>0.04</v>
      </c>
      <c r="BT393" s="56"/>
      <c r="BU393" s="43">
        <v>9.5000000000000001E-2</v>
      </c>
      <c r="BW393" s="16">
        <f t="shared" si="53"/>
        <v>0.77888468102535657</v>
      </c>
      <c r="BX393" s="10">
        <f t="shared" si="49"/>
        <v>0.25435371440659454</v>
      </c>
      <c r="BY393" s="10">
        <f t="shared" si="50"/>
        <v>1.3370723426689388</v>
      </c>
      <c r="BZ393" s="12">
        <f t="shared" si="51"/>
        <v>0.34931484029403265</v>
      </c>
      <c r="CA393" s="10">
        <f t="shared" si="54"/>
        <v>4.6324128946418632</v>
      </c>
      <c r="CB393" s="10">
        <f t="shared" si="55"/>
        <v>2.3162064473209316</v>
      </c>
      <c r="CC393" s="11">
        <f t="shared" si="56"/>
        <v>428.14612197289864</v>
      </c>
      <c r="CD393" s="11">
        <f t="shared" si="57"/>
        <v>267.59132623306164</v>
      </c>
      <c r="CF393" s="17"/>
      <c r="CG393" s="17"/>
      <c r="CH393" s="17"/>
      <c r="CI393" s="17"/>
    </row>
    <row r="394" spans="32:87" ht="10.5" customHeight="1">
      <c r="AG394" s="18">
        <v>30799</v>
      </c>
      <c r="AH394" s="19" t="s">
        <v>33</v>
      </c>
      <c r="AI394" s="26"/>
      <c r="AJ394" s="20">
        <v>0.1628</v>
      </c>
      <c r="AK394" s="20"/>
      <c r="AL394" s="20"/>
      <c r="AM394" s="20"/>
      <c r="AN394" s="20"/>
      <c r="AO394" s="19" t="s">
        <v>34</v>
      </c>
      <c r="AP394" s="18"/>
      <c r="AQ394" s="3">
        <f t="shared" si="52"/>
        <v>56.594477109085226</v>
      </c>
      <c r="AR394" s="27">
        <v>72.525507507063125</v>
      </c>
      <c r="AS394" s="28">
        <v>4.1069785460885161E-2</v>
      </c>
      <c r="AT394" s="28"/>
      <c r="AU394" s="28"/>
      <c r="AV394" s="28"/>
      <c r="AW394" s="60"/>
      <c r="AX394" s="67">
        <v>34759</v>
      </c>
      <c r="AY394" s="68" t="s">
        <v>39</v>
      </c>
      <c r="AZ394" s="69">
        <v>0.11</v>
      </c>
      <c r="BA394" s="69"/>
      <c r="BB394" s="69"/>
      <c r="BC394" s="68" t="s">
        <v>34</v>
      </c>
      <c r="BD394" s="18"/>
      <c r="BE394" s="27">
        <v>220.3851802297911</v>
      </c>
      <c r="BF394" s="27">
        <v>125.53792859015506</v>
      </c>
      <c r="BG394" s="28">
        <v>0</v>
      </c>
      <c r="BH394" s="17"/>
      <c r="BI394" s="41">
        <v>33820</v>
      </c>
      <c r="BJ394" s="20"/>
      <c r="BK394" s="20"/>
      <c r="BL394" s="20"/>
      <c r="BM394" s="20"/>
      <c r="BN394" s="20"/>
      <c r="BO394" s="20"/>
      <c r="BP394" s="20"/>
      <c r="BQ394" s="20"/>
      <c r="BR394" s="54">
        <v>8.5999999999999993E-2</v>
      </c>
      <c r="BS394" s="20"/>
      <c r="BT394" s="20"/>
      <c r="BU394" s="20"/>
      <c r="BW394" s="16">
        <f t="shared" si="53"/>
        <v>0.77883544471980837</v>
      </c>
      <c r="BX394" s="10">
        <f t="shared" si="49"/>
        <v>0.25433763572703522</v>
      </c>
      <c r="BY394" s="10">
        <f t="shared" si="50"/>
        <v>1.3369878211678647</v>
      </c>
      <c r="BZ394" s="12">
        <f t="shared" si="51"/>
        <v>0.34929275875535531</v>
      </c>
      <c r="CA394" s="10">
        <f t="shared" si="54"/>
        <v>4.6321097626558343</v>
      </c>
      <c r="CB394" s="10">
        <f t="shared" si="55"/>
        <v>2.3160548813279171</v>
      </c>
      <c r="CC394" s="11">
        <f t="shared" si="56"/>
        <v>428.07841815821217</v>
      </c>
      <c r="CD394" s="11">
        <f t="shared" si="57"/>
        <v>267.54901134888257</v>
      </c>
      <c r="CF394" s="17"/>
      <c r="CG394" s="17"/>
      <c r="CH394" s="17"/>
      <c r="CI394" s="17"/>
    </row>
    <row r="395" spans="32:87" ht="10.5" customHeight="1">
      <c r="AF395" s="8"/>
      <c r="AG395" s="18">
        <v>30800</v>
      </c>
      <c r="AH395" s="19" t="s">
        <v>33</v>
      </c>
      <c r="AI395" s="26"/>
      <c r="AJ395" s="20">
        <v>0.16650000000000001</v>
      </c>
      <c r="AK395" s="20"/>
      <c r="AL395" s="20"/>
      <c r="AM395" s="20"/>
      <c r="AN395" s="20"/>
      <c r="AO395" s="19" t="s">
        <v>34</v>
      </c>
      <c r="AP395" s="20"/>
      <c r="AQ395" s="3">
        <f t="shared" si="52"/>
        <v>56.590899553851223</v>
      </c>
      <c r="AR395" s="27">
        <v>72.520930512937738</v>
      </c>
      <c r="AS395" s="28">
        <v>4.1067193598059978E-2</v>
      </c>
      <c r="AT395" s="28"/>
      <c r="AU395" s="28"/>
      <c r="AV395" s="28"/>
      <c r="AW395" s="60"/>
      <c r="AX395" s="67">
        <v>34792</v>
      </c>
      <c r="AY395" s="68" t="s">
        <v>39</v>
      </c>
      <c r="AZ395" s="69">
        <v>0.02</v>
      </c>
      <c r="BA395" s="69"/>
      <c r="BB395" s="69"/>
      <c r="BC395" s="68" t="s">
        <v>34</v>
      </c>
      <c r="BD395" s="18"/>
      <c r="BE395" s="27">
        <v>219.9266716724305</v>
      </c>
      <c r="BF395" s="27">
        <v>125.27674853044373</v>
      </c>
      <c r="BG395" s="28">
        <v>0</v>
      </c>
      <c r="BH395" s="17"/>
      <c r="BI395" s="18">
        <v>33847</v>
      </c>
      <c r="BJ395" s="20"/>
      <c r="BK395" s="20"/>
      <c r="BL395" s="42">
        <f>0.03/2</f>
        <v>1.4999999999999999E-2</v>
      </c>
      <c r="BM395" s="42">
        <f>0.032/2</f>
        <v>1.6E-2</v>
      </c>
      <c r="BN395" s="20"/>
      <c r="BO395" s="20"/>
      <c r="BP395" s="20"/>
      <c r="BQ395" s="20"/>
      <c r="BR395" s="20"/>
      <c r="BS395" s="20"/>
      <c r="BT395" s="20"/>
      <c r="BU395" s="20"/>
      <c r="BW395" s="16">
        <f t="shared" si="53"/>
        <v>0.77750724031927199</v>
      </c>
      <c r="BX395" s="10">
        <f t="shared" si="49"/>
        <v>0.2539038953659809</v>
      </c>
      <c r="BY395" s="10">
        <f t="shared" si="50"/>
        <v>1.3347077591604435</v>
      </c>
      <c r="BZ395" s="12">
        <f t="shared" si="51"/>
        <v>0.34869708455690984</v>
      </c>
      <c r="CA395" s="10">
        <f t="shared" si="54"/>
        <v>4.6239326928279096</v>
      </c>
      <c r="CB395" s="10">
        <f t="shared" si="55"/>
        <v>2.3119663464139548</v>
      </c>
      <c r="CC395" s="11">
        <f t="shared" si="56"/>
        <v>426.25445655436653</v>
      </c>
      <c r="CD395" s="11">
        <f t="shared" si="57"/>
        <v>266.40903534647907</v>
      </c>
      <c r="CF395" s="17"/>
      <c r="CG395" s="17"/>
      <c r="CH395" s="17"/>
      <c r="CI395" s="17"/>
    </row>
    <row r="396" spans="32:87" ht="10.5" customHeight="1">
      <c r="AG396" s="18">
        <v>30800</v>
      </c>
      <c r="AH396" s="19" t="s">
        <v>33</v>
      </c>
      <c r="AI396" s="26"/>
      <c r="AJ396" s="20">
        <v>0.185</v>
      </c>
      <c r="AK396" s="21"/>
      <c r="AL396" s="21"/>
      <c r="AM396" s="21"/>
      <c r="AN396" s="21"/>
      <c r="AO396" s="19" t="s">
        <v>34</v>
      </c>
      <c r="AP396" s="18"/>
      <c r="AQ396" s="3">
        <f t="shared" si="52"/>
        <v>56.590899553851223</v>
      </c>
      <c r="AR396" s="27">
        <v>72.520930512937738</v>
      </c>
      <c r="AS396" s="28">
        <v>4.1067193598059978E-2</v>
      </c>
      <c r="AT396" s="28"/>
      <c r="AU396" s="28"/>
      <c r="AV396" s="28"/>
      <c r="AW396" s="60"/>
      <c r="AX396" s="67">
        <v>34820</v>
      </c>
      <c r="AY396" s="68" t="s">
        <v>39</v>
      </c>
      <c r="AZ396" s="69">
        <v>0.02</v>
      </c>
      <c r="BA396" s="69"/>
      <c r="BB396" s="69"/>
      <c r="BC396" s="68" t="s">
        <v>34</v>
      </c>
      <c r="BD396" s="20"/>
      <c r="BE396" s="27">
        <v>219.53838225770173</v>
      </c>
      <c r="BF396" s="27">
        <v>125.05556737494267</v>
      </c>
      <c r="BG396" s="28">
        <v>0</v>
      </c>
      <c r="BH396" s="17"/>
      <c r="BI396" s="18">
        <v>33848</v>
      </c>
      <c r="BJ396" s="42">
        <f>0.021/2</f>
        <v>1.0500000000000001E-2</v>
      </c>
      <c r="BK396" s="42">
        <v>7.9000000000000001E-2</v>
      </c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W396" s="16">
        <f t="shared" si="53"/>
        <v>0.77745809108706465</v>
      </c>
      <c r="BX396" s="10">
        <f t="shared" si="49"/>
        <v>0.25388784512121848</v>
      </c>
      <c r="BY396" s="10">
        <f t="shared" si="50"/>
        <v>1.3346233871338153</v>
      </c>
      <c r="BZ396" s="12">
        <f t="shared" si="51"/>
        <v>0.34867504206895589</v>
      </c>
      <c r="CA396" s="10">
        <f t="shared" si="54"/>
        <v>4.623630115762281</v>
      </c>
      <c r="CB396" s="10">
        <f t="shared" si="55"/>
        <v>2.3118150578811405</v>
      </c>
      <c r="CC396" s="11">
        <f t="shared" si="56"/>
        <v>426.18705187345336</v>
      </c>
      <c r="CD396" s="11">
        <f t="shared" si="57"/>
        <v>266.36690742090838</v>
      </c>
      <c r="CF396" s="17"/>
      <c r="CG396" s="17"/>
      <c r="CH396" s="17"/>
      <c r="CI396" s="17"/>
    </row>
    <row r="397" spans="32:87" ht="10.5" customHeight="1">
      <c r="AF397" s="8"/>
      <c r="AG397" s="18">
        <v>30803</v>
      </c>
      <c r="AH397" s="19" t="s">
        <v>39</v>
      </c>
      <c r="AI397" s="19"/>
      <c r="AJ397" s="19"/>
      <c r="AK397" s="19"/>
      <c r="AL397" s="20">
        <v>0.27379999999999999</v>
      </c>
      <c r="AM397" s="26"/>
      <c r="AN397" s="20"/>
      <c r="AO397" s="19" t="s">
        <v>34</v>
      </c>
      <c r="AP397" s="18"/>
      <c r="AQ397" s="3">
        <f t="shared" si="52"/>
        <v>56.580168244998433</v>
      </c>
      <c r="AR397" s="19"/>
      <c r="AS397" s="19"/>
      <c r="AT397" s="27">
        <v>282.88569968299572</v>
      </c>
      <c r="AU397" s="27">
        <v>161.14007633794347</v>
      </c>
      <c r="AV397" s="28">
        <v>0</v>
      </c>
      <c r="AW397" s="60"/>
      <c r="AX397" s="67">
        <v>34851</v>
      </c>
      <c r="AY397" s="68" t="s">
        <v>39</v>
      </c>
      <c r="AZ397" s="69">
        <v>0.02</v>
      </c>
      <c r="BA397" s="69"/>
      <c r="BB397" s="70"/>
      <c r="BC397" s="68" t="s">
        <v>34</v>
      </c>
      <c r="BD397" s="18"/>
      <c r="BE397" s="27">
        <v>219.10929000690749</v>
      </c>
      <c r="BF397" s="27">
        <v>124.8111437150458</v>
      </c>
      <c r="BG397" s="28">
        <v>0</v>
      </c>
      <c r="BH397" s="17"/>
      <c r="BI397" s="41">
        <v>33869</v>
      </c>
      <c r="BJ397" s="20"/>
      <c r="BK397" s="20"/>
      <c r="BL397" s="20"/>
      <c r="BM397" s="20"/>
      <c r="BN397" s="20"/>
      <c r="BO397" s="20"/>
      <c r="BP397" s="20"/>
      <c r="BQ397" s="43">
        <v>0.11</v>
      </c>
      <c r="BR397" s="20"/>
      <c r="BS397" s="20"/>
      <c r="BT397" s="20"/>
      <c r="BU397" s="20"/>
      <c r="BW397" s="16">
        <f t="shared" si="53"/>
        <v>0.77642667460515391</v>
      </c>
      <c r="BX397" s="10">
        <f t="shared" ref="BX397:BX460" si="58">0.3*2.71828^(-(0.69315/30.02)*(BI397-31208)/365.25)</f>
        <v>0.25355102425458026</v>
      </c>
      <c r="BY397" s="10">
        <f t="shared" si="50"/>
        <v>1.3328528060897507</v>
      </c>
      <c r="BZ397" s="12">
        <f t="shared" si="51"/>
        <v>0.3482124715595693</v>
      </c>
      <c r="CA397" s="10">
        <f t="shared" si="54"/>
        <v>4.6172805691401111</v>
      </c>
      <c r="CB397" s="10">
        <f t="shared" si="55"/>
        <v>2.3086402845700555</v>
      </c>
      <c r="CC397" s="11">
        <f t="shared" si="56"/>
        <v>424.77401317959556</v>
      </c>
      <c r="CD397" s="11">
        <f t="shared" si="57"/>
        <v>265.48375823724723</v>
      </c>
      <c r="CF397" s="17"/>
      <c r="CG397" s="17"/>
      <c r="CH397" s="17"/>
      <c r="CI397" s="17"/>
    </row>
    <row r="398" spans="32:87" ht="10.5" customHeight="1">
      <c r="AG398" s="18">
        <v>30833</v>
      </c>
      <c r="AH398" s="19" t="s">
        <v>35</v>
      </c>
      <c r="AI398" s="20">
        <v>0.11840000000000001</v>
      </c>
      <c r="AJ398" s="26"/>
      <c r="AK398" s="20"/>
      <c r="AL398" s="20"/>
      <c r="AM398" s="20"/>
      <c r="AN398" s="20"/>
      <c r="AO398" s="19" t="s">
        <v>34</v>
      </c>
      <c r="AP398" s="20"/>
      <c r="AQ398" s="3">
        <f t="shared" si="52"/>
        <v>56.472967016373651</v>
      </c>
      <c r="AR398" s="27">
        <v>72.370051641712081</v>
      </c>
      <c r="AS398" s="28">
        <v>4.0981753825422539E-2</v>
      </c>
      <c r="AT398" s="28"/>
      <c r="AU398" s="28"/>
      <c r="AV398" s="28"/>
      <c r="AW398" s="60"/>
      <c r="AX398" s="67">
        <v>34883</v>
      </c>
      <c r="AY398" s="68" t="s">
        <v>39</v>
      </c>
      <c r="AZ398" s="69">
        <v>0.02</v>
      </c>
      <c r="BA398" s="69"/>
      <c r="BB398" s="69"/>
      <c r="BC398" s="68" t="s">
        <v>34</v>
      </c>
      <c r="BD398" s="18"/>
      <c r="BE398" s="27">
        <v>218.6672357388108</v>
      </c>
      <c r="BF398" s="27">
        <v>124.55933650603369</v>
      </c>
      <c r="BG398" s="28">
        <v>0</v>
      </c>
      <c r="BH398" s="17"/>
      <c r="BI398" s="18">
        <v>33877</v>
      </c>
      <c r="BJ398" s="20"/>
      <c r="BK398" s="20"/>
      <c r="BL398" s="42">
        <f>0.03/2</f>
        <v>1.4999999999999999E-2</v>
      </c>
      <c r="BM398" s="42">
        <f>0.032/2</f>
        <v>1.6E-2</v>
      </c>
      <c r="BN398" s="20"/>
      <c r="BO398" s="20"/>
      <c r="BP398" s="20"/>
      <c r="BQ398" s="20"/>
      <c r="BR398" s="20"/>
      <c r="BS398" s="20"/>
      <c r="BT398" s="20"/>
      <c r="BU398" s="20"/>
      <c r="BW398" s="16">
        <f t="shared" si="53"/>
        <v>0.77603411406298406</v>
      </c>
      <c r="BX398" s="10">
        <f t="shared" si="58"/>
        <v>0.25342282911290803</v>
      </c>
      <c r="BY398" s="10">
        <f t="shared" si="50"/>
        <v>1.3321789170577214</v>
      </c>
      <c r="BZ398" s="12">
        <f t="shared" si="51"/>
        <v>0.34803641568578675</v>
      </c>
      <c r="CA398" s="10">
        <f t="shared" si="54"/>
        <v>4.6148639885082332</v>
      </c>
      <c r="CB398" s="10">
        <f t="shared" si="55"/>
        <v>2.3074319942541166</v>
      </c>
      <c r="CC398" s="11">
        <f t="shared" si="56"/>
        <v>424.23694589970626</v>
      </c>
      <c r="CD398" s="11">
        <f t="shared" si="57"/>
        <v>265.14809118731642</v>
      </c>
      <c r="CF398" s="17"/>
      <c r="CG398" s="17"/>
      <c r="CH398" s="17"/>
      <c r="CI398" s="17"/>
    </row>
    <row r="399" spans="32:87" ht="10.5" customHeight="1">
      <c r="AF399" s="8"/>
      <c r="AG399" s="18">
        <v>30833</v>
      </c>
      <c r="AH399" s="19" t="s">
        <v>33</v>
      </c>
      <c r="AI399" s="26"/>
      <c r="AJ399" s="20">
        <v>0.1295</v>
      </c>
      <c r="AK399" s="20"/>
      <c r="AL399" s="20"/>
      <c r="AM399" s="20"/>
      <c r="AN399" s="20"/>
      <c r="AO399" s="19" t="s">
        <v>34</v>
      </c>
      <c r="AP399" s="18"/>
      <c r="AQ399" s="3">
        <f t="shared" si="52"/>
        <v>56.472967016373651</v>
      </c>
      <c r="AR399" s="27">
        <v>72.370051641712081</v>
      </c>
      <c r="AS399" s="28">
        <v>4.0981753825422539E-2</v>
      </c>
      <c r="AT399" s="28"/>
      <c r="AU399" s="28"/>
      <c r="AV399" s="28"/>
      <c r="AW399" s="60"/>
      <c r="AX399" s="67">
        <v>34912</v>
      </c>
      <c r="AY399" s="68" t="s">
        <v>39</v>
      </c>
      <c r="AZ399" s="69">
        <v>0.02</v>
      </c>
      <c r="BA399" s="69"/>
      <c r="BB399" s="69"/>
      <c r="BC399" s="68" t="s">
        <v>34</v>
      </c>
      <c r="BD399" s="20"/>
      <c r="BE399" s="27">
        <v>218.26739445725963</v>
      </c>
      <c r="BF399" s="27">
        <v>124.33157506491307</v>
      </c>
      <c r="BG399" s="28">
        <v>0</v>
      </c>
      <c r="BH399" s="17"/>
      <c r="BI399" s="18">
        <v>33879</v>
      </c>
      <c r="BJ399" s="42">
        <f>0.021/2</f>
        <v>1.0500000000000001E-2</v>
      </c>
      <c r="BK399" s="42">
        <f>0.024/2</f>
        <v>1.2E-2</v>
      </c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W399" s="16">
        <f t="shared" si="53"/>
        <v>0.77593600494358317</v>
      </c>
      <c r="BX399" s="10">
        <f t="shared" si="58"/>
        <v>0.2533907904561663</v>
      </c>
      <c r="BY399" s="10">
        <f t="shared" si="50"/>
        <v>1.3320104980435721</v>
      </c>
      <c r="BZ399" s="12">
        <f t="shared" si="51"/>
        <v>0.34799241562748567</v>
      </c>
      <c r="CA399" s="10">
        <f t="shared" si="54"/>
        <v>4.6142600409986061</v>
      </c>
      <c r="CB399" s="10">
        <f t="shared" si="55"/>
        <v>2.307130020499303</v>
      </c>
      <c r="CC399" s="11">
        <f t="shared" si="56"/>
        <v>424.1027852142895</v>
      </c>
      <c r="CD399" s="11">
        <f t="shared" si="57"/>
        <v>265.06424075893091</v>
      </c>
      <c r="CF399" s="17"/>
      <c r="CG399" s="17"/>
      <c r="CH399" s="17"/>
      <c r="CI399" s="17"/>
    </row>
    <row r="400" spans="32:87" ht="10.5" customHeight="1">
      <c r="AG400" s="18">
        <v>30833</v>
      </c>
      <c r="AH400" s="19" t="s">
        <v>33</v>
      </c>
      <c r="AI400" s="26"/>
      <c r="AJ400" s="20">
        <v>1.4500000000000001E-2</v>
      </c>
      <c r="AK400" s="21"/>
      <c r="AL400" s="21"/>
      <c r="AM400" s="21"/>
      <c r="AN400" s="21"/>
      <c r="AO400" s="19" t="s">
        <v>34</v>
      </c>
      <c r="AP400" s="18"/>
      <c r="AQ400" s="3">
        <f t="shared" si="52"/>
        <v>56.472967016373651</v>
      </c>
      <c r="AR400" s="27">
        <v>72.370051641712081</v>
      </c>
      <c r="AS400" s="28">
        <v>4.0981753825422539E-2</v>
      </c>
      <c r="AT400" s="28"/>
      <c r="AU400" s="28"/>
      <c r="AV400" s="28"/>
      <c r="AW400" s="60"/>
      <c r="AX400" s="67">
        <v>34943</v>
      </c>
      <c r="AY400" s="68" t="s">
        <v>39</v>
      </c>
      <c r="AZ400" s="69">
        <v>0.02</v>
      </c>
      <c r="BA400" s="69"/>
      <c r="BB400" s="70"/>
      <c r="BC400" s="68" t="s">
        <v>34</v>
      </c>
      <c r="BD400" s="20"/>
      <c r="BE400" s="27">
        <v>217.84078637807315</v>
      </c>
      <c r="BF400" s="27">
        <v>124.08856646276907</v>
      </c>
      <c r="BG400" s="28">
        <v>0</v>
      </c>
      <c r="BH400" s="17"/>
      <c r="BI400" s="18">
        <v>33907</v>
      </c>
      <c r="BJ400" s="20"/>
      <c r="BK400" s="20"/>
      <c r="BL400" s="42">
        <f>0.03/2</f>
        <v>1.4999999999999999E-2</v>
      </c>
      <c r="BM400" s="42">
        <f>0.032/2</f>
        <v>1.6E-2</v>
      </c>
      <c r="BN400" s="20"/>
      <c r="BO400" s="20"/>
      <c r="BP400" s="20"/>
      <c r="BQ400" s="20"/>
      <c r="BR400" s="20"/>
      <c r="BS400" s="20"/>
      <c r="BT400" s="20"/>
      <c r="BU400" s="20"/>
      <c r="BW400" s="16">
        <f t="shared" si="53"/>
        <v>0.77456377890735029</v>
      </c>
      <c r="BX400" s="10">
        <f t="shared" si="58"/>
        <v>0.2529426743257247</v>
      </c>
      <c r="BY400" s="10">
        <f t="shared" si="50"/>
        <v>1.3296548662977765</v>
      </c>
      <c r="BZ400" s="12">
        <f t="shared" si="51"/>
        <v>0.34737699856977311</v>
      </c>
      <c r="CA400" s="10">
        <f t="shared" si="54"/>
        <v>4.6058130702169233</v>
      </c>
      <c r="CB400" s="10">
        <f t="shared" si="55"/>
        <v>2.3029065351084617</v>
      </c>
      <c r="CC400" s="11">
        <f t="shared" si="56"/>
        <v>422.22898435163972</v>
      </c>
      <c r="CD400" s="11">
        <f t="shared" si="57"/>
        <v>263.89311521977481</v>
      </c>
      <c r="CF400" s="17"/>
      <c r="CG400" s="17"/>
      <c r="CH400" s="17"/>
      <c r="CI400" s="17"/>
    </row>
    <row r="401" spans="32:87" ht="10.5" customHeight="1">
      <c r="AF401" s="8"/>
      <c r="AG401" s="18">
        <v>30833</v>
      </c>
      <c r="AH401" s="19" t="s">
        <v>33</v>
      </c>
      <c r="AI401" s="26"/>
      <c r="AJ401" s="20">
        <v>7.3999999999999996E-2</v>
      </c>
      <c r="AK401" s="21"/>
      <c r="AL401" s="21"/>
      <c r="AM401" s="21"/>
      <c r="AN401" s="21"/>
      <c r="AO401" s="19" t="s">
        <v>34</v>
      </c>
      <c r="AP401" s="18"/>
      <c r="AQ401" s="3">
        <f t="shared" si="52"/>
        <v>56.472967016373651</v>
      </c>
      <c r="AR401" s="27">
        <v>72.370051641712081</v>
      </c>
      <c r="AS401" s="28">
        <v>4.0981753825422539E-2</v>
      </c>
      <c r="AT401" s="28"/>
      <c r="AU401" s="28"/>
      <c r="AV401" s="28"/>
      <c r="AW401" s="60"/>
      <c r="AX401" s="67">
        <v>34974</v>
      </c>
      <c r="AY401" s="68" t="s">
        <v>39</v>
      </c>
      <c r="AZ401" s="69">
        <v>0.02</v>
      </c>
      <c r="BA401" s="69"/>
      <c r="BB401" s="70"/>
      <c r="BC401" s="68" t="s">
        <v>34</v>
      </c>
      <c r="BD401" s="18"/>
      <c r="BE401" s="27">
        <v>217.41501211308824</v>
      </c>
      <c r="BF401" s="27">
        <v>123.84603282589988</v>
      </c>
      <c r="BG401" s="28">
        <v>0</v>
      </c>
      <c r="BH401" s="17"/>
      <c r="BI401" s="18">
        <v>33912</v>
      </c>
      <c r="BJ401" s="42">
        <v>7.1999999999999995E-2</v>
      </c>
      <c r="BK401" s="42">
        <f>0.024/2</f>
        <v>1.2E-2</v>
      </c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W401" s="16">
        <f t="shared" si="53"/>
        <v>0.77431899403362003</v>
      </c>
      <c r="BX401" s="10">
        <f t="shared" si="58"/>
        <v>0.25286273702129369</v>
      </c>
      <c r="BY401" s="10">
        <f t="shared" si="50"/>
        <v>1.3292346563584341</v>
      </c>
      <c r="BZ401" s="12">
        <f t="shared" si="51"/>
        <v>0.34726721724892223</v>
      </c>
      <c r="CA401" s="10">
        <f t="shared" si="54"/>
        <v>4.6043063105818991</v>
      </c>
      <c r="CB401" s="10">
        <f t="shared" si="55"/>
        <v>2.3021531552909495</v>
      </c>
      <c r="CC401" s="11">
        <f t="shared" si="56"/>
        <v>421.89524930230203</v>
      </c>
      <c r="CD401" s="11">
        <f t="shared" si="57"/>
        <v>263.68453081393875</v>
      </c>
      <c r="CF401" s="17"/>
      <c r="CG401" s="17"/>
      <c r="CH401" s="17"/>
      <c r="CI401" s="17"/>
    </row>
    <row r="402" spans="32:87" ht="10.5" customHeight="1">
      <c r="AG402" s="18">
        <v>30834</v>
      </c>
      <c r="AH402" s="19" t="s">
        <v>39</v>
      </c>
      <c r="AI402" s="19"/>
      <c r="AJ402" s="19"/>
      <c r="AK402" s="19"/>
      <c r="AL402" s="20">
        <v>0.42180000000000001</v>
      </c>
      <c r="AM402" s="26"/>
      <c r="AN402" s="21"/>
      <c r="AO402" s="19" t="s">
        <v>34</v>
      </c>
      <c r="AP402" s="20"/>
      <c r="AQ402" s="3">
        <f t="shared" si="52"/>
        <v>56.469397142261379</v>
      </c>
      <c r="AR402" s="19"/>
      <c r="AS402" s="19"/>
      <c r="AT402" s="27">
        <v>282.33279380682876</v>
      </c>
      <c r="AU402" s="27">
        <v>160.82512476848242</v>
      </c>
      <c r="AV402" s="28">
        <v>0</v>
      </c>
      <c r="AW402" s="60"/>
      <c r="AX402" s="67">
        <v>35005</v>
      </c>
      <c r="AY402" s="68" t="s">
        <v>39</v>
      </c>
      <c r="AZ402" s="69">
        <v>0.02</v>
      </c>
      <c r="BA402" s="69"/>
      <c r="BB402" s="69"/>
      <c r="BC402" s="68" t="s">
        <v>34</v>
      </c>
      <c r="BD402" s="18"/>
      <c r="BE402" s="27">
        <v>216.99007003259794</v>
      </c>
      <c r="BF402" s="27">
        <v>123.60397322597615</v>
      </c>
      <c r="BG402" s="28">
        <v>0</v>
      </c>
      <c r="BH402" s="17"/>
      <c r="BI402" s="47">
        <v>33927</v>
      </c>
      <c r="BJ402" s="20"/>
      <c r="BK402" s="20"/>
      <c r="BL402" s="20"/>
      <c r="BM402" s="20"/>
      <c r="BN402" s="20"/>
      <c r="BO402" s="20"/>
      <c r="BP402" s="20"/>
      <c r="BQ402" s="20"/>
      <c r="BR402" s="20"/>
      <c r="BS402" s="56"/>
      <c r="BT402" s="56"/>
      <c r="BU402" s="43">
        <v>0.24</v>
      </c>
      <c r="BW402" s="16">
        <f t="shared" si="53"/>
        <v>0.77358510346984721</v>
      </c>
      <c r="BX402" s="10">
        <f t="shared" si="58"/>
        <v>0.25262307665126577</v>
      </c>
      <c r="BY402" s="10">
        <f t="shared" ref="BY402:BY465" si="59">1.704*2.71828^(-(0.69315/30.02)*(BI402-29983)/365.25)</f>
        <v>1.3279748231645461</v>
      </c>
      <c r="BZ402" s="12">
        <f t="shared" si="51"/>
        <v>0.34693808140722082</v>
      </c>
      <c r="CA402" s="10">
        <f t="shared" si="54"/>
        <v>4.5997889885873082</v>
      </c>
      <c r="CB402" s="10">
        <f t="shared" si="55"/>
        <v>2.2998944942936541</v>
      </c>
      <c r="CC402" s="11">
        <f t="shared" si="56"/>
        <v>420.89562605049144</v>
      </c>
      <c r="CD402" s="11">
        <f t="shared" si="57"/>
        <v>263.05976628155713</v>
      </c>
      <c r="CF402" s="17"/>
      <c r="CG402" s="17"/>
      <c r="CH402" s="17"/>
      <c r="CI402" s="17"/>
    </row>
    <row r="403" spans="32:87" ht="10.5" customHeight="1">
      <c r="AF403" s="8"/>
      <c r="AG403" s="18">
        <v>30862</v>
      </c>
      <c r="AH403" s="19" t="s">
        <v>35</v>
      </c>
      <c r="AI403" s="20">
        <v>1.6E-2</v>
      </c>
      <c r="AJ403" s="26"/>
      <c r="AK403" s="20"/>
      <c r="AL403" s="20"/>
      <c r="AM403" s="20"/>
      <c r="AN403" s="20"/>
      <c r="AO403" s="19" t="s">
        <v>34</v>
      </c>
      <c r="AP403" s="18"/>
      <c r="AQ403" s="3">
        <f t="shared" si="52"/>
        <v>56.369532235213235</v>
      </c>
      <c r="AR403" s="27">
        <v>72.237720274845074</v>
      </c>
      <c r="AS403" s="28">
        <v>4.0906817144056411E-2</v>
      </c>
      <c r="AT403" s="28"/>
      <c r="AU403" s="28"/>
      <c r="AV403" s="28"/>
      <c r="AW403" s="60"/>
      <c r="AX403" s="67">
        <v>35037</v>
      </c>
      <c r="AY403" s="68" t="s">
        <v>39</v>
      </c>
      <c r="AZ403" s="69">
        <v>0.27</v>
      </c>
      <c r="BA403" s="69"/>
      <c r="BB403" s="69"/>
      <c r="BC403" s="68" t="s">
        <v>34</v>
      </c>
      <c r="BD403" s="20"/>
      <c r="BE403" s="27">
        <v>216.55229130313612</v>
      </c>
      <c r="BF403" s="27">
        <v>123.35460149045308</v>
      </c>
      <c r="BG403" s="28">
        <v>0</v>
      </c>
      <c r="BH403" s="17"/>
      <c r="BI403" s="18">
        <v>33938</v>
      </c>
      <c r="BJ403" s="20"/>
      <c r="BK403" s="20"/>
      <c r="BL403" s="42">
        <f>0.03/2</f>
        <v>1.4999999999999999E-2</v>
      </c>
      <c r="BM403" s="42">
        <f>0.032/2</f>
        <v>1.6E-2</v>
      </c>
      <c r="BN403" s="20"/>
      <c r="BO403" s="20"/>
      <c r="BP403" s="20"/>
      <c r="BQ403" s="20"/>
      <c r="BR403" s="20"/>
      <c r="BS403" s="20"/>
      <c r="BT403" s="20"/>
      <c r="BU403" s="20"/>
      <c r="BW403" s="16">
        <f t="shared" si="53"/>
        <v>0.77304735916893175</v>
      </c>
      <c r="BX403" s="10">
        <f t="shared" si="58"/>
        <v>0.25244747009015239</v>
      </c>
      <c r="BY403" s="10">
        <f t="shared" si="59"/>
        <v>1.3270517044414571</v>
      </c>
      <c r="BZ403" s="12">
        <f t="shared" si="51"/>
        <v>0.34669691340229108</v>
      </c>
      <c r="CA403" s="10">
        <f t="shared" si="54"/>
        <v>4.5964791028071357</v>
      </c>
      <c r="CB403" s="10">
        <f t="shared" si="55"/>
        <v>2.2982395514035678</v>
      </c>
      <c r="CC403" s="11">
        <f t="shared" si="56"/>
        <v>420.16407461130791</v>
      </c>
      <c r="CD403" s="11">
        <f t="shared" si="57"/>
        <v>262.60254663206746</v>
      </c>
      <c r="CF403" s="17"/>
      <c r="CG403" s="17"/>
      <c r="CH403" s="17"/>
      <c r="CI403" s="17"/>
    </row>
    <row r="404" spans="32:87" ht="10.5" customHeight="1">
      <c r="AG404" s="18">
        <v>30862</v>
      </c>
      <c r="AH404" s="19" t="s">
        <v>33</v>
      </c>
      <c r="AI404" s="26"/>
      <c r="AJ404" s="20">
        <v>1.4500000000000001E-2</v>
      </c>
      <c r="AK404" s="20"/>
      <c r="AL404" s="20"/>
      <c r="AM404" s="20"/>
      <c r="AN404" s="20"/>
      <c r="AO404" s="19" t="s">
        <v>34</v>
      </c>
      <c r="AP404" s="18"/>
      <c r="AQ404" s="3">
        <f t="shared" si="52"/>
        <v>56.369532235213235</v>
      </c>
      <c r="AR404" s="27">
        <v>72.237720274845074</v>
      </c>
      <c r="AS404" s="28">
        <v>4.0906817144056411E-2</v>
      </c>
      <c r="AT404" s="28"/>
      <c r="AU404" s="28"/>
      <c r="AV404" s="28"/>
      <c r="AW404" s="60"/>
      <c r="AX404" s="67">
        <v>35069</v>
      </c>
      <c r="AY404" s="68" t="s">
        <v>39</v>
      </c>
      <c r="AZ404" s="69">
        <v>0.02</v>
      </c>
      <c r="BA404" s="69"/>
      <c r="BB404" s="69"/>
      <c r="BC404" s="68" t="s">
        <v>34</v>
      </c>
      <c r="BD404" s="18"/>
      <c r="BE404" s="27">
        <v>216.11539579480947</v>
      </c>
      <c r="BF404" s="27">
        <v>123.10573286385814</v>
      </c>
      <c r="BG404" s="28">
        <v>0</v>
      </c>
      <c r="BH404" s="17"/>
      <c r="BI404" s="18">
        <v>33939</v>
      </c>
      <c r="BJ404" s="42">
        <f>0.021/2</f>
        <v>1.0500000000000001E-2</v>
      </c>
      <c r="BK404" s="42">
        <v>6.3E-2</v>
      </c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W404" s="16">
        <f t="shared" si="53"/>
        <v>0.77299849186301783</v>
      </c>
      <c r="BX404" s="10">
        <f t="shared" si="58"/>
        <v>0.25243151191165036</v>
      </c>
      <c r="BY404" s="10">
        <f t="shared" si="59"/>
        <v>1.3269678163835843</v>
      </c>
      <c r="BZ404" s="12">
        <f t="shared" si="51"/>
        <v>0.34667499735287222</v>
      </c>
      <c r="CA404" s="10">
        <f t="shared" si="54"/>
        <v>4.5961783222267201</v>
      </c>
      <c r="CB404" s="10">
        <f t="shared" si="55"/>
        <v>2.29808916111336</v>
      </c>
      <c r="CC404" s="11">
        <f t="shared" si="56"/>
        <v>420.09763301768965</v>
      </c>
      <c r="CD404" s="11">
        <f t="shared" si="57"/>
        <v>262.56102063605601</v>
      </c>
      <c r="CF404" s="17"/>
      <c r="CG404" s="17"/>
      <c r="CH404" s="17"/>
      <c r="CI404" s="17"/>
    </row>
    <row r="405" spans="32:87" ht="10.5" customHeight="1">
      <c r="AF405" s="8"/>
      <c r="AG405" s="18">
        <v>30863</v>
      </c>
      <c r="AH405" s="19" t="s">
        <v>33</v>
      </c>
      <c r="AI405" s="26"/>
      <c r="AJ405" s="20">
        <v>1.4500000000000001E-2</v>
      </c>
      <c r="AK405" s="20"/>
      <c r="AL405" s="20"/>
      <c r="AM405" s="20"/>
      <c r="AN405" s="20"/>
      <c r="AO405" s="19" t="s">
        <v>34</v>
      </c>
      <c r="AP405" s="20"/>
      <c r="AQ405" s="3">
        <f t="shared" si="52"/>
        <v>56.365968899612525</v>
      </c>
      <c r="AR405" s="27">
        <v>72.233161442612186</v>
      </c>
      <c r="AS405" s="28">
        <v>4.0904235565957993E-2</v>
      </c>
      <c r="AT405" s="28"/>
      <c r="AU405" s="28"/>
      <c r="AV405" s="28"/>
      <c r="AW405" s="60"/>
      <c r="AX405" s="67">
        <v>35097</v>
      </c>
      <c r="AY405" s="68" t="s">
        <v>39</v>
      </c>
      <c r="AZ405" s="69">
        <v>0.02</v>
      </c>
      <c r="BA405" s="69"/>
      <c r="BB405" s="70"/>
      <c r="BC405" s="68" t="s">
        <v>34</v>
      </c>
      <c r="BD405" s="18"/>
      <c r="BE405" s="27">
        <v>215.7338353414597</v>
      </c>
      <c r="BF405" s="27">
        <v>122.88838472413518</v>
      </c>
      <c r="BG405" s="28">
        <v>0</v>
      </c>
      <c r="BH405" s="17"/>
      <c r="BI405" s="44">
        <v>33954</v>
      </c>
      <c r="BJ405" s="20"/>
      <c r="BK405" s="20"/>
      <c r="BL405" s="20"/>
      <c r="BM405" s="20"/>
      <c r="BN405" s="55">
        <v>0.28000000000000003</v>
      </c>
      <c r="BO405" s="55">
        <v>0.22</v>
      </c>
      <c r="BP405" s="55">
        <v>0.6</v>
      </c>
      <c r="BQ405" s="20"/>
      <c r="BR405" s="20"/>
      <c r="BS405" s="20"/>
      <c r="BT405" s="20"/>
      <c r="BU405" s="20"/>
      <c r="BW405" s="16">
        <f t="shared" si="53"/>
        <v>0.77226585285589011</v>
      </c>
      <c r="BX405" s="10">
        <f t="shared" si="58"/>
        <v>0.2521922602517811</v>
      </c>
      <c r="BY405" s="10">
        <f t="shared" si="59"/>
        <v>1.3257101316743389</v>
      </c>
      <c r="BZ405" s="12">
        <f t="shared" si="51"/>
        <v>0.34634642281032108</v>
      </c>
      <c r="CA405" s="10">
        <f t="shared" si="54"/>
        <v>4.5916689746669492</v>
      </c>
      <c r="CB405" s="10">
        <f t="shared" si="55"/>
        <v>2.2958344873334746</v>
      </c>
      <c r="CC405" s="11">
        <f t="shared" si="56"/>
        <v>419.10226897249225</v>
      </c>
      <c r="CD405" s="11">
        <f t="shared" si="57"/>
        <v>261.93891810780769</v>
      </c>
      <c r="CF405" s="17"/>
      <c r="CG405" s="17"/>
      <c r="CH405" s="17"/>
      <c r="CI405" s="17"/>
    </row>
    <row r="406" spans="32:87" ht="10.5" customHeight="1">
      <c r="AG406" s="18">
        <v>30863</v>
      </c>
      <c r="AH406" s="19" t="s">
        <v>33</v>
      </c>
      <c r="AI406" s="26"/>
      <c r="AJ406" s="20">
        <v>1.4500000000000001E-2</v>
      </c>
      <c r="AK406" s="21"/>
      <c r="AL406" s="21"/>
      <c r="AM406" s="21"/>
      <c r="AN406" s="21"/>
      <c r="AO406" s="19" t="s">
        <v>34</v>
      </c>
      <c r="AP406" s="18"/>
      <c r="AQ406" s="3">
        <f t="shared" si="52"/>
        <v>56.365968899612525</v>
      </c>
      <c r="AR406" s="27">
        <v>72.233161442612186</v>
      </c>
      <c r="AS406" s="28">
        <v>4.0904235565957993E-2</v>
      </c>
      <c r="AT406" s="28"/>
      <c r="AU406" s="28"/>
      <c r="AV406" s="28"/>
      <c r="AW406" s="60"/>
      <c r="AX406" s="67">
        <v>35125</v>
      </c>
      <c r="AY406" s="68" t="s">
        <v>39</v>
      </c>
      <c r="AZ406" s="69">
        <v>0.11</v>
      </c>
      <c r="BA406" s="69"/>
      <c r="BB406" s="69"/>
      <c r="BC406" s="68" t="s">
        <v>34</v>
      </c>
      <c r="BD406" s="20"/>
      <c r="BE406" s="27">
        <v>215.35294854848945</v>
      </c>
      <c r="BF406" s="27">
        <v>122.67142032132472</v>
      </c>
      <c r="BG406" s="28">
        <v>0</v>
      </c>
      <c r="BH406" s="17"/>
      <c r="BI406" s="18">
        <v>33966</v>
      </c>
      <c r="BJ406" s="20"/>
      <c r="BK406" s="20"/>
      <c r="BL406" s="42">
        <f>0.03/2</f>
        <v>1.4999999999999999E-2</v>
      </c>
      <c r="BM406" s="42">
        <f>0.032/2</f>
        <v>1.6E-2</v>
      </c>
      <c r="BN406" s="20"/>
      <c r="BO406" s="20"/>
      <c r="BP406" s="20"/>
      <c r="BQ406" s="20"/>
      <c r="BR406" s="20"/>
      <c r="BS406" s="20"/>
      <c r="BT406" s="20"/>
      <c r="BU406" s="20"/>
      <c r="BW406" s="16">
        <f t="shared" si="53"/>
        <v>0.77168024164025117</v>
      </c>
      <c r="BX406" s="10">
        <f t="shared" si="58"/>
        <v>0.25200102220136794</v>
      </c>
      <c r="BY406" s="10">
        <f t="shared" si="59"/>
        <v>1.324704842214856</v>
      </c>
      <c r="BZ406" s="12">
        <f t="shared" si="51"/>
        <v>0.34608378741223361</v>
      </c>
      <c r="CA406" s="10">
        <f t="shared" si="54"/>
        <v>4.5880646822207254</v>
      </c>
      <c r="CB406" s="10">
        <f t="shared" si="55"/>
        <v>2.2940323411103627</v>
      </c>
      <c r="CC406" s="11">
        <f t="shared" si="56"/>
        <v>418.3076760378741</v>
      </c>
      <c r="CD406" s="11">
        <f t="shared" si="57"/>
        <v>261.4422975236713</v>
      </c>
      <c r="CF406" s="17"/>
      <c r="CG406" s="17"/>
      <c r="CH406" s="17"/>
      <c r="CI406" s="17"/>
    </row>
    <row r="407" spans="32:87" ht="10.5" customHeight="1">
      <c r="AF407" s="8"/>
      <c r="AG407" s="18">
        <v>30865</v>
      </c>
      <c r="AH407" s="19" t="s">
        <v>39</v>
      </c>
      <c r="AI407" s="19"/>
      <c r="AJ407" s="19"/>
      <c r="AK407" s="19"/>
      <c r="AL407" s="20">
        <v>7.3999999999999996E-2</v>
      </c>
      <c r="AM407" s="26"/>
      <c r="AN407" s="20"/>
      <c r="AO407" s="19" t="s">
        <v>34</v>
      </c>
      <c r="AP407" s="20"/>
      <c r="AQ407" s="3">
        <f t="shared" si="52"/>
        <v>56.358842904153441</v>
      </c>
      <c r="AR407" s="19"/>
      <c r="AS407" s="19"/>
      <c r="AT407" s="27">
        <v>281.78096859648628</v>
      </c>
      <c r="AU407" s="27">
        <v>160.51078877829477</v>
      </c>
      <c r="AV407" s="28">
        <v>0</v>
      </c>
      <c r="AW407" s="60"/>
      <c r="AX407" s="67">
        <v>35156</v>
      </c>
      <c r="AY407" s="68" t="s">
        <v>39</v>
      </c>
      <c r="AZ407" s="69">
        <v>0.02</v>
      </c>
      <c r="BA407" s="69"/>
      <c r="BB407" s="69"/>
      <c r="BC407" s="68" t="s">
        <v>34</v>
      </c>
      <c r="BD407" s="20"/>
      <c r="BE407" s="27">
        <v>214.93203681334063</v>
      </c>
      <c r="BF407" s="27">
        <v>122.43165652552514</v>
      </c>
      <c r="BG407" s="28">
        <v>0</v>
      </c>
      <c r="BH407" s="17"/>
      <c r="BI407" s="18">
        <v>33974</v>
      </c>
      <c r="BJ407" s="42">
        <f>0.021/2</f>
        <v>1.0500000000000001E-2</v>
      </c>
      <c r="BK407" s="42">
        <v>4.1000000000000002E-2</v>
      </c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W407" s="16">
        <f t="shared" si="53"/>
        <v>0.77129008088979256</v>
      </c>
      <c r="BX407" s="10">
        <f t="shared" si="58"/>
        <v>0.2518736107391677</v>
      </c>
      <c r="BY407" s="10">
        <f t="shared" si="59"/>
        <v>1.3240350727851293</v>
      </c>
      <c r="BZ407" s="12">
        <f t="shared" si="51"/>
        <v>0.34590880779900507</v>
      </c>
      <c r="CA407" s="10">
        <f t="shared" si="54"/>
        <v>4.5856633925258867</v>
      </c>
      <c r="CB407" s="10">
        <f t="shared" si="55"/>
        <v>2.2928316962629434</v>
      </c>
      <c r="CC407" s="11">
        <f t="shared" si="56"/>
        <v>417.77878453614397</v>
      </c>
      <c r="CD407" s="11">
        <f t="shared" si="57"/>
        <v>261.11174033509002</v>
      </c>
      <c r="CF407" s="17"/>
      <c r="CG407" s="17"/>
      <c r="CH407" s="17"/>
      <c r="CI407" s="17"/>
    </row>
    <row r="408" spans="32:87" ht="10.5" customHeight="1">
      <c r="AG408" s="18">
        <v>30894</v>
      </c>
      <c r="AH408" s="19" t="s">
        <v>35</v>
      </c>
      <c r="AI408" s="20">
        <v>1.6E-2</v>
      </c>
      <c r="AJ408" s="26"/>
      <c r="AK408" s="20"/>
      <c r="AL408" s="20"/>
      <c r="AM408" s="20"/>
      <c r="AN408" s="20"/>
      <c r="AO408" s="19" t="s">
        <v>34</v>
      </c>
      <c r="AP408" s="18"/>
      <c r="AQ408" s="3">
        <f t="shared" si="52"/>
        <v>56.255617150483459</v>
      </c>
      <c r="AR408" s="27">
        <v>72.091980253670883</v>
      </c>
      <c r="AS408" s="28">
        <v>4.0824287402336144E-2</v>
      </c>
      <c r="AT408" s="28"/>
      <c r="AU408" s="28"/>
      <c r="AV408" s="28"/>
      <c r="AW408" s="60"/>
      <c r="AX408" s="67">
        <v>35186</v>
      </c>
      <c r="AY408" s="68" t="s">
        <v>39</v>
      </c>
      <c r="AZ408" s="69">
        <v>8.5999999999999993E-2</v>
      </c>
      <c r="BA408" s="69"/>
      <c r="BB408" s="69"/>
      <c r="BC408" s="68" t="s">
        <v>34</v>
      </c>
      <c r="BD408" s="18"/>
      <c r="BE408" s="27">
        <v>214.52548619405982</v>
      </c>
      <c r="BF408" s="27">
        <v>122.2000732468385</v>
      </c>
      <c r="BG408" s="28">
        <v>0</v>
      </c>
      <c r="BH408" s="17"/>
      <c r="BI408" s="18">
        <v>33998</v>
      </c>
      <c r="BJ408" s="20"/>
      <c r="BK408" s="20"/>
      <c r="BL408" s="42">
        <f>0.03/2</f>
        <v>1.4999999999999999E-2</v>
      </c>
      <c r="BM408" s="42">
        <f>0.032/2</f>
        <v>1.6E-2</v>
      </c>
      <c r="BN408" s="20"/>
      <c r="BO408" s="20"/>
      <c r="BP408" s="20"/>
      <c r="BQ408" s="20"/>
      <c r="BR408" s="20"/>
      <c r="BS408" s="20"/>
      <c r="BT408" s="20"/>
      <c r="BU408" s="20"/>
      <c r="BW408" s="16">
        <f t="shared" si="53"/>
        <v>0.77012078182880661</v>
      </c>
      <c r="BX408" s="10">
        <f t="shared" si="58"/>
        <v>0.25149176273694179</v>
      </c>
      <c r="BY408" s="10">
        <f t="shared" si="59"/>
        <v>1.3220277956196638</v>
      </c>
      <c r="BZ408" s="12">
        <f t="shared" si="51"/>
        <v>0.34538439959751549</v>
      </c>
      <c r="CA408" s="10">
        <f t="shared" si="54"/>
        <v>4.5784670614962106</v>
      </c>
      <c r="CB408" s="10">
        <f t="shared" si="55"/>
        <v>2.2892335307481053</v>
      </c>
      <c r="CC408" s="11">
        <f t="shared" si="56"/>
        <v>416.19611890568456</v>
      </c>
      <c r="CD408" s="11">
        <f t="shared" si="57"/>
        <v>260.12257431605286</v>
      </c>
      <c r="CF408" s="17"/>
      <c r="CG408" s="17"/>
      <c r="CH408" s="17"/>
      <c r="CI408" s="17"/>
    </row>
    <row r="409" spans="32:87" ht="10.5" customHeight="1">
      <c r="AF409" s="8"/>
      <c r="AG409" s="18">
        <v>30894</v>
      </c>
      <c r="AH409" s="19" t="s">
        <v>33</v>
      </c>
      <c r="AI409" s="26"/>
      <c r="AJ409" s="20">
        <v>5.1799999999999999E-2</v>
      </c>
      <c r="AK409" s="20"/>
      <c r="AL409" s="20"/>
      <c r="AM409" s="20"/>
      <c r="AN409" s="20"/>
      <c r="AO409" s="19" t="s">
        <v>34</v>
      </c>
      <c r="AP409" s="20"/>
      <c r="AQ409" s="3">
        <f t="shared" si="52"/>
        <v>56.255617150483459</v>
      </c>
      <c r="AR409" s="27">
        <v>72.091980253670883</v>
      </c>
      <c r="AS409" s="28">
        <v>4.0824287402336144E-2</v>
      </c>
      <c r="AT409" s="28"/>
      <c r="AU409" s="28"/>
      <c r="AV409" s="28"/>
      <c r="AW409" s="60"/>
      <c r="AX409" s="67">
        <v>35219</v>
      </c>
      <c r="AY409" s="68" t="s">
        <v>39</v>
      </c>
      <c r="AZ409" s="69">
        <v>5.1999999999999998E-2</v>
      </c>
      <c r="BA409" s="69"/>
      <c r="BB409" s="70"/>
      <c r="BC409" s="68" t="s">
        <v>34</v>
      </c>
      <c r="BD409" s="20"/>
      <c r="BE409" s="27">
        <v>214.07916865542424</v>
      </c>
      <c r="BF409" s="27">
        <v>121.94583755260831</v>
      </c>
      <c r="BG409" s="28">
        <v>0</v>
      </c>
      <c r="BH409" s="17"/>
      <c r="BI409" s="18">
        <v>34001</v>
      </c>
      <c r="BJ409" s="42">
        <f>0.021/2</f>
        <v>1.0500000000000001E-2</v>
      </c>
      <c r="BK409" s="42">
        <v>3.7999999999999999E-2</v>
      </c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W409" s="16">
        <f t="shared" si="53"/>
        <v>0.76997474414379163</v>
      </c>
      <c r="BX409" s="10">
        <f t="shared" si="58"/>
        <v>0.25144407245809591</v>
      </c>
      <c r="BY409" s="10">
        <f t="shared" si="59"/>
        <v>1.3217771000361229</v>
      </c>
      <c r="BZ409" s="12">
        <f t="shared" si="51"/>
        <v>0.3453189044968149</v>
      </c>
      <c r="CA409" s="10">
        <f t="shared" si="54"/>
        <v>4.5775683145399668</v>
      </c>
      <c r="CB409" s="10">
        <f t="shared" si="55"/>
        <v>2.2887841572699834</v>
      </c>
      <c r="CC409" s="11">
        <f t="shared" si="56"/>
        <v>415.99870773345498</v>
      </c>
      <c r="CD409" s="11">
        <f t="shared" si="57"/>
        <v>259.99919233340933</v>
      </c>
      <c r="CF409" s="17"/>
      <c r="CG409" s="17"/>
      <c r="CH409" s="17"/>
      <c r="CI409" s="17"/>
    </row>
    <row r="410" spans="32:87" ht="10.5" customHeight="1">
      <c r="AG410" s="18">
        <v>30894</v>
      </c>
      <c r="AH410" s="19" t="s">
        <v>33</v>
      </c>
      <c r="AI410" s="26"/>
      <c r="AJ410" s="20">
        <v>1.4500000000000001E-2</v>
      </c>
      <c r="AK410" s="21"/>
      <c r="AL410" s="21"/>
      <c r="AM410" s="21"/>
      <c r="AN410" s="21"/>
      <c r="AO410" s="19" t="s">
        <v>34</v>
      </c>
      <c r="AP410" s="20"/>
      <c r="AQ410" s="3">
        <f t="shared" si="52"/>
        <v>56.255617150483459</v>
      </c>
      <c r="AR410" s="27">
        <v>72.091980253670883</v>
      </c>
      <c r="AS410" s="28">
        <v>4.0824287402336144E-2</v>
      </c>
      <c r="AT410" s="28"/>
      <c r="AU410" s="28"/>
      <c r="AV410" s="28"/>
      <c r="AW410" s="60"/>
      <c r="AX410" s="67">
        <v>35247</v>
      </c>
      <c r="AY410" s="68" t="s">
        <v>39</v>
      </c>
      <c r="AZ410" s="69">
        <v>0.02</v>
      </c>
      <c r="BA410" s="69"/>
      <c r="BB410" s="69"/>
      <c r="BC410" s="68" t="s">
        <v>34</v>
      </c>
      <c r="BD410" s="20"/>
      <c r="BE410" s="27">
        <v>213.70120324326788</v>
      </c>
      <c r="BF410" s="27">
        <v>121.73053725486888</v>
      </c>
      <c r="BG410" s="28">
        <v>0</v>
      </c>
      <c r="BH410" s="17"/>
      <c r="BI410" s="47">
        <v>34001</v>
      </c>
      <c r="BJ410" s="20"/>
      <c r="BK410" s="20"/>
      <c r="BL410" s="20"/>
      <c r="BM410" s="20"/>
      <c r="BN410" s="20"/>
      <c r="BO410" s="20"/>
      <c r="BP410" s="20"/>
      <c r="BQ410" s="20"/>
      <c r="BR410" s="20"/>
      <c r="BS410" s="56"/>
      <c r="BT410" s="43">
        <v>4.3999999999999997E-2</v>
      </c>
      <c r="BU410" s="43">
        <v>0.17</v>
      </c>
      <c r="BW410" s="16">
        <f t="shared" si="53"/>
        <v>0.76997474414379163</v>
      </c>
      <c r="BX410" s="10">
        <f t="shared" si="58"/>
        <v>0.25144407245809591</v>
      </c>
      <c r="BY410" s="10">
        <f t="shared" si="59"/>
        <v>1.3217771000361229</v>
      </c>
      <c r="BZ410" s="12">
        <f t="shared" si="51"/>
        <v>0.3453189044968149</v>
      </c>
      <c r="CA410" s="10">
        <f t="shared" si="54"/>
        <v>4.5775683145399668</v>
      </c>
      <c r="CB410" s="10">
        <f t="shared" si="55"/>
        <v>2.2887841572699834</v>
      </c>
      <c r="CC410" s="11">
        <f t="shared" si="56"/>
        <v>415.99870773345498</v>
      </c>
      <c r="CD410" s="11">
        <f t="shared" si="57"/>
        <v>259.99919233340933</v>
      </c>
      <c r="CF410" s="17"/>
      <c r="CG410" s="17"/>
      <c r="CH410" s="17"/>
      <c r="CI410" s="17"/>
    </row>
    <row r="411" spans="32:87" ht="10.5" customHeight="1">
      <c r="AF411" s="8"/>
      <c r="AG411" s="18">
        <v>30894</v>
      </c>
      <c r="AH411" s="19" t="s">
        <v>33</v>
      </c>
      <c r="AI411" s="26"/>
      <c r="AJ411" s="20">
        <v>7.3999999999999996E-2</v>
      </c>
      <c r="AK411" s="21"/>
      <c r="AL411" s="21"/>
      <c r="AM411" s="21"/>
      <c r="AN411" s="21"/>
      <c r="AO411" s="19" t="s">
        <v>34</v>
      </c>
      <c r="AP411" s="18"/>
      <c r="AQ411" s="3">
        <f t="shared" si="52"/>
        <v>56.255617150483459</v>
      </c>
      <c r="AR411" s="27">
        <v>72.091980253670883</v>
      </c>
      <c r="AS411" s="28">
        <v>4.0824287402336144E-2</v>
      </c>
      <c r="AT411" s="28"/>
      <c r="AU411" s="28"/>
      <c r="AV411" s="28"/>
      <c r="AW411" s="60"/>
      <c r="AX411" s="67">
        <v>35277</v>
      </c>
      <c r="AY411" s="68" t="s">
        <v>39</v>
      </c>
      <c r="AZ411" s="69">
        <v>0.02</v>
      </c>
      <c r="BA411" s="69"/>
      <c r="BB411" s="69"/>
      <c r="BC411" s="68" t="s">
        <v>34</v>
      </c>
      <c r="BD411" s="20"/>
      <c r="BE411" s="27">
        <v>213.29698078389086</v>
      </c>
      <c r="BF411" s="27">
        <v>121.50028016504596</v>
      </c>
      <c r="BG411" s="28">
        <v>0</v>
      </c>
      <c r="BH411" s="17"/>
      <c r="BI411" s="18">
        <v>34026</v>
      </c>
      <c r="BJ411" s="20"/>
      <c r="BK411" s="20"/>
      <c r="BL411" s="42">
        <f>0.03/2</f>
        <v>1.4999999999999999E-2</v>
      </c>
      <c r="BM411" s="42">
        <f>0.032/2</f>
        <v>1.6E-2</v>
      </c>
      <c r="BN411" s="20"/>
      <c r="BO411" s="20"/>
      <c r="BP411" s="20"/>
      <c r="BQ411" s="20"/>
      <c r="BR411" s="20"/>
      <c r="BS411" s="20"/>
      <c r="BT411" s="20"/>
      <c r="BU411" s="20"/>
      <c r="BW411" s="16">
        <f t="shared" si="53"/>
        <v>0.7687588398888312</v>
      </c>
      <c r="BX411" s="10">
        <f t="shared" si="58"/>
        <v>0.25104700499593341</v>
      </c>
      <c r="BY411" s="10">
        <f t="shared" si="59"/>
        <v>1.3196898180671144</v>
      </c>
      <c r="BZ411" s="12">
        <f t="shared" si="51"/>
        <v>0.34477359475972369</v>
      </c>
      <c r="CA411" s="10">
        <f t="shared" si="54"/>
        <v>4.5700856141677697</v>
      </c>
      <c r="CB411" s="10">
        <f t="shared" si="55"/>
        <v>2.2850428070838849</v>
      </c>
      <c r="CC411" s="11">
        <f t="shared" si="56"/>
        <v>414.35725183424353</v>
      </c>
      <c r="CD411" s="11">
        <f t="shared" si="57"/>
        <v>258.97328239640223</v>
      </c>
      <c r="CF411" s="17"/>
      <c r="CG411" s="17"/>
      <c r="CH411" s="17"/>
      <c r="CI411" s="17"/>
    </row>
    <row r="412" spans="32:87" ht="10.5" customHeight="1">
      <c r="AG412" s="18">
        <v>30895</v>
      </c>
      <c r="AH412" s="19" t="s">
        <v>39</v>
      </c>
      <c r="AI412" s="19"/>
      <c r="AJ412" s="19"/>
      <c r="AK412" s="19"/>
      <c r="AL412" s="20">
        <v>7.7700000000000005E-2</v>
      </c>
      <c r="AM412" s="26"/>
      <c r="AN412" s="20"/>
      <c r="AO412" s="19" t="s">
        <v>34</v>
      </c>
      <c r="AP412" s="20"/>
      <c r="AQ412" s="3">
        <f t="shared" si="52"/>
        <v>56.252061015894725</v>
      </c>
      <c r="AR412" s="19"/>
      <c r="AS412" s="19"/>
      <c r="AT412" s="27">
        <v>281.24797114769768</v>
      </c>
      <c r="AU412" s="27">
        <v>160.20717763894777</v>
      </c>
      <c r="AV412" s="28">
        <v>0</v>
      </c>
      <c r="AW412" s="60"/>
      <c r="AX412" s="67">
        <v>35310</v>
      </c>
      <c r="AY412" s="68" t="s">
        <v>39</v>
      </c>
      <c r="AZ412" s="69">
        <v>0.02</v>
      </c>
      <c r="BA412" s="69"/>
      <c r="BB412" s="69"/>
      <c r="BC412" s="68" t="s">
        <v>34</v>
      </c>
      <c r="BD412" s="18"/>
      <c r="BE412" s="27">
        <v>212.85321913509657</v>
      </c>
      <c r="BF412" s="27">
        <v>121.24750038139945</v>
      </c>
      <c r="BG412" s="28">
        <v>0</v>
      </c>
      <c r="BH412" s="17"/>
      <c r="BI412" s="18">
        <v>34029</v>
      </c>
      <c r="BJ412" s="42">
        <f>0.021/2</f>
        <v>1.0500000000000001E-2</v>
      </c>
      <c r="BK412" s="42">
        <v>0.11</v>
      </c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W412" s="16">
        <f t="shared" si="53"/>
        <v>0.76861306046830247</v>
      </c>
      <c r="BX412" s="10">
        <f t="shared" si="58"/>
        <v>0.25099939905631385</v>
      </c>
      <c r="BY412" s="10">
        <f t="shared" si="59"/>
        <v>1.3194395658332885</v>
      </c>
      <c r="BZ412" s="12">
        <f t="shared" si="51"/>
        <v>0.34470821548569158</v>
      </c>
      <c r="CA412" s="10">
        <f t="shared" si="54"/>
        <v>4.5691885124784193</v>
      </c>
      <c r="CB412" s="10">
        <f t="shared" si="55"/>
        <v>2.2845942562392096</v>
      </c>
      <c r="CC412" s="11">
        <f t="shared" si="56"/>
        <v>414.16071287799019</v>
      </c>
      <c r="CD412" s="11">
        <f t="shared" si="57"/>
        <v>258.85044554874389</v>
      </c>
      <c r="CF412" s="17"/>
      <c r="CG412" s="17"/>
      <c r="CH412" s="17"/>
      <c r="CI412" s="17"/>
    </row>
    <row r="413" spans="32:87" ht="10.5" customHeight="1">
      <c r="AF413" s="8"/>
      <c r="AG413" s="18">
        <v>30925</v>
      </c>
      <c r="AH413" s="19" t="s">
        <v>35</v>
      </c>
      <c r="AI413" s="20">
        <v>1.6E-2</v>
      </c>
      <c r="AJ413" s="26"/>
      <c r="AK413" s="20"/>
      <c r="AL413" s="20"/>
      <c r="AM413" s="20"/>
      <c r="AN413" s="20"/>
      <c r="AO413" s="19" t="s">
        <v>34</v>
      </c>
      <c r="AP413" s="18"/>
      <c r="AQ413" s="3">
        <f t="shared" si="52"/>
        <v>56.145481444984505</v>
      </c>
      <c r="AR413" s="27">
        <v>71.951075006246086</v>
      </c>
      <c r="AS413" s="28">
        <v>4.0744495499032522E-2</v>
      </c>
      <c r="AT413" s="28"/>
      <c r="AU413" s="28"/>
      <c r="AV413" s="28"/>
      <c r="AW413" s="60"/>
      <c r="AX413" s="67">
        <v>35340</v>
      </c>
      <c r="AY413" s="68" t="s">
        <v>39</v>
      </c>
      <c r="AZ413" s="69">
        <v>0.02</v>
      </c>
      <c r="BA413" s="69"/>
      <c r="BB413" s="70"/>
      <c r="BC413" s="68" t="s">
        <v>34</v>
      </c>
      <c r="BD413" s="18"/>
      <c r="BE413" s="27">
        <v>212.45060066398219</v>
      </c>
      <c r="BF413" s="27">
        <v>121.01815697081651</v>
      </c>
      <c r="BG413" s="28">
        <v>0</v>
      </c>
      <c r="BH413" s="17"/>
      <c r="BI413" s="18">
        <v>34059</v>
      </c>
      <c r="BJ413" s="20"/>
      <c r="BK413" s="20"/>
      <c r="BL413" s="42">
        <f>0.03/2</f>
        <v>1.4999999999999999E-2</v>
      </c>
      <c r="BM413" s="42">
        <f>0.032/2</f>
        <v>1.6E-2</v>
      </c>
      <c r="BN413" s="20"/>
      <c r="BO413" s="20"/>
      <c r="BP413" s="20"/>
      <c r="BQ413" s="20"/>
      <c r="BR413" s="20"/>
      <c r="BS413" s="20"/>
      <c r="BT413" s="20"/>
      <c r="BU413" s="20"/>
      <c r="BW413" s="16">
        <f t="shared" si="53"/>
        <v>0.76715678582340441</v>
      </c>
      <c r="BX413" s="10">
        <f t="shared" si="58"/>
        <v>0.25052383588996885</v>
      </c>
      <c r="BY413" s="10">
        <f t="shared" si="59"/>
        <v>1.3169396520482852</v>
      </c>
      <c r="BZ413" s="12">
        <f t="shared" si="51"/>
        <v>0.34405510423905988</v>
      </c>
      <c r="CA413" s="10">
        <f t="shared" si="54"/>
        <v>4.56022717537574</v>
      </c>
      <c r="CB413" s="10">
        <f t="shared" si="55"/>
        <v>2.28011358768787</v>
      </c>
      <c r="CC413" s="11">
        <f t="shared" si="56"/>
        <v>412.20044328285815</v>
      </c>
      <c r="CD413" s="11">
        <f t="shared" si="57"/>
        <v>257.62527705178633</v>
      </c>
      <c r="CF413" s="17"/>
      <c r="CG413" s="17"/>
      <c r="CH413" s="17"/>
      <c r="CI413" s="17"/>
    </row>
    <row r="414" spans="32:87" ht="10.5" customHeight="1">
      <c r="AG414" s="18">
        <v>30925</v>
      </c>
      <c r="AH414" s="19" t="s">
        <v>33</v>
      </c>
      <c r="AI414" s="26"/>
      <c r="AJ414" s="20">
        <v>4.4400000000000002E-2</v>
      </c>
      <c r="AK414" s="20"/>
      <c r="AL414" s="20"/>
      <c r="AM414" s="20"/>
      <c r="AN414" s="20"/>
      <c r="AO414" s="19" t="s">
        <v>34</v>
      </c>
      <c r="AP414" s="20"/>
      <c r="AQ414" s="3">
        <f t="shared" si="52"/>
        <v>56.145481444984505</v>
      </c>
      <c r="AR414" s="27">
        <v>71.951075006246086</v>
      </c>
      <c r="AS414" s="28">
        <v>4.0744495499032522E-2</v>
      </c>
      <c r="AT414" s="28"/>
      <c r="AU414" s="28"/>
      <c r="AV414" s="28"/>
      <c r="AW414" s="60"/>
      <c r="AX414" s="67">
        <v>35370</v>
      </c>
      <c r="AY414" s="68" t="s">
        <v>39</v>
      </c>
      <c r="AZ414" s="69">
        <v>0.02</v>
      </c>
      <c r="BA414" s="69"/>
      <c r="BB414" s="69"/>
      <c r="BC414" s="68" t="s">
        <v>34</v>
      </c>
      <c r="BD414" s="18"/>
      <c r="BE414" s="27">
        <v>212.0487437582035</v>
      </c>
      <c r="BF414" s="27">
        <v>120.78924737041369</v>
      </c>
      <c r="BG414" s="28">
        <v>0</v>
      </c>
      <c r="BH414" s="17"/>
      <c r="BI414" s="18">
        <v>34060</v>
      </c>
      <c r="BJ414" s="42">
        <f>0.021/2</f>
        <v>1.0500000000000001E-2</v>
      </c>
      <c r="BK414" s="42">
        <v>4.4999999999999998E-2</v>
      </c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W414" s="16">
        <f t="shared" si="53"/>
        <v>0.76710829088335697</v>
      </c>
      <c r="BX414" s="10">
        <f t="shared" si="58"/>
        <v>0.25050799931180595</v>
      </c>
      <c r="BY414" s="10">
        <f t="shared" si="59"/>
        <v>1.3168564032122552</v>
      </c>
      <c r="BZ414" s="12">
        <f t="shared" si="51"/>
        <v>0.34403335518859007</v>
      </c>
      <c r="CA414" s="10">
        <f t="shared" si="54"/>
        <v>4.55992876701883</v>
      </c>
      <c r="CB414" s="10">
        <f t="shared" si="55"/>
        <v>2.279964383509415</v>
      </c>
      <c r="CC414" s="11">
        <f t="shared" si="56"/>
        <v>412.1352609981347</v>
      </c>
      <c r="CD414" s="11">
        <f t="shared" si="57"/>
        <v>257.58453812383419</v>
      </c>
      <c r="CF414" s="17"/>
      <c r="CG414" s="17"/>
      <c r="CH414" s="17"/>
      <c r="CI414" s="17"/>
    </row>
    <row r="415" spans="32:87" ht="10.5" customHeight="1">
      <c r="AF415" s="8"/>
      <c r="AG415" s="18">
        <v>30925</v>
      </c>
      <c r="AH415" s="19" t="s">
        <v>33</v>
      </c>
      <c r="AI415" s="26"/>
      <c r="AJ415" s="20">
        <v>1.4500000000000001E-2</v>
      </c>
      <c r="AK415" s="20"/>
      <c r="AL415" s="20"/>
      <c r="AM415" s="20"/>
      <c r="AN415" s="20"/>
      <c r="AO415" s="19" t="s">
        <v>34</v>
      </c>
      <c r="AP415" s="18"/>
      <c r="AQ415" s="3">
        <f t="shared" si="52"/>
        <v>56.145481444984505</v>
      </c>
      <c r="AR415" s="27">
        <v>71.951075006246086</v>
      </c>
      <c r="AS415" s="28">
        <v>4.0744495499032522E-2</v>
      </c>
      <c r="AT415" s="28"/>
      <c r="AU415" s="28"/>
      <c r="AV415" s="28"/>
      <c r="AW415" s="60"/>
      <c r="AX415" s="67">
        <v>35401</v>
      </c>
      <c r="AY415" s="68" t="s">
        <v>39</v>
      </c>
      <c r="AZ415" s="69">
        <v>0.02</v>
      </c>
      <c r="BA415" s="69"/>
      <c r="BB415" s="69"/>
      <c r="BC415" s="68" t="s">
        <v>34</v>
      </c>
      <c r="BD415" s="20"/>
      <c r="BE415" s="27">
        <v>211.63429015878464</v>
      </c>
      <c r="BF415" s="27">
        <v>120.55316232007806</v>
      </c>
      <c r="BG415" s="28">
        <v>0</v>
      </c>
      <c r="BH415" s="17"/>
      <c r="BI415" s="18">
        <v>34089</v>
      </c>
      <c r="BJ415" s="20"/>
      <c r="BK415" s="20"/>
      <c r="BL415" s="42">
        <v>6.6000000000000003E-2</v>
      </c>
      <c r="BM415" s="42">
        <v>8.5000000000000006E-2</v>
      </c>
      <c r="BN415" s="20"/>
      <c r="BO415" s="20"/>
      <c r="BP415" s="20"/>
      <c r="BQ415" s="20"/>
      <c r="BR415" s="20"/>
      <c r="BS415" s="20"/>
      <c r="BT415" s="20"/>
      <c r="BU415" s="20"/>
      <c r="BW415" s="16">
        <f t="shared" si="53"/>
        <v>0.76570327035077457</v>
      </c>
      <c r="BX415" s="10">
        <f t="shared" si="58"/>
        <v>0.2500491737629334</v>
      </c>
      <c r="BY415" s="10">
        <f t="shared" si="59"/>
        <v>1.3144444747961963</v>
      </c>
      <c r="BZ415" s="12">
        <f t="shared" si="51"/>
        <v>0.34340323042826904</v>
      </c>
      <c r="CA415" s="10">
        <f t="shared" si="54"/>
        <v>4.551283413727095</v>
      </c>
      <c r="CB415" s="10">
        <f t="shared" si="55"/>
        <v>2.2756417068635475</v>
      </c>
      <c r="CC415" s="11">
        <f t="shared" si="56"/>
        <v>410.24945186589736</v>
      </c>
      <c r="CD415" s="11">
        <f t="shared" si="57"/>
        <v>256.40590741618587</v>
      </c>
      <c r="CF415" s="17"/>
      <c r="CG415" s="17"/>
      <c r="CH415" s="17"/>
      <c r="CI415" s="17"/>
    </row>
    <row r="416" spans="32:87" ht="10.5" customHeight="1">
      <c r="AG416" s="18">
        <v>30925</v>
      </c>
      <c r="AH416" s="19" t="s">
        <v>33</v>
      </c>
      <c r="AI416" s="26"/>
      <c r="AJ416" s="20">
        <v>1.4500000000000001E-2</v>
      </c>
      <c r="AK416" s="21"/>
      <c r="AL416" s="21"/>
      <c r="AM416" s="21"/>
      <c r="AN416" s="21"/>
      <c r="AO416" s="19" t="s">
        <v>34</v>
      </c>
      <c r="AP416" s="18"/>
      <c r="AQ416" s="3">
        <f t="shared" si="52"/>
        <v>56.145481444984505</v>
      </c>
      <c r="AR416" s="27">
        <v>71.951075006246086</v>
      </c>
      <c r="AS416" s="28">
        <v>4.0744495499032522E-2</v>
      </c>
      <c r="AT416" s="28"/>
      <c r="AU416" s="28"/>
      <c r="AV416" s="28"/>
      <c r="AW416" s="60"/>
      <c r="AX416" s="67">
        <v>35437</v>
      </c>
      <c r="AY416" s="68" t="s">
        <v>39</v>
      </c>
      <c r="AZ416" s="69">
        <v>7.3999999999999996E-2</v>
      </c>
      <c r="BA416" s="69"/>
      <c r="BB416" s="70"/>
      <c r="BC416" s="68" t="s">
        <v>34</v>
      </c>
      <c r="BD416" s="18"/>
      <c r="BE416" s="27">
        <v>211.15400567421051</v>
      </c>
      <c r="BF416" s="27">
        <v>120.27957804701323</v>
      </c>
      <c r="BG416" s="28">
        <v>0</v>
      </c>
      <c r="BH416" s="17"/>
      <c r="BI416" s="18">
        <v>34095</v>
      </c>
      <c r="BJ416" s="42">
        <v>9.7000000000000003E-2</v>
      </c>
      <c r="BK416" s="42">
        <v>0.08</v>
      </c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W416" s="16">
        <f t="shared" si="53"/>
        <v>0.76541289789670486</v>
      </c>
      <c r="BX416" s="10">
        <f t="shared" si="58"/>
        <v>0.24995434931195459</v>
      </c>
      <c r="BY416" s="10">
        <f t="shared" si="59"/>
        <v>1.3139460069396987</v>
      </c>
      <c r="BZ416" s="12">
        <f t="shared" si="51"/>
        <v>0.34327300395201371</v>
      </c>
      <c r="CA416" s="10">
        <f t="shared" si="54"/>
        <v>4.5494967674173052</v>
      </c>
      <c r="CB416" s="10">
        <f t="shared" si="55"/>
        <v>2.2747483837086526</v>
      </c>
      <c r="CC416" s="11">
        <f t="shared" si="56"/>
        <v>409.86036309573041</v>
      </c>
      <c r="CD416" s="11">
        <f t="shared" si="57"/>
        <v>256.16272693483148</v>
      </c>
      <c r="CF416" s="17"/>
      <c r="CG416" s="17"/>
      <c r="CH416" s="17"/>
      <c r="CI416" s="17"/>
    </row>
    <row r="417" spans="32:87" ht="10.5" customHeight="1">
      <c r="AF417" s="8"/>
      <c r="AG417" s="18">
        <v>30928</v>
      </c>
      <c r="AH417" s="19" t="s">
        <v>39</v>
      </c>
      <c r="AI417" s="19"/>
      <c r="AJ417" s="19"/>
      <c r="AK417" s="19"/>
      <c r="AL417" s="20">
        <v>7.7700000000000005E-2</v>
      </c>
      <c r="AM417" s="26"/>
      <c r="AN417" s="20"/>
      <c r="AO417" s="19" t="s">
        <v>34</v>
      </c>
      <c r="AP417" s="18"/>
      <c r="AQ417" s="3">
        <f t="shared" si="52"/>
        <v>56.134834600583282</v>
      </c>
      <c r="AR417" s="19"/>
      <c r="AS417" s="19"/>
      <c r="AT417" s="27">
        <v>280.66283832988717</v>
      </c>
      <c r="AU417" s="27">
        <v>159.87386864865422</v>
      </c>
      <c r="AV417" s="28">
        <v>0</v>
      </c>
      <c r="AW417" s="60"/>
      <c r="AX417" s="67">
        <v>35464</v>
      </c>
      <c r="AY417" s="68" t="s">
        <v>39</v>
      </c>
      <c r="AZ417" s="69">
        <v>0.13</v>
      </c>
      <c r="BA417" s="69"/>
      <c r="BB417" s="70"/>
      <c r="BC417" s="68" t="s">
        <v>34</v>
      </c>
      <c r="BD417" s="18"/>
      <c r="BE417" s="27">
        <v>210.79450773325252</v>
      </c>
      <c r="BF417" s="27">
        <v>120.07479736805273</v>
      </c>
      <c r="BG417" s="28">
        <v>0</v>
      </c>
      <c r="BH417" s="17"/>
      <c r="BI417" s="47">
        <v>34109</v>
      </c>
      <c r="BJ417" s="20"/>
      <c r="BK417" s="20"/>
      <c r="BL417" s="20"/>
      <c r="BM417" s="20"/>
      <c r="BN417" s="20"/>
      <c r="BO417" s="20"/>
      <c r="BP417" s="20"/>
      <c r="BQ417" s="20"/>
      <c r="BR417" s="20"/>
      <c r="BS417" s="43">
        <v>4.5999999999999999E-2</v>
      </c>
      <c r="BT417" s="43">
        <v>3.5999999999999997E-2</v>
      </c>
      <c r="BU417" s="43">
        <v>0.14199999999999999</v>
      </c>
      <c r="BW417" s="16">
        <f t="shared" si="53"/>
        <v>0.7647357903271601</v>
      </c>
      <c r="BX417" s="10">
        <f t="shared" si="58"/>
        <v>0.24973323207911888</v>
      </c>
      <c r="BY417" s="10">
        <f t="shared" si="59"/>
        <v>1.3127836502695713</v>
      </c>
      <c r="BZ417" s="12">
        <f t="shared" si="51"/>
        <v>0.34296933419411585</v>
      </c>
      <c r="CA417" s="10">
        <f t="shared" si="54"/>
        <v>4.5453306530774924</v>
      </c>
      <c r="CB417" s="10">
        <f t="shared" si="55"/>
        <v>2.2726653265387462</v>
      </c>
      <c r="CC417" s="11">
        <f t="shared" si="56"/>
        <v>408.95392376986462</v>
      </c>
      <c r="CD417" s="11">
        <f t="shared" si="57"/>
        <v>255.59620235616538</v>
      </c>
      <c r="CF417" s="17"/>
      <c r="CG417" s="17"/>
      <c r="CH417" s="17"/>
      <c r="CI417" s="17"/>
    </row>
    <row r="418" spans="32:87" ht="10.5" customHeight="1">
      <c r="AG418" s="18">
        <v>30954</v>
      </c>
      <c r="AH418" s="19" t="s">
        <v>35</v>
      </c>
      <c r="AI418" s="20">
        <v>1.6E-2</v>
      </c>
      <c r="AJ418" s="26"/>
      <c r="AK418" s="20"/>
      <c r="AL418" s="20"/>
      <c r="AM418" s="20"/>
      <c r="AN418" s="20"/>
      <c r="AO418" s="19" t="s">
        <v>34</v>
      </c>
      <c r="AP418" s="20"/>
      <c r="AQ418" s="3">
        <f t="shared" si="52"/>
        <v>56.042646479987468</v>
      </c>
      <c r="AR418" s="27">
        <v>71.819509753947173</v>
      </c>
      <c r="AS418" s="28">
        <v>4.0669992653457852E-2</v>
      </c>
      <c r="AT418" s="28"/>
      <c r="AU418" s="28"/>
      <c r="AV418" s="28"/>
      <c r="AW418" s="60"/>
      <c r="AX418" s="67">
        <v>35492</v>
      </c>
      <c r="AY418" s="68" t="s">
        <v>39</v>
      </c>
      <c r="AZ418" s="69">
        <v>0.24</v>
      </c>
      <c r="BA418" s="69"/>
      <c r="BB418" s="69"/>
      <c r="BC418" s="68" t="s">
        <v>34</v>
      </c>
      <c r="BD418" s="18"/>
      <c r="BE418" s="27">
        <v>210.42234152251797</v>
      </c>
      <c r="BF418" s="27">
        <v>119.86280046727134</v>
      </c>
      <c r="BG418" s="28">
        <v>0</v>
      </c>
      <c r="BH418" s="17"/>
      <c r="BI418" s="41">
        <v>34113</v>
      </c>
      <c r="BJ418" s="20"/>
      <c r="BK418" s="20"/>
      <c r="BL418" s="20"/>
      <c r="BM418" s="20"/>
      <c r="BN418" s="20"/>
      <c r="BO418" s="20"/>
      <c r="BP418" s="20"/>
      <c r="BQ418" s="43">
        <v>8.5999999999999993E-2</v>
      </c>
      <c r="BR418" s="20"/>
      <c r="BS418" s="20"/>
      <c r="BT418" s="20"/>
      <c r="BU418" s="20"/>
      <c r="BW418" s="16">
        <f t="shared" si="53"/>
        <v>0.76454244106332647</v>
      </c>
      <c r="BX418" s="10">
        <f t="shared" si="58"/>
        <v>0.24967009166227416</v>
      </c>
      <c r="BY418" s="10">
        <f t="shared" si="59"/>
        <v>1.3124517372669853</v>
      </c>
      <c r="BZ418" s="12">
        <f t="shared" si="51"/>
        <v>0.34288262075775949</v>
      </c>
      <c r="CA418" s="10">
        <f t="shared" si="54"/>
        <v>4.5441410355690204</v>
      </c>
      <c r="CB418" s="10">
        <f t="shared" si="55"/>
        <v>2.2720705177845102</v>
      </c>
      <c r="CC418" s="11">
        <f t="shared" si="56"/>
        <v>408.69530950296269</v>
      </c>
      <c r="CD418" s="11">
        <f t="shared" si="57"/>
        <v>255.43456843935169</v>
      </c>
      <c r="CF418" s="17"/>
      <c r="CG418" s="17"/>
      <c r="CH418" s="17"/>
      <c r="CI418" s="17"/>
    </row>
    <row r="419" spans="32:87" ht="10.5" customHeight="1">
      <c r="AF419" s="8"/>
      <c r="AG419" s="18">
        <v>30954</v>
      </c>
      <c r="AH419" s="19" t="s">
        <v>33</v>
      </c>
      <c r="AI419" s="26"/>
      <c r="AJ419" s="20">
        <v>1.4500000000000001E-2</v>
      </c>
      <c r="AK419" s="20"/>
      <c r="AL419" s="20"/>
      <c r="AM419" s="20"/>
      <c r="AN419" s="20"/>
      <c r="AO419" s="19" t="s">
        <v>34</v>
      </c>
      <c r="AP419" s="20"/>
      <c r="AQ419" s="3">
        <f t="shared" si="52"/>
        <v>56.042646479987468</v>
      </c>
      <c r="AR419" s="27">
        <v>71.819509753947173</v>
      </c>
      <c r="AS419" s="28">
        <v>4.0669992653457852E-2</v>
      </c>
      <c r="AT419" s="28"/>
      <c r="AU419" s="28"/>
      <c r="AV419" s="28"/>
      <c r="AW419" s="60"/>
      <c r="AX419" s="67">
        <v>35521</v>
      </c>
      <c r="AY419" s="68" t="s">
        <v>39</v>
      </c>
      <c r="AZ419" s="69">
        <v>0.02</v>
      </c>
      <c r="BA419" s="69"/>
      <c r="BB419" s="70"/>
      <c r="BC419" s="68" t="s">
        <v>34</v>
      </c>
      <c r="BD419" s="20"/>
      <c r="BE419" s="27">
        <v>210.03757634077004</v>
      </c>
      <c r="BF419" s="27">
        <v>119.64362681929789</v>
      </c>
      <c r="BG419" s="28">
        <v>0</v>
      </c>
      <c r="BH419" s="17"/>
      <c r="BI419" s="18">
        <v>34120</v>
      </c>
      <c r="BJ419" s="20"/>
      <c r="BK419" s="20"/>
      <c r="BL419" s="42">
        <f>0.03/2</f>
        <v>1.4999999999999999E-2</v>
      </c>
      <c r="BM419" s="42">
        <f>0.032/2</f>
        <v>1.6E-2</v>
      </c>
      <c r="BN419" s="20"/>
      <c r="BO419" s="20"/>
      <c r="BP419" s="20"/>
      <c r="BQ419" s="20"/>
      <c r="BR419" s="20"/>
      <c r="BS419" s="20"/>
      <c r="BT419" s="20"/>
      <c r="BU419" s="20"/>
      <c r="BW419" s="16">
        <f t="shared" si="53"/>
        <v>0.76420419747317447</v>
      </c>
      <c r="BX419" s="10">
        <f t="shared" si="58"/>
        <v>0.24955963434346271</v>
      </c>
      <c r="BY419" s="10">
        <f t="shared" si="59"/>
        <v>1.3118710914274985</v>
      </c>
      <c r="BZ419" s="12">
        <f t="shared" si="51"/>
        <v>0.34273092499514807</v>
      </c>
      <c r="CA419" s="10">
        <f t="shared" si="54"/>
        <v>4.5420599540667048</v>
      </c>
      <c r="CB419" s="10">
        <f t="shared" si="55"/>
        <v>2.2710299770333524</v>
      </c>
      <c r="CC419" s="11">
        <f t="shared" si="56"/>
        <v>408.24312799776106</v>
      </c>
      <c r="CD419" s="11">
        <f t="shared" si="57"/>
        <v>255.15195499860067</v>
      </c>
      <c r="CF419" s="17"/>
      <c r="CG419" s="17"/>
      <c r="CH419" s="17"/>
      <c r="CI419" s="17"/>
    </row>
    <row r="420" spans="32:87" ht="10.5" customHeight="1">
      <c r="AG420" s="18">
        <v>30954</v>
      </c>
      <c r="AH420" s="19" t="s">
        <v>33</v>
      </c>
      <c r="AI420" s="26"/>
      <c r="AJ420" s="20">
        <v>1.4500000000000001E-2</v>
      </c>
      <c r="AK420" s="20"/>
      <c r="AL420" s="20"/>
      <c r="AM420" s="20"/>
      <c r="AN420" s="20"/>
      <c r="AO420" s="19" t="s">
        <v>34</v>
      </c>
      <c r="AP420" s="18"/>
      <c r="AQ420" s="3">
        <f t="shared" si="52"/>
        <v>56.042646479987468</v>
      </c>
      <c r="AR420" s="27">
        <v>71.819509753947173</v>
      </c>
      <c r="AS420" s="28">
        <v>4.0669992653457852E-2</v>
      </c>
      <c r="AT420" s="28"/>
      <c r="AU420" s="28"/>
      <c r="AV420" s="28"/>
      <c r="AW420" s="60"/>
      <c r="AX420" s="67">
        <v>35551</v>
      </c>
      <c r="AY420" s="68" t="s">
        <v>39</v>
      </c>
      <c r="AZ420" s="69">
        <v>0.02</v>
      </c>
      <c r="BA420" s="69"/>
      <c r="BB420" s="69"/>
      <c r="BC420" s="68" t="s">
        <v>34</v>
      </c>
      <c r="BD420" s="18"/>
      <c r="BE420" s="27">
        <v>209.64028374540075</v>
      </c>
      <c r="BF420" s="27">
        <v>119.41731718534308</v>
      </c>
      <c r="BG420" s="28">
        <v>0</v>
      </c>
      <c r="BH420" s="17"/>
      <c r="BI420" s="18">
        <v>34121</v>
      </c>
      <c r="BJ420" s="42">
        <v>0.03</v>
      </c>
      <c r="BK420" s="42">
        <v>0.06</v>
      </c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W420" s="16">
        <f t="shared" si="53"/>
        <v>0.76415588917762733</v>
      </c>
      <c r="BX420" s="10">
        <f t="shared" si="58"/>
        <v>0.24954385871619927</v>
      </c>
      <c r="BY420" s="10">
        <f t="shared" si="59"/>
        <v>1.3117881629947397</v>
      </c>
      <c r="BZ420" s="12">
        <f t="shared" si="51"/>
        <v>0.34270925965115689</v>
      </c>
      <c r="CA420" s="10">
        <f t="shared" si="54"/>
        <v>4.5417627345213285</v>
      </c>
      <c r="CB420" s="10">
        <f t="shared" si="55"/>
        <v>2.2708813672606643</v>
      </c>
      <c r="CC420" s="11">
        <f t="shared" si="56"/>
        <v>408.17857149317894</v>
      </c>
      <c r="CD420" s="11">
        <f t="shared" si="57"/>
        <v>255.11160718323683</v>
      </c>
      <c r="CF420" s="17"/>
      <c r="CG420" s="17"/>
      <c r="CH420" s="17"/>
      <c r="CI420" s="17"/>
    </row>
    <row r="421" spans="32:87" ht="10.5" customHeight="1">
      <c r="AF421" s="8"/>
      <c r="AG421" s="18">
        <v>30954</v>
      </c>
      <c r="AH421" s="19" t="s">
        <v>33</v>
      </c>
      <c r="AI421" s="26"/>
      <c r="AJ421" s="20">
        <v>7.3999999999999996E-2</v>
      </c>
      <c r="AK421" s="21"/>
      <c r="AL421" s="21"/>
      <c r="AM421" s="21"/>
      <c r="AN421" s="21"/>
      <c r="AO421" s="19" t="s">
        <v>34</v>
      </c>
      <c r="AP421" s="20"/>
      <c r="AQ421" s="3">
        <f t="shared" si="52"/>
        <v>56.042646479987468</v>
      </c>
      <c r="AR421" s="27">
        <v>71.819509753947173</v>
      </c>
      <c r="AS421" s="28">
        <v>4.0669992653457852E-2</v>
      </c>
      <c r="AT421" s="28"/>
      <c r="AU421" s="28"/>
      <c r="AV421" s="28"/>
      <c r="AW421" s="60"/>
      <c r="AX421" s="67">
        <v>35583</v>
      </c>
      <c r="AY421" s="68" t="s">
        <v>39</v>
      </c>
      <c r="AZ421" s="69">
        <v>0.02</v>
      </c>
      <c r="BA421" s="69"/>
      <c r="BB421" s="70"/>
      <c r="BC421" s="68" t="s">
        <v>34</v>
      </c>
      <c r="BD421" s="20"/>
      <c r="BE421" s="27">
        <v>209.21733325255892</v>
      </c>
      <c r="BF421" s="27">
        <v>119.17639205275393</v>
      </c>
      <c r="BG421" s="28">
        <v>0</v>
      </c>
      <c r="BH421" s="17"/>
      <c r="BI421" s="44">
        <v>34137</v>
      </c>
      <c r="BJ421" s="20"/>
      <c r="BK421" s="20"/>
      <c r="BL421" s="20"/>
      <c r="BM421" s="20"/>
      <c r="BN421" s="55">
        <v>0.4</v>
      </c>
      <c r="BO421" s="55">
        <v>0.28000000000000003</v>
      </c>
      <c r="BP421" s="55">
        <v>0.47</v>
      </c>
      <c r="BQ421" s="20"/>
      <c r="BR421" s="20"/>
      <c r="BS421" s="20"/>
      <c r="BT421" s="20"/>
      <c r="BU421" s="20"/>
      <c r="BW421" s="16">
        <f t="shared" si="53"/>
        <v>0.76338337162814329</v>
      </c>
      <c r="BX421" s="10">
        <f t="shared" si="58"/>
        <v>0.24929158426153047</v>
      </c>
      <c r="BY421" s="10">
        <f t="shared" si="59"/>
        <v>1.3104620207880631</v>
      </c>
      <c r="BZ421" s="12">
        <f t="shared" si="51"/>
        <v>0.34236280034723643</v>
      </c>
      <c r="CA421" s="10">
        <f t="shared" si="54"/>
        <v>4.5370098660220401</v>
      </c>
      <c r="CB421" s="10">
        <f t="shared" si="55"/>
        <v>2.2685049330110201</v>
      </c>
      <c r="CC421" s="11">
        <f t="shared" si="56"/>
        <v>407.14705467619234</v>
      </c>
      <c r="CD421" s="11">
        <f t="shared" si="57"/>
        <v>254.46690917262021</v>
      </c>
      <c r="CF421" s="17"/>
      <c r="CG421" s="17"/>
      <c r="CH421" s="17"/>
      <c r="CI421" s="17"/>
    </row>
    <row r="422" spans="32:87" ht="10.5" customHeight="1">
      <c r="AG422" s="18">
        <v>30956</v>
      </c>
      <c r="AH422" s="19" t="s">
        <v>39</v>
      </c>
      <c r="AI422" s="19"/>
      <c r="AJ422" s="19"/>
      <c r="AK422" s="19"/>
      <c r="AL422" s="20">
        <v>7.7700000000000005E-2</v>
      </c>
      <c r="AM422" s="26"/>
      <c r="AN422" s="20"/>
      <c r="AO422" s="19" t="s">
        <v>34</v>
      </c>
      <c r="AP422" s="20"/>
      <c r="AQ422" s="3">
        <f t="shared" si="52"/>
        <v>56.035561360151362</v>
      </c>
      <c r="AR422" s="19"/>
      <c r="AS422" s="19"/>
      <c r="AT422" s="27">
        <v>280.16731676170946</v>
      </c>
      <c r="AU422" s="27">
        <v>159.59160488129967</v>
      </c>
      <c r="AV422" s="28">
        <v>0</v>
      </c>
      <c r="AW422" s="60"/>
      <c r="AX422" s="67">
        <v>35612</v>
      </c>
      <c r="AY422" s="68" t="s">
        <v>39</v>
      </c>
      <c r="AZ422" s="69">
        <v>0.02</v>
      </c>
      <c r="BA422" s="69"/>
      <c r="BB422" s="69"/>
      <c r="BC422" s="68" t="s">
        <v>34</v>
      </c>
      <c r="BD422" s="20"/>
      <c r="BE422" s="27">
        <v>208.83477147384622</v>
      </c>
      <c r="BF422" s="27">
        <v>118.95847352843535</v>
      </c>
      <c r="BG422" s="28">
        <v>0</v>
      </c>
      <c r="BH422" s="17"/>
      <c r="BI422" s="41">
        <v>34137</v>
      </c>
      <c r="BJ422" s="20"/>
      <c r="BK422" s="20"/>
      <c r="BL422" s="20"/>
      <c r="BM422" s="20"/>
      <c r="BN422" s="20"/>
      <c r="BO422" s="20"/>
      <c r="BP422" s="20"/>
      <c r="BQ422" s="20"/>
      <c r="BR422" s="43">
        <v>2.3E-2</v>
      </c>
      <c r="BS422" s="20"/>
      <c r="BT422" s="20"/>
      <c r="BU422" s="20"/>
      <c r="BW422" s="16">
        <f t="shared" si="53"/>
        <v>0.76338337162814329</v>
      </c>
      <c r="BX422" s="10">
        <f t="shared" si="58"/>
        <v>0.24929158426153047</v>
      </c>
      <c r="BY422" s="10">
        <f t="shared" si="59"/>
        <v>1.3104620207880631</v>
      </c>
      <c r="BZ422" s="12">
        <f t="shared" ref="BZ422:BZ485" si="60">0.44*2.71828^(-(0.69315/30.02)*(BI422-30168)/365.25)</f>
        <v>0.34236280034723643</v>
      </c>
      <c r="CA422" s="10">
        <f t="shared" si="54"/>
        <v>4.5370098660220401</v>
      </c>
      <c r="CB422" s="10">
        <f t="shared" si="55"/>
        <v>2.2685049330110201</v>
      </c>
      <c r="CC422" s="11">
        <f t="shared" si="56"/>
        <v>407.14705467619234</v>
      </c>
      <c r="CD422" s="11">
        <f t="shared" si="57"/>
        <v>254.46690917262021</v>
      </c>
      <c r="CF422" s="17"/>
      <c r="CG422" s="17"/>
      <c r="CH422" s="17"/>
      <c r="CI422" s="17"/>
    </row>
    <row r="423" spans="32:87" ht="10.5" customHeight="1">
      <c r="AF423" s="8"/>
      <c r="AG423" s="18">
        <v>30986</v>
      </c>
      <c r="AH423" s="19" t="s">
        <v>35</v>
      </c>
      <c r="AI423" s="20">
        <v>1.6E-2</v>
      </c>
      <c r="AJ423" s="26"/>
      <c r="AK423" s="20"/>
      <c r="AL423" s="20"/>
      <c r="AM423" s="20"/>
      <c r="AN423" s="20"/>
      <c r="AO423" s="19" t="s">
        <v>34</v>
      </c>
      <c r="AP423" s="20"/>
      <c r="AQ423" s="3">
        <f t="shared" si="52"/>
        <v>55.929391986485363</v>
      </c>
      <c r="AR423" s="27">
        <v>71.674613474933437</v>
      </c>
      <c r="AS423" s="28">
        <v>4.0587940706526014E-2</v>
      </c>
      <c r="AT423" s="28"/>
      <c r="AU423" s="28"/>
      <c r="AV423" s="28"/>
      <c r="AW423" s="60"/>
      <c r="AX423" s="67">
        <v>35643</v>
      </c>
      <c r="AY423" s="68" t="s">
        <v>39</v>
      </c>
      <c r="AZ423" s="69">
        <v>0.02</v>
      </c>
      <c r="BA423" s="69"/>
      <c r="BB423" s="70"/>
      <c r="BC423" s="68" t="s">
        <v>34</v>
      </c>
      <c r="BD423" s="18"/>
      <c r="BE423" s="27">
        <v>208.42659964888205</v>
      </c>
      <c r="BF423" s="27">
        <v>118.72596676295576</v>
      </c>
      <c r="BG423" s="28">
        <v>0</v>
      </c>
      <c r="BH423" s="17"/>
      <c r="BI423" s="18">
        <v>34150</v>
      </c>
      <c r="BJ423" s="20"/>
      <c r="BK423" s="20"/>
      <c r="BL423" s="42">
        <f>0.03/2</f>
        <v>1.4999999999999999E-2</v>
      </c>
      <c r="BM423" s="42">
        <f>0.032/2</f>
        <v>1.6E-2</v>
      </c>
      <c r="BN423" s="20"/>
      <c r="BO423" s="20"/>
      <c r="BP423" s="20"/>
      <c r="BQ423" s="20"/>
      <c r="BR423" s="20"/>
      <c r="BS423" s="20"/>
      <c r="BT423" s="20"/>
      <c r="BU423" s="20"/>
      <c r="BW423" s="16">
        <f t="shared" si="53"/>
        <v>0.76275627620622799</v>
      </c>
      <c r="BX423" s="10">
        <f t="shared" si="58"/>
        <v>0.24908679906837256</v>
      </c>
      <c r="BY423" s="10">
        <f t="shared" si="59"/>
        <v>1.3093855174682731</v>
      </c>
      <c r="BZ423" s="12">
        <f t="shared" si="60"/>
        <v>0.34208156007830842</v>
      </c>
      <c r="CA423" s="10">
        <f t="shared" si="54"/>
        <v>4.533151822944995</v>
      </c>
      <c r="CB423" s="10">
        <f t="shared" si="55"/>
        <v>2.2665759114724975</v>
      </c>
      <c r="CC423" s="11">
        <f t="shared" si="56"/>
        <v>406.31086700256776</v>
      </c>
      <c r="CD423" s="11">
        <f t="shared" si="57"/>
        <v>253.94429187660484</v>
      </c>
      <c r="CF423" s="17"/>
      <c r="CG423" s="17"/>
      <c r="CH423" s="17"/>
      <c r="CI423" s="17"/>
    </row>
    <row r="424" spans="32:87" ht="10.5" customHeight="1">
      <c r="AG424" s="18">
        <v>30986</v>
      </c>
      <c r="AH424" s="19" t="s">
        <v>33</v>
      </c>
      <c r="AI424" s="26"/>
      <c r="AJ424" s="20">
        <v>6.6600000000000006E-2</v>
      </c>
      <c r="AK424" s="20"/>
      <c r="AL424" s="20"/>
      <c r="AM424" s="20"/>
      <c r="AN424" s="20"/>
      <c r="AO424" s="19" t="s">
        <v>34</v>
      </c>
      <c r="AP424" s="20"/>
      <c r="AQ424" s="3">
        <f t="shared" si="52"/>
        <v>55.929391986485363</v>
      </c>
      <c r="AR424" s="27">
        <v>71.674613474933437</v>
      </c>
      <c r="AS424" s="28">
        <v>4.0587940706526014E-2</v>
      </c>
      <c r="AT424" s="28"/>
      <c r="AU424" s="28"/>
      <c r="AV424" s="28"/>
      <c r="AW424" s="60"/>
      <c r="AX424" s="67">
        <v>35674</v>
      </c>
      <c r="AY424" s="68" t="s">
        <v>39</v>
      </c>
      <c r="AZ424" s="69">
        <v>0.02</v>
      </c>
      <c r="BA424" s="69"/>
      <c r="BB424" s="69"/>
      <c r="BC424" s="68" t="s">
        <v>34</v>
      </c>
      <c r="BD424" s="18"/>
      <c r="BE424" s="27">
        <v>208.01922560408406</v>
      </c>
      <c r="BF424" s="27">
        <v>118.49391443669676</v>
      </c>
      <c r="BG424" s="28">
        <v>0</v>
      </c>
      <c r="BH424" s="17"/>
      <c r="BI424" s="18">
        <v>34151</v>
      </c>
      <c r="BJ424" s="42">
        <f>0.021/2</f>
        <v>1.0500000000000001E-2</v>
      </c>
      <c r="BK424" s="42">
        <v>2.8000000000000001E-2</v>
      </c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W424" s="16">
        <f t="shared" si="53"/>
        <v>0.76270805943937015</v>
      </c>
      <c r="BX424" s="10">
        <f t="shared" si="58"/>
        <v>0.249071053330851</v>
      </c>
      <c r="BY424" s="10">
        <f t="shared" si="59"/>
        <v>1.3093027461582329</v>
      </c>
      <c r="BZ424" s="12">
        <f t="shared" si="60"/>
        <v>0.34205993578317878</v>
      </c>
      <c r="CA424" s="10">
        <f t="shared" si="54"/>
        <v>4.532855186322502</v>
      </c>
      <c r="CB424" s="10">
        <f t="shared" si="55"/>
        <v>2.266427593161251</v>
      </c>
      <c r="CC424" s="11">
        <f t="shared" si="56"/>
        <v>406.24661605123862</v>
      </c>
      <c r="CD424" s="11">
        <f t="shared" si="57"/>
        <v>253.90413503202413</v>
      </c>
      <c r="CF424" s="17"/>
      <c r="CG424" s="17"/>
      <c r="CH424" s="17"/>
      <c r="CI424" s="17"/>
    </row>
    <row r="425" spans="32:87" ht="10.5" customHeight="1">
      <c r="AF425" s="8"/>
      <c r="AG425" s="18">
        <v>30986</v>
      </c>
      <c r="AH425" s="19" t="s">
        <v>33</v>
      </c>
      <c r="AI425" s="26"/>
      <c r="AJ425" s="20">
        <v>1.4500000000000001E-2</v>
      </c>
      <c r="AK425" s="20"/>
      <c r="AL425" s="20"/>
      <c r="AM425" s="20"/>
      <c r="AN425" s="20"/>
      <c r="AO425" s="19" t="s">
        <v>34</v>
      </c>
      <c r="AP425" s="18"/>
      <c r="AQ425" s="3">
        <f t="shared" si="52"/>
        <v>55.929391986485363</v>
      </c>
      <c r="AR425" s="27">
        <v>71.674613474933437</v>
      </c>
      <c r="AS425" s="28">
        <v>4.0587940706526014E-2</v>
      </c>
      <c r="AT425" s="28"/>
      <c r="AU425" s="28"/>
      <c r="AV425" s="28"/>
      <c r="AW425" s="60"/>
      <c r="AX425" s="67">
        <v>35704</v>
      </c>
      <c r="AY425" s="68" t="s">
        <v>39</v>
      </c>
      <c r="AZ425" s="69">
        <v>0.02</v>
      </c>
      <c r="BA425" s="69"/>
      <c r="BB425" s="70"/>
      <c r="BC425" s="68" t="s">
        <v>34</v>
      </c>
      <c r="BD425" s="18"/>
      <c r="BE425" s="27">
        <v>207.62575078178429</v>
      </c>
      <c r="BF425" s="27">
        <v>118.26977951940155</v>
      </c>
      <c r="BG425" s="28">
        <v>0</v>
      </c>
      <c r="BH425" s="17"/>
      <c r="BI425" s="41">
        <v>34162</v>
      </c>
      <c r="BJ425" s="20"/>
      <c r="BK425" s="20"/>
      <c r="BL425" s="20"/>
      <c r="BM425" s="20"/>
      <c r="BN425" s="20"/>
      <c r="BO425" s="20"/>
      <c r="BP425" s="20"/>
      <c r="BQ425" s="43">
        <v>4.9000000000000002E-2</v>
      </c>
      <c r="BR425" s="20"/>
      <c r="BS425" s="20"/>
      <c r="BT425" s="20"/>
      <c r="BU425" s="20"/>
      <c r="BW425" s="16">
        <f t="shared" si="53"/>
        <v>0.76217787612742949</v>
      </c>
      <c r="BX425" s="10">
        <f t="shared" si="58"/>
        <v>0.24889791589729537</v>
      </c>
      <c r="BY425" s="10">
        <f t="shared" si="59"/>
        <v>1.3083926070064305</v>
      </c>
      <c r="BZ425" s="12">
        <f t="shared" si="60"/>
        <v>0.34182215873678296</v>
      </c>
      <c r="CA425" s="10">
        <f t="shared" si="54"/>
        <v>4.5295934643256839</v>
      </c>
      <c r="CB425" s="10">
        <f t="shared" si="55"/>
        <v>2.2647967321628419</v>
      </c>
      <c r="CC425" s="11">
        <f t="shared" si="56"/>
        <v>405.54052580405698</v>
      </c>
      <c r="CD425" s="11">
        <f t="shared" si="57"/>
        <v>253.4628286275356</v>
      </c>
      <c r="CF425" s="17"/>
      <c r="CG425" s="17"/>
      <c r="CH425" s="17"/>
      <c r="CI425" s="17"/>
    </row>
    <row r="426" spans="32:87" ht="10.5" customHeight="1">
      <c r="AG426" s="18">
        <v>30986</v>
      </c>
      <c r="AH426" s="19" t="s">
        <v>33</v>
      </c>
      <c r="AI426" s="26"/>
      <c r="AJ426" s="20">
        <v>7.3999999999999996E-2</v>
      </c>
      <c r="AK426" s="21"/>
      <c r="AL426" s="21"/>
      <c r="AM426" s="21"/>
      <c r="AN426" s="21"/>
      <c r="AO426" s="19" t="s">
        <v>34</v>
      </c>
      <c r="AP426" s="18"/>
      <c r="AQ426" s="3">
        <f t="shared" si="52"/>
        <v>55.929391986485363</v>
      </c>
      <c r="AR426" s="27">
        <v>71.674613474933437</v>
      </c>
      <c r="AS426" s="28">
        <v>4.0587940706526014E-2</v>
      </c>
      <c r="AT426" s="28"/>
      <c r="AU426" s="28"/>
      <c r="AV426" s="28"/>
      <c r="AW426" s="60"/>
      <c r="AX426" s="67">
        <v>35738</v>
      </c>
      <c r="AY426" s="68" t="s">
        <v>39</v>
      </c>
      <c r="AZ426" s="69">
        <v>0.02</v>
      </c>
      <c r="BA426" s="69"/>
      <c r="BB426" s="69"/>
      <c r="BC426" s="68" t="s">
        <v>34</v>
      </c>
      <c r="BD426" s="20"/>
      <c r="BE426" s="27">
        <v>207.18071231371425</v>
      </c>
      <c r="BF426" s="27">
        <v>118.01627242166388</v>
      </c>
      <c r="BG426" s="28">
        <v>0</v>
      </c>
      <c r="BH426" s="17"/>
      <c r="BI426" s="18">
        <v>34180</v>
      </c>
      <c r="BJ426" s="20"/>
      <c r="BK426" s="20"/>
      <c r="BL426" s="42">
        <f>0.03/2</f>
        <v>1.4999999999999999E-2</v>
      </c>
      <c r="BM426" s="42">
        <f>0.032/2</f>
        <v>1.6E-2</v>
      </c>
      <c r="BN426" s="20"/>
      <c r="BO426" s="20"/>
      <c r="BP426" s="20"/>
      <c r="BQ426" s="20"/>
      <c r="BR426" s="20"/>
      <c r="BS426" s="20"/>
      <c r="BT426" s="20"/>
      <c r="BU426" s="20"/>
      <c r="BW426" s="16">
        <f t="shared" si="53"/>
        <v>0.76131109828458399</v>
      </c>
      <c r="BX426" s="10">
        <f t="shared" si="58"/>
        <v>0.24861485966411487</v>
      </c>
      <c r="BY426" s="10">
        <f t="shared" si="59"/>
        <v>1.3069046528726025</v>
      </c>
      <c r="BZ426" s="12">
        <f t="shared" si="60"/>
        <v>0.34143342549921907</v>
      </c>
      <c r="CA426" s="10">
        <f t="shared" si="54"/>
        <v>4.5242611629268996</v>
      </c>
      <c r="CB426" s="10">
        <f t="shared" si="55"/>
        <v>2.2621305814634498</v>
      </c>
      <c r="CC426" s="11">
        <f t="shared" si="56"/>
        <v>404.38775161766756</v>
      </c>
      <c r="CD426" s="11">
        <f t="shared" si="57"/>
        <v>252.74234476104223</v>
      </c>
      <c r="CF426" s="17"/>
      <c r="CG426" s="17"/>
      <c r="CH426" s="17"/>
      <c r="CI426" s="17"/>
    </row>
    <row r="427" spans="32:87" ht="10.5" customHeight="1">
      <c r="AF427" s="8"/>
      <c r="AG427" s="18">
        <v>30987</v>
      </c>
      <c r="AH427" s="19" t="s">
        <v>39</v>
      </c>
      <c r="AI427" s="19"/>
      <c r="AJ427" s="19"/>
      <c r="AK427" s="19"/>
      <c r="AL427" s="20">
        <v>8.5099999999999995E-2</v>
      </c>
      <c r="AM427" s="26"/>
      <c r="AN427" s="20"/>
      <c r="AO427" s="19" t="s">
        <v>34</v>
      </c>
      <c r="AP427" s="18"/>
      <c r="AQ427" s="3">
        <f t="shared" si="52"/>
        <v>55.925856473847801</v>
      </c>
      <c r="AR427" s="19"/>
      <c r="AS427" s="19"/>
      <c r="AT427" s="27">
        <v>279.6197240204678</v>
      </c>
      <c r="AU427" s="27">
        <v>159.27967983091833</v>
      </c>
      <c r="AV427" s="28">
        <v>0</v>
      </c>
      <c r="AW427" s="60"/>
      <c r="AX427" s="67">
        <v>35765</v>
      </c>
      <c r="AY427" s="68" t="s">
        <v>39</v>
      </c>
      <c r="AZ427" s="69">
        <v>0.02</v>
      </c>
      <c r="BA427" s="69"/>
      <c r="BB427" s="69"/>
      <c r="BC427" s="68" t="s">
        <v>34</v>
      </c>
      <c r="BD427" s="18"/>
      <c r="BE427" s="27">
        <v>206.82797905987346</v>
      </c>
      <c r="BF427" s="27">
        <v>117.8153451089205</v>
      </c>
      <c r="BG427" s="28">
        <v>0</v>
      </c>
      <c r="BH427" s="17"/>
      <c r="BI427" s="18">
        <v>34183</v>
      </c>
      <c r="BJ427" s="42">
        <f>0.021/2</f>
        <v>1.0500000000000001E-2</v>
      </c>
      <c r="BK427" s="42">
        <f>0.024/2</f>
        <v>1.2E-2</v>
      </c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W427" s="16">
        <f t="shared" si="53"/>
        <v>0.76116673117621225</v>
      </c>
      <c r="BX427" s="10">
        <f t="shared" si="58"/>
        <v>0.24856771493120761</v>
      </c>
      <c r="BY427" s="10">
        <f t="shared" si="59"/>
        <v>1.3066568250843593</v>
      </c>
      <c r="BZ427" s="12">
        <f t="shared" si="60"/>
        <v>0.34136867962010098</v>
      </c>
      <c r="CA427" s="10">
        <f t="shared" si="54"/>
        <v>4.5233730565159931</v>
      </c>
      <c r="CB427" s="10">
        <f t="shared" si="55"/>
        <v>2.2616865282579965</v>
      </c>
      <c r="CC427" s="11">
        <f t="shared" si="56"/>
        <v>404.19594141940809</v>
      </c>
      <c r="CD427" s="11">
        <f t="shared" si="57"/>
        <v>252.62246338713007</v>
      </c>
      <c r="CF427" s="17"/>
      <c r="CG427" s="17"/>
      <c r="CH427" s="17"/>
      <c r="CI427" s="17"/>
    </row>
    <row r="428" spans="32:87" ht="10.5" customHeight="1">
      <c r="AG428" s="18">
        <v>31016</v>
      </c>
      <c r="AH428" s="19" t="s">
        <v>35</v>
      </c>
      <c r="AI428" s="20">
        <v>1.6E-2</v>
      </c>
      <c r="AJ428" s="26"/>
      <c r="AK428" s="20"/>
      <c r="AL428" s="20"/>
      <c r="AM428" s="20"/>
      <c r="AN428" s="20"/>
      <c r="AO428" s="19" t="s">
        <v>34</v>
      </c>
      <c r="AP428" s="18"/>
      <c r="AQ428" s="3">
        <f t="shared" si="52"/>
        <v>55.823423769649636</v>
      </c>
      <c r="AR428" s="27">
        <v>71.539038718712931</v>
      </c>
      <c r="AS428" s="28">
        <v>4.0511167356800111E-2</v>
      </c>
      <c r="AT428" s="28"/>
      <c r="AU428" s="28"/>
      <c r="AV428" s="28"/>
      <c r="AW428" s="60"/>
      <c r="AX428" s="67">
        <v>35801</v>
      </c>
      <c r="AY428" s="68" t="s">
        <v>39</v>
      </c>
      <c r="AZ428" s="69">
        <v>0.02</v>
      </c>
      <c r="BA428" s="69"/>
      <c r="BB428" s="70"/>
      <c r="BC428" s="68" t="s">
        <v>34</v>
      </c>
      <c r="BD428" s="18"/>
      <c r="BE428" s="27">
        <v>206.35860205464544</v>
      </c>
      <c r="BF428" s="27">
        <v>117.5479740592758</v>
      </c>
      <c r="BG428" s="28">
        <v>0</v>
      </c>
      <c r="BH428" s="17"/>
      <c r="BI428" s="47">
        <v>34183</v>
      </c>
      <c r="BJ428" s="20"/>
      <c r="BK428" s="20"/>
      <c r="BL428" s="20"/>
      <c r="BM428" s="20"/>
      <c r="BN428" s="20"/>
      <c r="BO428" s="20"/>
      <c r="BP428" s="20"/>
      <c r="BQ428" s="20"/>
      <c r="BR428" s="20"/>
      <c r="BS428" s="56"/>
      <c r="BT428" s="43">
        <v>2.1999999999999999E-2</v>
      </c>
      <c r="BU428" s="43">
        <v>0.33</v>
      </c>
      <c r="BW428" s="16">
        <f t="shared" si="53"/>
        <v>0.76116673117621225</v>
      </c>
      <c r="BX428" s="10">
        <f t="shared" si="58"/>
        <v>0.24856771493120761</v>
      </c>
      <c r="BY428" s="10">
        <f t="shared" si="59"/>
        <v>1.3066568250843593</v>
      </c>
      <c r="BZ428" s="12">
        <f t="shared" si="60"/>
        <v>0.34136867962010098</v>
      </c>
      <c r="CA428" s="10">
        <f t="shared" si="54"/>
        <v>4.5233730565159931</v>
      </c>
      <c r="CB428" s="10">
        <f t="shared" si="55"/>
        <v>2.2616865282579965</v>
      </c>
      <c r="CC428" s="11">
        <f t="shared" si="56"/>
        <v>404.19594141940809</v>
      </c>
      <c r="CD428" s="11">
        <f t="shared" si="57"/>
        <v>252.62246338713007</v>
      </c>
      <c r="CF428" s="17"/>
      <c r="CG428" s="17"/>
      <c r="CH428" s="17"/>
      <c r="CI428" s="17"/>
    </row>
    <row r="429" spans="32:87" ht="10.5" customHeight="1">
      <c r="AF429" s="8"/>
      <c r="AG429" s="18">
        <v>31016</v>
      </c>
      <c r="AH429" s="19" t="s">
        <v>33</v>
      </c>
      <c r="AI429" s="26"/>
      <c r="AJ429" s="20">
        <v>5.9200000000000003E-2</v>
      </c>
      <c r="AK429" s="20"/>
      <c r="AL429" s="20"/>
      <c r="AM429" s="20"/>
      <c r="AN429" s="20"/>
      <c r="AO429" s="19" t="s">
        <v>34</v>
      </c>
      <c r="AP429" s="20"/>
      <c r="AQ429" s="3">
        <f t="shared" si="52"/>
        <v>55.823423769649636</v>
      </c>
      <c r="AR429" s="27">
        <v>71.539038718712931</v>
      </c>
      <c r="AS429" s="28">
        <v>4.0511167356800111E-2</v>
      </c>
      <c r="AT429" s="28"/>
      <c r="AU429" s="28"/>
      <c r="AV429" s="28"/>
      <c r="AW429" s="60"/>
      <c r="AX429" s="67">
        <v>35828</v>
      </c>
      <c r="AY429" s="68" t="s">
        <v>39</v>
      </c>
      <c r="AZ429" s="69">
        <v>0.02</v>
      </c>
      <c r="BA429" s="69"/>
      <c r="BB429" s="70"/>
      <c r="BC429" s="68" t="s">
        <v>34</v>
      </c>
      <c r="BD429" s="18"/>
      <c r="BE429" s="27">
        <v>206.00726847562697</v>
      </c>
      <c r="BF429" s="27">
        <v>117.34784404278305</v>
      </c>
      <c r="BG429" s="28">
        <v>0</v>
      </c>
      <c r="BH429" s="17"/>
      <c r="BI429" s="41">
        <v>34206</v>
      </c>
      <c r="BJ429" s="20"/>
      <c r="BK429" s="20"/>
      <c r="BL429" s="20"/>
      <c r="BM429" s="20"/>
      <c r="BN429" s="20"/>
      <c r="BO429" s="20"/>
      <c r="BP429" s="20"/>
      <c r="BQ429" s="20"/>
      <c r="BR429" s="43">
        <v>2.3E-2</v>
      </c>
      <c r="BS429" s="20"/>
      <c r="BT429" s="20"/>
      <c r="BU429" s="20"/>
      <c r="BW429" s="16">
        <f t="shared" si="53"/>
        <v>0.76006082579622669</v>
      </c>
      <c r="BX429" s="10">
        <f t="shared" si="58"/>
        <v>0.24820656886166209</v>
      </c>
      <c r="BY429" s="10">
        <f t="shared" si="59"/>
        <v>1.3047583726777199</v>
      </c>
      <c r="BZ429" s="12">
        <f t="shared" si="60"/>
        <v>0.34087270226863808</v>
      </c>
      <c r="CA429" s="10">
        <f t="shared" si="54"/>
        <v>4.5165700299394747</v>
      </c>
      <c r="CB429" s="10">
        <f t="shared" si="55"/>
        <v>2.2582850149697373</v>
      </c>
      <c r="CC429" s="11">
        <f t="shared" si="56"/>
        <v>402.72841593634337</v>
      </c>
      <c r="CD429" s="11">
        <f t="shared" si="57"/>
        <v>251.70525996021459</v>
      </c>
      <c r="CF429" s="17"/>
      <c r="CG429" s="17"/>
      <c r="CH429" s="17"/>
      <c r="CI429" s="17"/>
    </row>
    <row r="430" spans="32:87" ht="10.5" customHeight="1">
      <c r="AG430" s="18">
        <v>31016</v>
      </c>
      <c r="AH430" s="19" t="s">
        <v>33</v>
      </c>
      <c r="AI430" s="26"/>
      <c r="AJ430" s="20">
        <v>1.4500000000000001E-2</v>
      </c>
      <c r="AK430" s="21"/>
      <c r="AL430" s="21"/>
      <c r="AM430" s="21"/>
      <c r="AN430" s="21"/>
      <c r="AO430" s="19" t="s">
        <v>34</v>
      </c>
      <c r="AP430" s="18"/>
      <c r="AQ430" s="3">
        <f t="shared" si="52"/>
        <v>55.823423769649636</v>
      </c>
      <c r="AR430" s="27">
        <v>71.539038718712931</v>
      </c>
      <c r="AS430" s="28">
        <v>4.0511167356800111E-2</v>
      </c>
      <c r="AT430" s="28"/>
      <c r="AU430" s="28"/>
      <c r="AV430" s="28"/>
      <c r="AW430" s="60"/>
      <c r="AX430" s="67">
        <v>35856</v>
      </c>
      <c r="AY430" s="68" t="s">
        <v>39</v>
      </c>
      <c r="AZ430" s="69">
        <v>0.02</v>
      </c>
      <c r="BA430" s="69"/>
      <c r="BB430" s="69"/>
      <c r="BC430" s="68" t="s">
        <v>34</v>
      </c>
      <c r="BD430" s="20"/>
      <c r="BE430" s="27">
        <v>205.64355432900712</v>
      </c>
      <c r="BF430" s="27">
        <v>117.14066168815293</v>
      </c>
      <c r="BG430" s="28">
        <v>0</v>
      </c>
      <c r="BH430" s="17"/>
      <c r="BI430" s="18">
        <v>34212</v>
      </c>
      <c r="BJ430" s="20"/>
      <c r="BK430" s="20"/>
      <c r="BL430" s="42">
        <f>0.03/2</f>
        <v>1.4999999999999999E-2</v>
      </c>
      <c r="BM430" s="42">
        <f>0.032/2</f>
        <v>1.6E-2</v>
      </c>
      <c r="BN430" s="20"/>
      <c r="BO430" s="20"/>
      <c r="BP430" s="20"/>
      <c r="BQ430" s="20"/>
      <c r="BR430" s="20"/>
      <c r="BS430" s="20"/>
      <c r="BT430" s="20"/>
      <c r="BU430" s="20"/>
      <c r="BW430" s="16">
        <f t="shared" si="53"/>
        <v>0.75977259308810785</v>
      </c>
      <c r="BX430" s="10">
        <f t="shared" si="58"/>
        <v>0.24811244316923348</v>
      </c>
      <c r="BY430" s="10">
        <f t="shared" si="59"/>
        <v>1.304263578015985</v>
      </c>
      <c r="BZ430" s="12">
        <f t="shared" si="60"/>
        <v>0.34074343542740104</v>
      </c>
      <c r="CA430" s="10">
        <f t="shared" si="54"/>
        <v>4.5147970106736217</v>
      </c>
      <c r="CB430" s="10">
        <f t="shared" si="55"/>
        <v>2.2573985053368109</v>
      </c>
      <c r="CC430" s="11">
        <f t="shared" si="56"/>
        <v>402.34646026679826</v>
      </c>
      <c r="CD430" s="11">
        <f t="shared" si="57"/>
        <v>251.46653766674893</v>
      </c>
      <c r="CF430" s="17"/>
      <c r="CG430" s="17"/>
      <c r="CH430" s="17"/>
      <c r="CI430" s="17"/>
    </row>
    <row r="431" spans="32:87" ht="10.5" customHeight="1">
      <c r="AF431" s="8"/>
      <c r="AG431" s="18">
        <v>31016</v>
      </c>
      <c r="AH431" s="19" t="s">
        <v>33</v>
      </c>
      <c r="AI431" s="26"/>
      <c r="AJ431" s="20">
        <v>7.3999999999999996E-2</v>
      </c>
      <c r="AK431" s="21"/>
      <c r="AL431" s="21"/>
      <c r="AM431" s="21"/>
      <c r="AN431" s="21"/>
      <c r="AO431" s="19" t="s">
        <v>34</v>
      </c>
      <c r="AP431" s="18"/>
      <c r="AQ431" s="3">
        <f t="shared" si="52"/>
        <v>55.823423769649636</v>
      </c>
      <c r="AR431" s="27">
        <v>71.539038718712931</v>
      </c>
      <c r="AS431" s="28">
        <v>4.0511167356800111E-2</v>
      </c>
      <c r="AT431" s="28"/>
      <c r="AU431" s="28"/>
      <c r="AV431" s="28"/>
      <c r="AW431" s="60"/>
      <c r="AX431" s="67">
        <v>35886</v>
      </c>
      <c r="AY431" s="68" t="s">
        <v>39</v>
      </c>
      <c r="AZ431" s="69">
        <v>0.02</v>
      </c>
      <c r="BA431" s="69"/>
      <c r="BB431" s="69"/>
      <c r="BC431" s="68" t="s">
        <v>34</v>
      </c>
      <c r="BD431" s="18"/>
      <c r="BE431" s="27">
        <v>205.25457316266676</v>
      </c>
      <c r="BF431" s="27">
        <v>116.91908649043756</v>
      </c>
      <c r="BG431" s="28">
        <v>0</v>
      </c>
      <c r="BH431" s="17"/>
      <c r="BI431" s="18">
        <v>34213</v>
      </c>
      <c r="BJ431" s="42">
        <f>0.021/2</f>
        <v>1.0500000000000001E-2</v>
      </c>
      <c r="BK431" s="42">
        <f>0.024/2</f>
        <v>1.2E-2</v>
      </c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W431" s="16">
        <f t="shared" si="53"/>
        <v>0.75972456493137053</v>
      </c>
      <c r="BX431" s="10">
        <f t="shared" si="58"/>
        <v>0.24809675902450729</v>
      </c>
      <c r="BY431" s="10">
        <f t="shared" si="59"/>
        <v>1.3041811304834974</v>
      </c>
      <c r="BZ431" s="12">
        <f t="shared" si="60"/>
        <v>0.34072189572029293</v>
      </c>
      <c r="CA431" s="10">
        <f t="shared" si="54"/>
        <v>4.514501575138083</v>
      </c>
      <c r="CB431" s="10">
        <f t="shared" si="55"/>
        <v>2.2572507875690415</v>
      </c>
      <c r="CC431" s="11">
        <f t="shared" si="56"/>
        <v>402.28283621699933</v>
      </c>
      <c r="CD431" s="11">
        <f t="shared" si="57"/>
        <v>251.42677263562459</v>
      </c>
      <c r="CF431" s="17"/>
      <c r="CG431" s="17"/>
      <c r="CH431" s="17"/>
      <c r="CI431" s="17"/>
    </row>
    <row r="432" spans="32:87" ht="10.5" customHeight="1">
      <c r="AG432" s="18">
        <v>31019</v>
      </c>
      <c r="AH432" s="19" t="s">
        <v>39</v>
      </c>
      <c r="AI432" s="19"/>
      <c r="AJ432" s="19"/>
      <c r="AK432" s="19"/>
      <c r="AL432" s="20">
        <v>0.1036</v>
      </c>
      <c r="AM432" s="26"/>
      <c r="AN432" s="21"/>
      <c r="AO432" s="19" t="s">
        <v>34</v>
      </c>
      <c r="AP432" s="18"/>
      <c r="AQ432" s="3">
        <f t="shared" si="52"/>
        <v>55.812837996912059</v>
      </c>
      <c r="AR432" s="19"/>
      <c r="AS432" s="19"/>
      <c r="AT432" s="27">
        <v>279.05558959949747</v>
      </c>
      <c r="AU432" s="27">
        <v>158.95833214963966</v>
      </c>
      <c r="AV432" s="28">
        <v>0</v>
      </c>
      <c r="AW432" s="60"/>
      <c r="AX432" s="67">
        <v>35916</v>
      </c>
      <c r="AY432" s="68" t="s">
        <v>39</v>
      </c>
      <c r="AZ432" s="69">
        <v>0.02</v>
      </c>
      <c r="BA432" s="69"/>
      <c r="BB432" s="70"/>
      <c r="BC432" s="68" t="s">
        <v>34</v>
      </c>
      <c r="BD432" s="18"/>
      <c r="BE432" s="27">
        <v>204.86632776627675</v>
      </c>
      <c r="BF432" s="27">
        <v>116.69793040908652</v>
      </c>
      <c r="BG432" s="28">
        <v>0</v>
      </c>
      <c r="BH432" s="17"/>
      <c r="BI432" s="41">
        <v>34233</v>
      </c>
      <c r="BJ432" s="20"/>
      <c r="BK432" s="20"/>
      <c r="BL432" s="20"/>
      <c r="BM432" s="20"/>
      <c r="BN432" s="20"/>
      <c r="BO432" s="20"/>
      <c r="BP432" s="20"/>
      <c r="BQ432" s="43">
        <v>5.5E-2</v>
      </c>
      <c r="BR432" s="20"/>
      <c r="BS432" s="20"/>
      <c r="BT432" s="20"/>
      <c r="BU432" s="20"/>
      <c r="BW432" s="16">
        <f t="shared" si="53"/>
        <v>0.75876463911091085</v>
      </c>
      <c r="BX432" s="10">
        <f t="shared" si="58"/>
        <v>0.24778328425226329</v>
      </c>
      <c r="BY432" s="10">
        <f t="shared" si="59"/>
        <v>1.3025332738792812</v>
      </c>
      <c r="BZ432" s="12">
        <f t="shared" si="60"/>
        <v>0.34029138740136361</v>
      </c>
      <c r="CA432" s="10">
        <f t="shared" si="54"/>
        <v>4.508596922562945</v>
      </c>
      <c r="CB432" s="10">
        <f t="shared" si="55"/>
        <v>2.2542984612814725</v>
      </c>
      <c r="CC432" s="11">
        <f t="shared" si="56"/>
        <v>401.01246592277835</v>
      </c>
      <c r="CD432" s="11">
        <f t="shared" si="57"/>
        <v>250.6327912017365</v>
      </c>
      <c r="CF432" s="17"/>
      <c r="CG432" s="17"/>
      <c r="CH432" s="17"/>
      <c r="CI432" s="17"/>
    </row>
    <row r="433" spans="32:87" ht="10.5" customHeight="1">
      <c r="AF433" s="8"/>
      <c r="AG433" s="18">
        <v>31042</v>
      </c>
      <c r="AH433" s="19" t="s">
        <v>39</v>
      </c>
      <c r="AI433" s="19"/>
      <c r="AJ433" s="19"/>
      <c r="AK433" s="19"/>
      <c r="AL433" s="20">
        <v>0.47360000000000002</v>
      </c>
      <c r="AM433" s="26"/>
      <c r="AN433" s="21"/>
      <c r="AO433" s="19" t="s">
        <v>34</v>
      </c>
      <c r="AP433" s="20"/>
      <c r="AQ433" s="3">
        <f t="shared" si="52"/>
        <v>55.731747067310252</v>
      </c>
      <c r="AR433" s="19"/>
      <c r="AS433" s="19"/>
      <c r="AT433" s="27">
        <v>278.65082112175799</v>
      </c>
      <c r="AU433" s="27">
        <v>158.72776403157917</v>
      </c>
      <c r="AV433" s="28">
        <v>0</v>
      </c>
      <c r="AW433" s="60"/>
      <c r="AX433" s="67">
        <v>35947</v>
      </c>
      <c r="AY433" s="68" t="s">
        <v>39</v>
      </c>
      <c r="AZ433" s="69">
        <v>0.02</v>
      </c>
      <c r="BA433" s="69"/>
      <c r="BB433" s="70"/>
      <c r="BC433" s="68" t="s">
        <v>34</v>
      </c>
      <c r="BD433" s="20"/>
      <c r="BE433" s="27">
        <v>204.46591234556919</v>
      </c>
      <c r="BF433" s="27">
        <v>116.46984192129088</v>
      </c>
      <c r="BG433" s="28">
        <v>0</v>
      </c>
      <c r="BH433" s="17"/>
      <c r="BI433" s="18">
        <v>34242</v>
      </c>
      <c r="BJ433" s="20"/>
      <c r="BK433" s="20"/>
      <c r="BL433" s="42">
        <f>0.03/2</f>
        <v>1.4999999999999999E-2</v>
      </c>
      <c r="BM433" s="42">
        <f>0.032/2</f>
        <v>1.6E-2</v>
      </c>
      <c r="BN433" s="20"/>
      <c r="BO433" s="20"/>
      <c r="BP433" s="20"/>
      <c r="BQ433" s="20"/>
      <c r="BR433" s="20"/>
      <c r="BS433" s="20"/>
      <c r="BT433" s="20"/>
      <c r="BU433" s="20"/>
      <c r="BW433" s="16">
        <f t="shared" si="53"/>
        <v>0.75833306828673563</v>
      </c>
      <c r="BX433" s="10">
        <f t="shared" si="58"/>
        <v>0.24764234985615483</v>
      </c>
      <c r="BY433" s="10">
        <f t="shared" si="59"/>
        <v>1.3017924178489022</v>
      </c>
      <c r="BZ433" s="12">
        <f t="shared" si="60"/>
        <v>0.34009783616432576</v>
      </c>
      <c r="CA433" s="10">
        <f t="shared" si="54"/>
        <v>4.5059423490958999</v>
      </c>
      <c r="CB433" s="10">
        <f t="shared" si="55"/>
        <v>2.2529711745479499</v>
      </c>
      <c r="CC433" s="11">
        <f t="shared" si="56"/>
        <v>400.44210886830535</v>
      </c>
      <c r="CD433" s="11">
        <f t="shared" si="57"/>
        <v>250.27631804269086</v>
      </c>
      <c r="CF433" s="17"/>
      <c r="CG433" s="17"/>
      <c r="CH433" s="17"/>
      <c r="CI433" s="17"/>
    </row>
    <row r="434" spans="32:87" ht="10.5" customHeight="1">
      <c r="AG434" s="18">
        <v>31043</v>
      </c>
      <c r="AH434" s="19" t="s">
        <v>33</v>
      </c>
      <c r="AI434" s="26"/>
      <c r="AJ434" s="20">
        <v>0.11840000000000001</v>
      </c>
      <c r="AK434" s="20"/>
      <c r="AL434" s="20"/>
      <c r="AM434" s="20"/>
      <c r="AN434" s="20"/>
      <c r="AO434" s="19" t="s">
        <v>34</v>
      </c>
      <c r="AP434" s="18"/>
      <c r="AQ434" s="3">
        <f t="shared" si="52"/>
        <v>55.728224048570517</v>
      </c>
      <c r="AR434" s="27">
        <v>71.417240711446269</v>
      </c>
      <c r="AS434" s="28">
        <v>4.04421955122733E-2</v>
      </c>
      <c r="AT434" s="28"/>
      <c r="AU434" s="28"/>
      <c r="AV434" s="28"/>
      <c r="AW434" s="60"/>
      <c r="AX434" s="67">
        <v>35977</v>
      </c>
      <c r="AY434" s="68" t="s">
        <v>39</v>
      </c>
      <c r="AZ434" s="69">
        <v>0.02</v>
      </c>
      <c r="BA434" s="69"/>
      <c r="BB434" s="69"/>
      <c r="BC434" s="68" t="s">
        <v>34</v>
      </c>
      <c r="BD434" s="20"/>
      <c r="BE434" s="27">
        <v>204.07915872559539</v>
      </c>
      <c r="BF434" s="27">
        <v>116.24953559998728</v>
      </c>
      <c r="BG434" s="28">
        <v>0</v>
      </c>
      <c r="BH434" s="17"/>
      <c r="BI434" s="18">
        <v>34243</v>
      </c>
      <c r="BJ434" s="42">
        <f>0.021/2</f>
        <v>1.0500000000000001E-2</v>
      </c>
      <c r="BK434" s="42">
        <v>2.8000000000000001E-2</v>
      </c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W434" s="16">
        <f t="shared" si="53"/>
        <v>0.75828513112791462</v>
      </c>
      <c r="BX434" s="10">
        <f t="shared" si="58"/>
        <v>0.24762669542784052</v>
      </c>
      <c r="BY434" s="10">
        <f t="shared" si="59"/>
        <v>1.3017101265279829</v>
      </c>
      <c r="BZ434" s="12">
        <f t="shared" si="60"/>
        <v>0.34007633726803771</v>
      </c>
      <c r="CA434" s="10">
        <f t="shared" si="54"/>
        <v>4.5056474929843482</v>
      </c>
      <c r="CB434" s="10">
        <f t="shared" si="55"/>
        <v>2.2528237464921741</v>
      </c>
      <c r="CC434" s="11">
        <f t="shared" si="56"/>
        <v>400.37878595834525</v>
      </c>
      <c r="CD434" s="11">
        <f t="shared" si="57"/>
        <v>250.23674122396577</v>
      </c>
      <c r="CF434" s="17"/>
      <c r="CG434" s="17"/>
      <c r="CH434" s="17"/>
      <c r="CI434" s="17"/>
    </row>
    <row r="435" spans="32:87" ht="10.5" customHeight="1">
      <c r="AF435" s="8"/>
      <c r="AG435" s="18">
        <v>31043</v>
      </c>
      <c r="AH435" s="19" t="s">
        <v>33</v>
      </c>
      <c r="AI435" s="26"/>
      <c r="AJ435" s="20">
        <v>1.4500000000000001E-2</v>
      </c>
      <c r="AK435" s="21"/>
      <c r="AL435" s="21"/>
      <c r="AM435" s="21"/>
      <c r="AN435" s="21"/>
      <c r="AO435" s="19" t="s">
        <v>34</v>
      </c>
      <c r="AP435" s="20"/>
      <c r="AQ435" s="3">
        <f t="shared" si="52"/>
        <v>55.728224048570517</v>
      </c>
      <c r="AR435" s="27">
        <v>71.417240711446269</v>
      </c>
      <c r="AS435" s="28">
        <v>4.04421955122733E-2</v>
      </c>
      <c r="AT435" s="28"/>
      <c r="AU435" s="28"/>
      <c r="AV435" s="28"/>
      <c r="AW435" s="60"/>
      <c r="AX435" s="67">
        <v>36010</v>
      </c>
      <c r="AY435" s="68" t="s">
        <v>39</v>
      </c>
      <c r="AZ435" s="69">
        <v>0.02</v>
      </c>
      <c r="BA435" s="69"/>
      <c r="BB435" s="69"/>
      <c r="BC435" s="68" t="s">
        <v>34</v>
      </c>
      <c r="BD435" s="20"/>
      <c r="BE435" s="27">
        <v>203.65457463805794</v>
      </c>
      <c r="BF435" s="27">
        <v>116.00767992345669</v>
      </c>
      <c r="BG435" s="28">
        <v>0</v>
      </c>
      <c r="BH435" s="17"/>
      <c r="BI435" s="18">
        <v>34271</v>
      </c>
      <c r="BJ435" s="20"/>
      <c r="BK435" s="20"/>
      <c r="BL435" s="42">
        <f>0.03/2</f>
        <v>1.4999999999999999E-2</v>
      </c>
      <c r="BM435" s="42">
        <f>0.032/2</f>
        <v>1.6E-2</v>
      </c>
      <c r="BN435" s="20"/>
      <c r="BO435" s="20"/>
      <c r="BP435" s="20"/>
      <c r="BQ435" s="20"/>
      <c r="BR435" s="20"/>
      <c r="BS435" s="20"/>
      <c r="BT435" s="20"/>
      <c r="BU435" s="20"/>
      <c r="BW435" s="16">
        <f t="shared" si="53"/>
        <v>0.75694412028012215</v>
      </c>
      <c r="BX435" s="10">
        <f t="shared" si="58"/>
        <v>0.2471887729747419</v>
      </c>
      <c r="BY435" s="10">
        <f t="shared" si="59"/>
        <v>1.2994080803336192</v>
      </c>
      <c r="BZ435" s="12">
        <f t="shared" si="60"/>
        <v>0.33947491962362791</v>
      </c>
      <c r="CA435" s="10">
        <f t="shared" si="54"/>
        <v>4.497399350836389</v>
      </c>
      <c r="CB435" s="10">
        <f t="shared" si="55"/>
        <v>2.2486996754181945</v>
      </c>
      <c r="CC435" s="11">
        <f t="shared" si="56"/>
        <v>398.6098041438629</v>
      </c>
      <c r="CD435" s="11">
        <f t="shared" si="57"/>
        <v>249.13112758991431</v>
      </c>
      <c r="CF435" s="17"/>
      <c r="CG435" s="17"/>
      <c r="CH435" s="17"/>
      <c r="CI435" s="17"/>
    </row>
    <row r="436" spans="32:87" ht="10.5" customHeight="1">
      <c r="AG436" s="18">
        <v>31044</v>
      </c>
      <c r="AH436" s="19" t="s">
        <v>35</v>
      </c>
      <c r="AI436" s="20">
        <v>1.6E-2</v>
      </c>
      <c r="AJ436" s="26"/>
      <c r="AK436" s="20"/>
      <c r="AL436" s="20"/>
      <c r="AM436" s="20"/>
      <c r="AN436" s="20"/>
      <c r="AO436" s="19" t="s">
        <v>34</v>
      </c>
      <c r="AP436" s="18"/>
      <c r="AQ436" s="3">
        <f t="shared" si="52"/>
        <v>55.724701252534381</v>
      </c>
      <c r="AR436" s="27">
        <v>71.412733658653082</v>
      </c>
      <c r="AS436" s="28">
        <v>4.0439643255865319E-2</v>
      </c>
      <c r="AT436" s="28"/>
      <c r="AU436" s="28"/>
      <c r="AV436" s="28"/>
      <c r="AW436" s="60"/>
      <c r="AX436" s="67">
        <v>36039</v>
      </c>
      <c r="AY436" s="68" t="s">
        <v>39</v>
      </c>
      <c r="AZ436" s="69">
        <v>0.02</v>
      </c>
      <c r="BA436" s="69"/>
      <c r="BB436" s="70"/>
      <c r="BC436" s="68" t="s">
        <v>34</v>
      </c>
      <c r="BD436" s="20"/>
      <c r="BE436" s="27">
        <v>203.28218457311786</v>
      </c>
      <c r="BF436" s="27">
        <v>115.79555550868713</v>
      </c>
      <c r="BG436" s="28">
        <v>0</v>
      </c>
      <c r="BH436" s="17"/>
      <c r="BI436" s="18">
        <v>34274</v>
      </c>
      <c r="BJ436" s="42">
        <f>0.021/2</f>
        <v>1.0500000000000001E-2</v>
      </c>
      <c r="BK436" s="42">
        <f>0.024/2</f>
        <v>1.2E-2</v>
      </c>
      <c r="BL436" s="20"/>
      <c r="BM436" s="20"/>
      <c r="BN436" s="20"/>
      <c r="BO436" s="20"/>
      <c r="BP436" s="20"/>
      <c r="BQ436" s="20"/>
      <c r="BR436" s="20"/>
      <c r="BS436" s="20"/>
      <c r="BT436" s="20"/>
      <c r="BU436" s="20"/>
      <c r="BW436" s="16">
        <f t="shared" si="53"/>
        <v>0.7568005812799814</v>
      </c>
      <c r="BX436" s="10">
        <f t="shared" si="58"/>
        <v>0.24714189867006314</v>
      </c>
      <c r="BY436" s="10">
        <f t="shared" si="59"/>
        <v>1.2991616741173229</v>
      </c>
      <c r="BZ436" s="12">
        <f t="shared" si="60"/>
        <v>0.33941054513516805</v>
      </c>
      <c r="CA436" s="10">
        <f t="shared" si="54"/>
        <v>4.4965165173632453</v>
      </c>
      <c r="CB436" s="10">
        <f t="shared" si="55"/>
        <v>2.2482582586816227</v>
      </c>
      <c r="CC436" s="11">
        <f t="shared" si="56"/>
        <v>398.42073455593601</v>
      </c>
      <c r="CD436" s="11">
        <f t="shared" si="57"/>
        <v>249.01295909746003</v>
      </c>
      <c r="CF436" s="17"/>
      <c r="CG436" s="17"/>
      <c r="CH436" s="17"/>
      <c r="CI436" s="17"/>
    </row>
    <row r="437" spans="32:87" ht="10.5" customHeight="1">
      <c r="AF437" s="8"/>
      <c r="AG437" s="18">
        <v>31044</v>
      </c>
      <c r="AH437" s="19" t="s">
        <v>33</v>
      </c>
      <c r="AI437" s="26"/>
      <c r="AJ437" s="20">
        <v>1.4500000000000001E-2</v>
      </c>
      <c r="AK437" s="21"/>
      <c r="AL437" s="21"/>
      <c r="AM437" s="21"/>
      <c r="AN437" s="21"/>
      <c r="AO437" s="19" t="s">
        <v>34</v>
      </c>
      <c r="AP437" s="20"/>
      <c r="AQ437" s="3">
        <f t="shared" si="52"/>
        <v>55.724701252534381</v>
      </c>
      <c r="AR437" s="27">
        <v>71.412733658653082</v>
      </c>
      <c r="AS437" s="28">
        <v>4.0439643255865319E-2</v>
      </c>
      <c r="AT437" s="28"/>
      <c r="AU437" s="28"/>
      <c r="AV437" s="28"/>
      <c r="AW437" s="60"/>
      <c r="AX437" s="67">
        <v>36069</v>
      </c>
      <c r="AY437" s="68" t="s">
        <v>39</v>
      </c>
      <c r="AZ437" s="69">
        <v>0.02</v>
      </c>
      <c r="BA437" s="69"/>
      <c r="BB437" s="70"/>
      <c r="BC437" s="68" t="s">
        <v>34</v>
      </c>
      <c r="BD437" s="20"/>
      <c r="BE437" s="27">
        <v>202.89767001096942</v>
      </c>
      <c r="BF437" s="27">
        <v>115.57652462106331</v>
      </c>
      <c r="BG437" s="28">
        <v>0</v>
      </c>
      <c r="BH437" s="17"/>
      <c r="BI437" s="47">
        <v>34277</v>
      </c>
      <c r="BJ437" s="20"/>
      <c r="BK437" s="20"/>
      <c r="BL437" s="20"/>
      <c r="BM437" s="20"/>
      <c r="BN437" s="20"/>
      <c r="BO437" s="20"/>
      <c r="BP437" s="20"/>
      <c r="BQ437" s="20"/>
      <c r="BR437" s="20"/>
      <c r="BS437" s="43">
        <v>2.4E-2</v>
      </c>
      <c r="BT437" s="43">
        <v>4.5999999999999999E-2</v>
      </c>
      <c r="BU437" s="43">
        <v>0.37</v>
      </c>
      <c r="BW437" s="16">
        <f t="shared" si="53"/>
        <v>0.75665706949908174</v>
      </c>
      <c r="BX437" s="10">
        <f t="shared" si="58"/>
        <v>0.24709503325413928</v>
      </c>
      <c r="BY437" s="10">
        <f t="shared" si="59"/>
        <v>1.2989153146269354</v>
      </c>
      <c r="BZ437" s="12">
        <f t="shared" si="60"/>
        <v>0.33934618285401597</v>
      </c>
      <c r="CA437" s="10">
        <f t="shared" si="54"/>
        <v>4.4956338571891292</v>
      </c>
      <c r="CB437" s="10">
        <f t="shared" si="55"/>
        <v>2.2478169285945646</v>
      </c>
      <c r="CC437" s="11">
        <f t="shared" si="56"/>
        <v>398.23175464796373</v>
      </c>
      <c r="CD437" s="11">
        <f t="shared" si="57"/>
        <v>248.89484665497733</v>
      </c>
      <c r="CF437" s="17"/>
      <c r="CG437" s="17"/>
      <c r="CH437" s="17"/>
      <c r="CI437" s="17"/>
    </row>
    <row r="438" spans="32:87" ht="10.5" customHeight="1">
      <c r="AG438" s="18">
        <v>31078</v>
      </c>
      <c r="AH438" s="19" t="s">
        <v>35</v>
      </c>
      <c r="AI438" s="20">
        <v>1.6E-2</v>
      </c>
      <c r="AJ438" s="26"/>
      <c r="AK438" s="20"/>
      <c r="AL438" s="20"/>
      <c r="AM438" s="20"/>
      <c r="AN438" s="20"/>
      <c r="AO438" s="19" t="s">
        <v>34</v>
      </c>
      <c r="AP438" s="20"/>
      <c r="AQ438" s="3">
        <f t="shared" si="52"/>
        <v>55.605058595487321</v>
      </c>
      <c r="AR438" s="27">
        <v>71.25966298476763</v>
      </c>
      <c r="AS438" s="28">
        <v>4.0352962307976518E-2</v>
      </c>
      <c r="AT438" s="28"/>
      <c r="AU438" s="28"/>
      <c r="AV438" s="28"/>
      <c r="AW438" s="60"/>
      <c r="AX438" s="67">
        <v>36101</v>
      </c>
      <c r="AY438" s="68" t="s">
        <v>39</v>
      </c>
      <c r="AZ438" s="69">
        <v>0.02</v>
      </c>
      <c r="BA438" s="69"/>
      <c r="BB438" s="69"/>
      <c r="BC438" s="68" t="s">
        <v>34</v>
      </c>
      <c r="BD438" s="18"/>
      <c r="BE438" s="27">
        <v>202.48832278058777</v>
      </c>
      <c r="BF438" s="27">
        <v>115.3433483098311</v>
      </c>
      <c r="BG438" s="28">
        <v>0</v>
      </c>
      <c r="BH438" s="17"/>
      <c r="BI438" s="18">
        <v>34303</v>
      </c>
      <c r="BJ438" s="20"/>
      <c r="BK438" s="20"/>
      <c r="BL438" s="42">
        <f>0.03/2</f>
        <v>1.4999999999999999E-2</v>
      </c>
      <c r="BM438" s="42">
        <f>0.032/2</f>
        <v>1.6E-2</v>
      </c>
      <c r="BN438" s="20"/>
      <c r="BO438" s="20"/>
      <c r="BP438" s="20"/>
      <c r="BQ438" s="20"/>
      <c r="BR438" s="20"/>
      <c r="BS438" s="20"/>
      <c r="BT438" s="20"/>
      <c r="BU438" s="20"/>
      <c r="BW438" s="16">
        <f t="shared" si="53"/>
        <v>0.75541444014657744</v>
      </c>
      <c r="BX438" s="10">
        <f t="shared" si="58"/>
        <v>0.24668923840524837</v>
      </c>
      <c r="BY438" s="10">
        <f t="shared" si="59"/>
        <v>1.2967821550207728</v>
      </c>
      <c r="BZ438" s="12">
        <f t="shared" si="60"/>
        <v>0.33878888742326835</v>
      </c>
      <c r="CA438" s="10">
        <f t="shared" si="54"/>
        <v>4.4879913899191708</v>
      </c>
      <c r="CB438" s="10">
        <f t="shared" si="55"/>
        <v>2.2439956949595854</v>
      </c>
      <c r="CC438" s="11">
        <f t="shared" si="56"/>
        <v>396.59767904285366</v>
      </c>
      <c r="CD438" s="11">
        <f t="shared" si="57"/>
        <v>247.87354940178352</v>
      </c>
      <c r="CF438" s="17"/>
      <c r="CG438" s="17"/>
      <c r="CH438" s="17"/>
      <c r="CI438" s="17"/>
    </row>
    <row r="439" spans="32:87" ht="10.5" customHeight="1">
      <c r="AF439" s="8"/>
      <c r="AG439" s="18">
        <v>31078</v>
      </c>
      <c r="AH439" s="19" t="s">
        <v>33</v>
      </c>
      <c r="AI439" s="26"/>
      <c r="AJ439" s="20">
        <v>0.13689999999999999</v>
      </c>
      <c r="AK439" s="21"/>
      <c r="AL439" s="21"/>
      <c r="AM439" s="21"/>
      <c r="AN439" s="21"/>
      <c r="AO439" s="19" t="s">
        <v>34</v>
      </c>
      <c r="AP439" s="18"/>
      <c r="AQ439" s="3">
        <f t="shared" si="52"/>
        <v>55.605058595487321</v>
      </c>
      <c r="AR439" s="27">
        <v>71.25966298476763</v>
      </c>
      <c r="AS439" s="28">
        <v>4.0352962307976518E-2</v>
      </c>
      <c r="AT439" s="28"/>
      <c r="AU439" s="28"/>
      <c r="AV439" s="28"/>
      <c r="AW439" s="60"/>
      <c r="AX439" s="67">
        <v>36130</v>
      </c>
      <c r="AY439" s="68" t="s">
        <v>39</v>
      </c>
      <c r="AZ439" s="69">
        <v>0.02</v>
      </c>
      <c r="BA439" s="69"/>
      <c r="BB439" s="69"/>
      <c r="BC439" s="68" t="s">
        <v>34</v>
      </c>
      <c r="BD439" s="18"/>
      <c r="BE439" s="27">
        <v>202.11806525112209</v>
      </c>
      <c r="BF439" s="27">
        <v>115.13243865045399</v>
      </c>
      <c r="BG439" s="28">
        <v>0</v>
      </c>
      <c r="BH439" s="17"/>
      <c r="BI439" s="18">
        <v>34305</v>
      </c>
      <c r="BJ439" s="42">
        <f>0.021/2</f>
        <v>1.0500000000000001E-2</v>
      </c>
      <c r="BK439" s="42">
        <f>0.024/2</f>
        <v>1.2E-2</v>
      </c>
      <c r="BL439" s="20"/>
      <c r="BM439" s="20"/>
      <c r="BN439" s="20"/>
      <c r="BO439" s="20"/>
      <c r="BP439" s="20"/>
      <c r="BQ439" s="20"/>
      <c r="BR439" s="20"/>
      <c r="BS439" s="20"/>
      <c r="BT439" s="20"/>
      <c r="BU439" s="20"/>
      <c r="BW439" s="16">
        <f t="shared" si="53"/>
        <v>0.75531893784305437</v>
      </c>
      <c r="BX439" s="10">
        <f t="shared" si="58"/>
        <v>0.24665805103409164</v>
      </c>
      <c r="BY439" s="10">
        <f t="shared" si="59"/>
        <v>1.2966182109969493</v>
      </c>
      <c r="BZ439" s="12">
        <f t="shared" si="60"/>
        <v>0.33874605647188932</v>
      </c>
      <c r="CA439" s="10">
        <f t="shared" si="54"/>
        <v>4.487404046233654</v>
      </c>
      <c r="CB439" s="10">
        <f t="shared" si="55"/>
        <v>2.243702023116827</v>
      </c>
      <c r="CC439" s="11">
        <f t="shared" si="56"/>
        <v>396.47225899877367</v>
      </c>
      <c r="CD439" s="11">
        <f t="shared" si="57"/>
        <v>247.79516187423357</v>
      </c>
      <c r="CF439" s="17"/>
      <c r="CG439" s="17"/>
      <c r="CH439" s="17"/>
      <c r="CI439" s="17"/>
    </row>
    <row r="440" spans="32:87" ht="10.5" customHeight="1">
      <c r="AG440" s="18">
        <v>31079</v>
      </c>
      <c r="AH440" s="19" t="s">
        <v>33</v>
      </c>
      <c r="AI440" s="26"/>
      <c r="AJ440" s="20">
        <v>0.111</v>
      </c>
      <c r="AK440" s="20"/>
      <c r="AL440" s="20"/>
      <c r="AM440" s="20"/>
      <c r="AN440" s="20"/>
      <c r="AO440" s="19" t="s">
        <v>34</v>
      </c>
      <c r="AP440" s="18"/>
      <c r="AQ440" s="3">
        <f t="shared" si="52"/>
        <v>55.601543585214642</v>
      </c>
      <c r="AR440" s="27">
        <v>71.255165876507803</v>
      </c>
      <c r="AS440" s="28">
        <v>4.0350415682964519E-2</v>
      </c>
      <c r="AT440" s="28"/>
      <c r="AU440" s="28"/>
      <c r="AV440" s="28"/>
      <c r="AW440" s="60"/>
      <c r="AX440" s="67">
        <v>36165</v>
      </c>
      <c r="AY440" s="68" t="s">
        <v>39</v>
      </c>
      <c r="AZ440" s="69">
        <v>0.02</v>
      </c>
      <c r="BA440" s="69"/>
      <c r="BB440" s="69"/>
      <c r="BC440" s="68" t="s">
        <v>34</v>
      </c>
      <c r="BD440" s="18"/>
      <c r="BE440" s="27">
        <v>201.67210423490698</v>
      </c>
      <c r="BF440" s="27">
        <v>114.87840604195812</v>
      </c>
      <c r="BG440" s="28">
        <v>0</v>
      </c>
      <c r="BH440" s="17"/>
      <c r="BI440" s="44">
        <v>34313</v>
      </c>
      <c r="BJ440" s="20"/>
      <c r="BK440" s="20"/>
      <c r="BL440" s="20"/>
      <c r="BM440" s="20"/>
      <c r="BN440" s="55">
        <v>0.46</v>
      </c>
      <c r="BO440" s="55">
        <v>0.26</v>
      </c>
      <c r="BP440" s="55">
        <v>0.63</v>
      </c>
      <c r="BQ440" s="20"/>
      <c r="BR440" s="20"/>
      <c r="BS440" s="20"/>
      <c r="BT440" s="20"/>
      <c r="BU440" s="20"/>
      <c r="BW440" s="16">
        <f t="shared" si="53"/>
        <v>0.75493704935126393</v>
      </c>
      <c r="BX440" s="10">
        <f t="shared" si="58"/>
        <v>0.24653334097271493</v>
      </c>
      <c r="BY440" s="10">
        <f t="shared" si="59"/>
        <v>1.2959626421395871</v>
      </c>
      <c r="BZ440" s="12">
        <f t="shared" si="60"/>
        <v>0.33857478680801006</v>
      </c>
      <c r="CA440" s="10">
        <f t="shared" si="54"/>
        <v>4.4850554400480096</v>
      </c>
      <c r="CB440" s="10">
        <f t="shared" si="55"/>
        <v>2.2425277200240048</v>
      </c>
      <c r="CC440" s="11">
        <f t="shared" si="56"/>
        <v>395.97097532537242</v>
      </c>
      <c r="CD440" s="11">
        <f t="shared" si="57"/>
        <v>247.48185957835778</v>
      </c>
      <c r="CF440" s="17"/>
      <c r="CG440" s="17"/>
      <c r="CH440" s="17"/>
      <c r="CI440" s="17"/>
    </row>
    <row r="441" spans="32:87" ht="10.5" customHeight="1">
      <c r="AF441" s="8"/>
      <c r="AG441" s="18">
        <v>31079</v>
      </c>
      <c r="AH441" s="19" t="s">
        <v>33</v>
      </c>
      <c r="AI441" s="26"/>
      <c r="AJ441" s="20">
        <v>7.3999999999999996E-2</v>
      </c>
      <c r="AK441" s="21"/>
      <c r="AL441" s="21"/>
      <c r="AM441" s="21"/>
      <c r="AN441" s="21"/>
      <c r="AO441" s="19" t="s">
        <v>34</v>
      </c>
      <c r="AP441" s="18"/>
      <c r="AQ441" s="3">
        <f t="shared" si="52"/>
        <v>55.601543585214642</v>
      </c>
      <c r="AR441" s="27">
        <v>71.255165876507803</v>
      </c>
      <c r="AS441" s="28">
        <v>4.0350415682964519E-2</v>
      </c>
      <c r="AT441" s="28"/>
      <c r="AU441" s="28"/>
      <c r="AV441" s="28"/>
      <c r="AW441" s="60"/>
      <c r="AX441" s="67">
        <v>36192</v>
      </c>
      <c r="AY441" s="68" t="s">
        <v>39</v>
      </c>
      <c r="AZ441" s="69">
        <v>0.02</v>
      </c>
      <c r="BA441" s="69"/>
      <c r="BB441" s="70"/>
      <c r="BC441" s="68" t="s">
        <v>34</v>
      </c>
      <c r="BD441" s="20"/>
      <c r="BE441" s="27">
        <v>201.3287496014506</v>
      </c>
      <c r="BF441" s="27">
        <v>114.68282106927074</v>
      </c>
      <c r="BG441" s="28">
        <v>0</v>
      </c>
      <c r="BH441" s="17"/>
      <c r="BI441" s="18">
        <v>34331</v>
      </c>
      <c r="BJ441" s="20"/>
      <c r="BK441" s="20"/>
      <c r="BL441" s="42">
        <f>0.03/2</f>
        <v>1.4999999999999999E-2</v>
      </c>
      <c r="BM441" s="42">
        <f>0.032/2</f>
        <v>1.6E-2</v>
      </c>
      <c r="BN441" s="20"/>
      <c r="BO441" s="20"/>
      <c r="BP441" s="20"/>
      <c r="BQ441" s="20"/>
      <c r="BR441" s="20"/>
      <c r="BS441" s="20"/>
      <c r="BT441" s="20"/>
      <c r="BU441" s="20"/>
      <c r="BW441" s="16">
        <f t="shared" si="53"/>
        <v>0.75407850605367388</v>
      </c>
      <c r="BX441" s="10">
        <f t="shared" si="58"/>
        <v>0.24625297382461098</v>
      </c>
      <c r="BY441" s="10">
        <f t="shared" si="59"/>
        <v>1.2944888238373959</v>
      </c>
      <c r="BZ441" s="12">
        <f t="shared" si="60"/>
        <v>0.33818974660605311</v>
      </c>
      <c r="CA441" s="10">
        <f t="shared" si="54"/>
        <v>4.4797755694404264</v>
      </c>
      <c r="CB441" s="10">
        <f t="shared" si="55"/>
        <v>2.2398877847202132</v>
      </c>
      <c r="CC441" s="11">
        <f t="shared" si="56"/>
        <v>394.84540318184997</v>
      </c>
      <c r="CD441" s="11">
        <f t="shared" si="57"/>
        <v>246.77837698865625</v>
      </c>
      <c r="CF441" s="17"/>
      <c r="CG441" s="17"/>
      <c r="CH441" s="17"/>
      <c r="CI441" s="17"/>
    </row>
    <row r="442" spans="32:87" ht="10.5" customHeight="1">
      <c r="AG442" s="18">
        <v>31079</v>
      </c>
      <c r="AH442" s="19" t="s">
        <v>39</v>
      </c>
      <c r="AI442" s="19"/>
      <c r="AJ442" s="19"/>
      <c r="AK442" s="19"/>
      <c r="AL442" s="20">
        <v>0.3589</v>
      </c>
      <c r="AM442" s="26"/>
      <c r="AN442" s="20"/>
      <c r="AO442" s="19" t="s">
        <v>34</v>
      </c>
      <c r="AP442" s="20"/>
      <c r="AQ442" s="3">
        <f t="shared" si="52"/>
        <v>55.601543585214642</v>
      </c>
      <c r="AR442" s="19"/>
      <c r="AS442" s="19"/>
      <c r="AT442" s="27">
        <v>278.00090340997508</v>
      </c>
      <c r="AU442" s="27">
        <v>158.35755164612652</v>
      </c>
      <c r="AV442" s="28">
        <v>0</v>
      </c>
      <c r="AW442" s="60"/>
      <c r="AX442" s="67">
        <v>36220</v>
      </c>
      <c r="AY442" s="68" t="s">
        <v>39</v>
      </c>
      <c r="AZ442" s="69">
        <v>0.02</v>
      </c>
      <c r="BA442" s="69"/>
      <c r="BB442" s="69"/>
      <c r="BC442" s="68" t="s">
        <v>34</v>
      </c>
      <c r="BD442" s="18"/>
      <c r="BE442" s="27">
        <v>200.97329556872074</v>
      </c>
      <c r="BF442" s="27">
        <v>114.48034392025646</v>
      </c>
      <c r="BG442" s="28">
        <v>0</v>
      </c>
      <c r="BH442" s="17"/>
      <c r="BI442" s="18">
        <v>34339</v>
      </c>
      <c r="BJ442" s="42">
        <f>0.021/2</f>
        <v>1.0500000000000001E-2</v>
      </c>
      <c r="BK442" s="42">
        <v>4.4999999999999998E-2</v>
      </c>
      <c r="BL442" s="20"/>
      <c r="BM442" s="20"/>
      <c r="BN442" s="20"/>
      <c r="BO442" s="20"/>
      <c r="BP442" s="20"/>
      <c r="BQ442" s="20"/>
      <c r="BR442" s="20"/>
      <c r="BS442" s="20"/>
      <c r="BT442" s="20"/>
      <c r="BU442" s="20"/>
      <c r="BW442" s="16">
        <f t="shared" si="53"/>
        <v>0.75369724472294264</v>
      </c>
      <c r="BX442" s="10">
        <f t="shared" si="58"/>
        <v>0.24612846856986212</v>
      </c>
      <c r="BY442" s="10">
        <f t="shared" si="59"/>
        <v>1.2938343315960303</v>
      </c>
      <c r="BZ442" s="12">
        <f t="shared" si="60"/>
        <v>0.33801875821187988</v>
      </c>
      <c r="CA442" s="10">
        <f t="shared" si="54"/>
        <v>4.4774309558276819</v>
      </c>
      <c r="CB442" s="10">
        <f t="shared" si="55"/>
        <v>2.238715477913841</v>
      </c>
      <c r="CC442" s="11">
        <f t="shared" si="56"/>
        <v>394.34617643990231</v>
      </c>
      <c r="CD442" s="11">
        <f t="shared" si="57"/>
        <v>246.46636027493895</v>
      </c>
      <c r="CF442" s="17"/>
      <c r="CG442" s="17"/>
      <c r="CH442" s="17"/>
      <c r="CI442" s="17"/>
    </row>
    <row r="443" spans="32:87" ht="10.5" customHeight="1">
      <c r="AF443" s="8"/>
      <c r="AG443" s="18">
        <v>31106</v>
      </c>
      <c r="AH443" s="19" t="s">
        <v>35</v>
      </c>
      <c r="AI443" s="20">
        <v>0.1147</v>
      </c>
      <c r="AJ443" s="26"/>
      <c r="AK443" s="20"/>
      <c r="AL443" s="20"/>
      <c r="AM443" s="20"/>
      <c r="AN443" s="20"/>
      <c r="AO443" s="19" t="s">
        <v>34</v>
      </c>
      <c r="AP443" s="20"/>
      <c r="AQ443" s="3">
        <f t="shared" si="52"/>
        <v>55.506722252457919</v>
      </c>
      <c r="AR443" s="27">
        <v>71.133851173841222</v>
      </c>
      <c r="AS443" s="28">
        <v>4.0281717524440333E-2</v>
      </c>
      <c r="AT443" s="28"/>
      <c r="AU443" s="28"/>
      <c r="AV443" s="28"/>
      <c r="AW443" s="60"/>
      <c r="AX443" s="67">
        <v>36251</v>
      </c>
      <c r="AY443" s="68" t="s">
        <v>39</v>
      </c>
      <c r="AZ443" s="69">
        <v>0.02</v>
      </c>
      <c r="BA443" s="69"/>
      <c r="BB443" s="70"/>
      <c r="BC443" s="68" t="s">
        <v>34</v>
      </c>
      <c r="BD443" s="18"/>
      <c r="BE443" s="27">
        <v>200.58048915893363</v>
      </c>
      <c r="BF443" s="27">
        <v>114.25658975053329</v>
      </c>
      <c r="BG443" s="28">
        <v>0</v>
      </c>
      <c r="BH443" s="17"/>
      <c r="BI443" s="18">
        <v>34339</v>
      </c>
      <c r="BJ443" s="42">
        <v>2.5999999999999999E-2</v>
      </c>
      <c r="BK443" s="42">
        <v>0.19</v>
      </c>
      <c r="BL443" s="20"/>
      <c r="BM443" s="20"/>
      <c r="BN443" s="20"/>
      <c r="BO443" s="20"/>
      <c r="BP443" s="20"/>
      <c r="BQ443" s="20"/>
      <c r="BR443" s="20"/>
      <c r="BS443" s="20"/>
      <c r="BT443" s="20"/>
      <c r="BU443" s="20"/>
      <c r="BW443" s="16">
        <f t="shared" si="53"/>
        <v>0.75369724472294264</v>
      </c>
      <c r="BX443" s="10">
        <f t="shared" si="58"/>
        <v>0.24612846856986212</v>
      </c>
      <c r="BY443" s="10">
        <f t="shared" si="59"/>
        <v>1.2938343315960303</v>
      </c>
      <c r="BZ443" s="12">
        <f t="shared" si="60"/>
        <v>0.33801875821187988</v>
      </c>
      <c r="CA443" s="10">
        <f t="shared" si="54"/>
        <v>4.4774309558276819</v>
      </c>
      <c r="CB443" s="10">
        <f t="shared" si="55"/>
        <v>2.238715477913841</v>
      </c>
      <c r="CC443" s="11">
        <f t="shared" si="56"/>
        <v>394.34617643990231</v>
      </c>
      <c r="CD443" s="11">
        <f t="shared" si="57"/>
        <v>246.46636027493895</v>
      </c>
      <c r="CF443" s="17"/>
      <c r="CG443" s="17"/>
      <c r="CH443" s="17"/>
      <c r="CI443" s="17"/>
    </row>
    <row r="444" spans="32:87" ht="10.5" customHeight="1">
      <c r="AG444" s="18">
        <v>31106</v>
      </c>
      <c r="AH444" s="19" t="s">
        <v>33</v>
      </c>
      <c r="AI444" s="26"/>
      <c r="AJ444" s="20">
        <v>9.6199999999999994E-2</v>
      </c>
      <c r="AK444" s="20"/>
      <c r="AL444" s="20"/>
      <c r="AM444" s="20"/>
      <c r="AN444" s="20"/>
      <c r="AO444" s="19" t="s">
        <v>34</v>
      </c>
      <c r="AP444" s="18"/>
      <c r="AQ444" s="3">
        <f t="shared" si="52"/>
        <v>55.506722252457919</v>
      </c>
      <c r="AR444" s="27">
        <v>71.133851173841222</v>
      </c>
      <c r="AS444" s="28">
        <v>4.0281717524440333E-2</v>
      </c>
      <c r="AT444" s="28"/>
      <c r="AU444" s="28"/>
      <c r="AV444" s="28"/>
      <c r="AW444" s="60"/>
      <c r="AX444" s="67">
        <v>36280</v>
      </c>
      <c r="AY444" s="68" t="s">
        <v>39</v>
      </c>
      <c r="AZ444" s="69">
        <v>0.02</v>
      </c>
      <c r="BA444" s="69"/>
      <c r="BB444" s="69"/>
      <c r="BC444" s="68" t="s">
        <v>34</v>
      </c>
      <c r="BD444" s="20"/>
      <c r="BE444" s="27">
        <v>200.21372017514648</v>
      </c>
      <c r="BF444" s="27">
        <v>114.04766727013897</v>
      </c>
      <c r="BG444" s="28">
        <v>0</v>
      </c>
      <c r="BH444" s="17"/>
      <c r="BI444" s="18">
        <v>34365</v>
      </c>
      <c r="BJ444" s="20"/>
      <c r="BK444" s="20"/>
      <c r="BL444" s="42">
        <f>0.03/2</f>
        <v>1.4999999999999999E-2</v>
      </c>
      <c r="BM444" s="42">
        <f>0.032/2</f>
        <v>1.6E-2</v>
      </c>
      <c r="BN444" s="20"/>
      <c r="BO444" s="20"/>
      <c r="BP444" s="20"/>
      <c r="BQ444" s="20"/>
      <c r="BR444" s="20"/>
      <c r="BS444" s="20"/>
      <c r="BT444" s="20"/>
      <c r="BU444" s="20"/>
      <c r="BW444" s="16">
        <f t="shared" si="53"/>
        <v>0.75245947617897813</v>
      </c>
      <c r="BX444" s="10">
        <f t="shared" si="58"/>
        <v>0.24572426107367848</v>
      </c>
      <c r="BY444" s="10">
        <f t="shared" si="59"/>
        <v>1.2917095162965664</v>
      </c>
      <c r="BZ444" s="12">
        <f t="shared" si="60"/>
        <v>0.3374636427605312</v>
      </c>
      <c r="CA444" s="10">
        <f t="shared" si="54"/>
        <v>4.4698194330434822</v>
      </c>
      <c r="CB444" s="10">
        <f t="shared" si="55"/>
        <v>2.2349097165217411</v>
      </c>
      <c r="CC444" s="11">
        <f t="shared" si="56"/>
        <v>392.72804463758411</v>
      </c>
      <c r="CD444" s="11">
        <f t="shared" si="57"/>
        <v>245.45502789849007</v>
      </c>
      <c r="CF444" s="17"/>
      <c r="CG444" s="17"/>
      <c r="CH444" s="17"/>
      <c r="CI444" s="17"/>
    </row>
    <row r="445" spans="32:87" ht="10.5" customHeight="1">
      <c r="AF445" s="8"/>
      <c r="AG445" s="18">
        <v>31106</v>
      </c>
      <c r="AH445" s="19" t="s">
        <v>33</v>
      </c>
      <c r="AI445" s="26"/>
      <c r="AJ445" s="20">
        <v>0.1147</v>
      </c>
      <c r="AK445" s="21"/>
      <c r="AL445" s="21"/>
      <c r="AM445" s="21"/>
      <c r="AN445" s="21"/>
      <c r="AO445" s="19" t="s">
        <v>34</v>
      </c>
      <c r="AP445" s="18"/>
      <c r="AQ445" s="3">
        <f t="shared" si="52"/>
        <v>55.506722252457919</v>
      </c>
      <c r="AR445" s="27">
        <v>71.133851173841222</v>
      </c>
      <c r="AS445" s="28">
        <v>4.0281717524440333E-2</v>
      </c>
      <c r="AT445" s="28"/>
      <c r="AU445" s="28"/>
      <c r="AV445" s="28"/>
      <c r="AW445" s="60"/>
      <c r="AX445" s="67">
        <v>36312</v>
      </c>
      <c r="AY445" s="68" t="s">
        <v>39</v>
      </c>
      <c r="AZ445" s="69">
        <v>0.02</v>
      </c>
      <c r="BA445" s="69"/>
      <c r="BB445" s="70"/>
      <c r="BC445" s="68" t="s">
        <v>34</v>
      </c>
      <c r="BD445" s="18"/>
      <c r="BE445" s="27">
        <v>199.80978782918277</v>
      </c>
      <c r="BF445" s="27">
        <v>113.81757543751225</v>
      </c>
      <c r="BG445" s="28">
        <v>0</v>
      </c>
      <c r="BH445" s="17"/>
      <c r="BI445" s="18">
        <v>34366</v>
      </c>
      <c r="BJ445" s="42">
        <f>0.021/2</f>
        <v>1.0500000000000001E-2</v>
      </c>
      <c r="BK445" s="42">
        <v>2.5999999999999999E-2</v>
      </c>
      <c r="BL445" s="20"/>
      <c r="BM445" s="20"/>
      <c r="BN445" s="20"/>
      <c r="BO445" s="20"/>
      <c r="BP445" s="20"/>
      <c r="BQ445" s="20"/>
      <c r="BR445" s="20"/>
      <c r="BS445" s="20"/>
      <c r="BT445" s="20"/>
      <c r="BU445" s="20"/>
      <c r="BW445" s="16">
        <f t="shared" si="53"/>
        <v>0.75241191031257404</v>
      </c>
      <c r="BX445" s="10">
        <f t="shared" si="58"/>
        <v>0.24570872789515591</v>
      </c>
      <c r="BY445" s="10">
        <f t="shared" si="59"/>
        <v>1.2916278623547528</v>
      </c>
      <c r="BZ445" s="12">
        <f t="shared" si="60"/>
        <v>0.33744231038177069</v>
      </c>
      <c r="CA445" s="10">
        <f t="shared" si="54"/>
        <v>4.4695269407132985</v>
      </c>
      <c r="CB445" s="10">
        <f t="shared" si="55"/>
        <v>2.2347634703566492</v>
      </c>
      <c r="CC445" s="11">
        <f t="shared" si="56"/>
        <v>392.66594157185085</v>
      </c>
      <c r="CD445" s="11">
        <f t="shared" si="57"/>
        <v>245.41621348240679</v>
      </c>
      <c r="CF445" s="17"/>
      <c r="CG445" s="17"/>
      <c r="CH445" s="17"/>
      <c r="CI445" s="17"/>
    </row>
    <row r="446" spans="32:87" ht="10.5" customHeight="1">
      <c r="AG446" s="18">
        <v>31106</v>
      </c>
      <c r="AH446" s="19" t="s">
        <v>33</v>
      </c>
      <c r="AI446" s="26"/>
      <c r="AJ446" s="20">
        <v>7.3999999999999996E-2</v>
      </c>
      <c r="AK446" s="21"/>
      <c r="AL446" s="21"/>
      <c r="AM446" s="21"/>
      <c r="AN446" s="21"/>
      <c r="AO446" s="19" t="s">
        <v>34</v>
      </c>
      <c r="AP446" s="18"/>
      <c r="AQ446" s="3">
        <f t="shared" si="52"/>
        <v>55.506722252457919</v>
      </c>
      <c r="AR446" s="27">
        <v>71.133851173841222</v>
      </c>
      <c r="AS446" s="28">
        <v>4.0281717524440333E-2</v>
      </c>
      <c r="AT446" s="28"/>
      <c r="AU446" s="28"/>
      <c r="AV446" s="28"/>
      <c r="AW446" s="60"/>
      <c r="AX446" s="67">
        <v>36342</v>
      </c>
      <c r="AY446" s="68" t="s">
        <v>39</v>
      </c>
      <c r="AZ446" s="69">
        <v>0.02</v>
      </c>
      <c r="BA446" s="69"/>
      <c r="BB446" s="69"/>
      <c r="BC446" s="68" t="s">
        <v>34</v>
      </c>
      <c r="BD446" s="20"/>
      <c r="BE446" s="27">
        <v>199.4318414132612</v>
      </c>
      <c r="BF446" s="27">
        <v>113.602285960591</v>
      </c>
      <c r="BG446" s="28">
        <v>0</v>
      </c>
      <c r="BH446" s="17"/>
      <c r="BI446" s="47">
        <v>34372</v>
      </c>
      <c r="BJ446" s="20"/>
      <c r="BK446" s="20"/>
      <c r="BL446" s="20"/>
      <c r="BM446" s="20"/>
      <c r="BN446" s="20"/>
      <c r="BO446" s="20"/>
      <c r="BP446" s="20"/>
      <c r="BQ446" s="20"/>
      <c r="BR446" s="20"/>
      <c r="BS446" s="43">
        <v>1.9E-2</v>
      </c>
      <c r="BT446" s="43">
        <v>2.8000000000000001E-2</v>
      </c>
      <c r="BU446" s="43">
        <v>7.9000000000000001E-2</v>
      </c>
      <c r="BW446" s="16">
        <f t="shared" si="53"/>
        <v>0.75212657825075757</v>
      </c>
      <c r="BX446" s="10">
        <f t="shared" si="58"/>
        <v>0.2456155494420032</v>
      </c>
      <c r="BY446" s="10">
        <f t="shared" si="59"/>
        <v>1.2911380470873255</v>
      </c>
      <c r="BZ446" s="12">
        <f t="shared" si="60"/>
        <v>0.33731434442476538</v>
      </c>
      <c r="CA446" s="10">
        <f t="shared" si="54"/>
        <v>4.4677723886256295</v>
      </c>
      <c r="CB446" s="10">
        <f t="shared" si="55"/>
        <v>2.2338861943128148</v>
      </c>
      <c r="CC446" s="11">
        <f t="shared" si="56"/>
        <v>392.29352935387539</v>
      </c>
      <c r="CD446" s="11">
        <f t="shared" si="57"/>
        <v>245.18345584617214</v>
      </c>
      <c r="CF446" s="17"/>
      <c r="CG446" s="17"/>
      <c r="CH446" s="17"/>
      <c r="CI446" s="17"/>
    </row>
    <row r="447" spans="32:87" ht="10.5" customHeight="1">
      <c r="AF447" s="8"/>
      <c r="AG447" s="18">
        <v>31107</v>
      </c>
      <c r="AH447" s="19" t="s">
        <v>39</v>
      </c>
      <c r="AI447" s="19"/>
      <c r="AJ447" s="19"/>
      <c r="AK447" s="19"/>
      <c r="AL447" s="20">
        <v>0.1295</v>
      </c>
      <c r="AM447" s="26"/>
      <c r="AN447" s="20"/>
      <c r="AO447" s="19" t="s">
        <v>34</v>
      </c>
      <c r="AP447" s="20"/>
      <c r="AQ447" s="3">
        <f t="shared" si="52"/>
        <v>55.503213458404858</v>
      </c>
      <c r="AR447" s="19"/>
      <c r="AS447" s="19"/>
      <c r="AT447" s="27">
        <v>277.51008159532995</v>
      </c>
      <c r="AU447" s="27">
        <v>158.07796499763606</v>
      </c>
      <c r="AV447" s="28">
        <v>0</v>
      </c>
      <c r="AW447" s="60"/>
      <c r="AX447" s="67">
        <v>36374</v>
      </c>
      <c r="AY447" s="68" t="s">
        <v>39</v>
      </c>
      <c r="AZ447" s="69">
        <v>0.02</v>
      </c>
      <c r="BA447" s="69"/>
      <c r="BB447" s="69"/>
      <c r="BC447" s="68" t="s">
        <v>34</v>
      </c>
      <c r="BD447" s="20"/>
      <c r="BE447" s="27">
        <v>199.02948651225117</v>
      </c>
      <c r="BF447" s="27">
        <v>113.37309268734899</v>
      </c>
      <c r="BG447" s="28">
        <v>0</v>
      </c>
      <c r="BH447" s="17"/>
      <c r="BI447" s="18">
        <v>34393</v>
      </c>
      <c r="BJ447" s="20"/>
      <c r="BK447" s="20"/>
      <c r="BL447" s="42">
        <f>0.03/2</f>
        <v>1.4999999999999999E-2</v>
      </c>
      <c r="BM447" s="42">
        <v>3.2000000000000001E-2</v>
      </c>
      <c r="BN447" s="20"/>
      <c r="BO447" s="20"/>
      <c r="BP447" s="20"/>
      <c r="BQ447" s="20"/>
      <c r="BR447" s="20"/>
      <c r="BS447" s="20"/>
      <c r="BT447" s="20"/>
      <c r="BU447" s="20"/>
      <c r="BW447" s="16">
        <f t="shared" si="53"/>
        <v>0.75112876787591631</v>
      </c>
      <c r="BX447" s="10">
        <f t="shared" si="58"/>
        <v>0.24528970303457326</v>
      </c>
      <c r="BY447" s="10">
        <f t="shared" si="59"/>
        <v>1.2894251559650196</v>
      </c>
      <c r="BZ447" s="12">
        <f t="shared" si="60"/>
        <v>0.33686684560982838</v>
      </c>
      <c r="CA447" s="10">
        <f t="shared" si="54"/>
        <v>4.461636878567826</v>
      </c>
      <c r="CB447" s="10">
        <f t="shared" si="55"/>
        <v>2.230818439283913</v>
      </c>
      <c r="CC447" s="11">
        <f t="shared" si="56"/>
        <v>390.9928658684637</v>
      </c>
      <c r="CD447" s="11">
        <f t="shared" si="57"/>
        <v>244.37054116778981</v>
      </c>
      <c r="CF447" s="17"/>
      <c r="CG447" s="17"/>
      <c r="CH447" s="17"/>
      <c r="CI447" s="17"/>
    </row>
    <row r="448" spans="32:87" ht="10.5" customHeight="1">
      <c r="AG448" s="18">
        <v>31135</v>
      </c>
      <c r="AH448" s="19" t="s">
        <v>35</v>
      </c>
      <c r="AI448" s="20">
        <v>0.11840000000000001</v>
      </c>
      <c r="AJ448" s="26"/>
      <c r="AK448" s="20"/>
      <c r="AL448" s="20"/>
      <c r="AM448" s="20"/>
      <c r="AN448" s="20"/>
      <c r="AO448" s="19" t="s">
        <v>34</v>
      </c>
      <c r="AP448" s="20"/>
      <c r="AQ448" s="3">
        <f t="shared" si="52"/>
        <v>55.405057226296819</v>
      </c>
      <c r="AR448" s="27">
        <v>71.003780246118922</v>
      </c>
      <c r="AS448" s="28">
        <v>4.0208060885833105E-2</v>
      </c>
      <c r="AT448" s="28"/>
      <c r="AU448" s="28"/>
      <c r="AV448" s="28"/>
      <c r="AW448" s="60"/>
      <c r="AX448" s="67">
        <v>36404</v>
      </c>
      <c r="AY448" s="68" t="s">
        <v>39</v>
      </c>
      <c r="AZ448" s="69">
        <v>0.02</v>
      </c>
      <c r="BA448" s="69"/>
      <c r="BB448" s="70"/>
      <c r="BC448" s="68" t="s">
        <v>34</v>
      </c>
      <c r="BD448" s="18"/>
      <c r="BE448" s="27">
        <v>198.65301606049172</v>
      </c>
      <c r="BF448" s="27">
        <v>113.15864396334675</v>
      </c>
      <c r="BG448" s="28">
        <v>0</v>
      </c>
      <c r="BH448" s="17"/>
      <c r="BI448" s="18">
        <v>34394</v>
      </c>
      <c r="BJ448" s="42">
        <f>0.021/2</f>
        <v>1.0500000000000001E-2</v>
      </c>
      <c r="BK448" s="42">
        <v>0.34</v>
      </c>
      <c r="BL448" s="20"/>
      <c r="BM448" s="20"/>
      <c r="BN448" s="20"/>
      <c r="BO448" s="20"/>
      <c r="BP448" s="20"/>
      <c r="BQ448" s="20"/>
      <c r="BR448" s="20"/>
      <c r="BS448" s="20"/>
      <c r="BT448" s="20"/>
      <c r="BU448" s="20"/>
      <c r="BW448" s="16">
        <f t="shared" si="53"/>
        <v>0.75108128612871772</v>
      </c>
      <c r="BX448" s="10">
        <f t="shared" si="58"/>
        <v>0.24527419732614084</v>
      </c>
      <c r="BY448" s="10">
        <f t="shared" si="59"/>
        <v>1.2893436464264352</v>
      </c>
      <c r="BZ448" s="12">
        <f t="shared" si="60"/>
        <v>0.3368455509569182</v>
      </c>
      <c r="CA448" s="10">
        <f t="shared" si="54"/>
        <v>4.4613449216808423</v>
      </c>
      <c r="CB448" s="10">
        <f t="shared" si="55"/>
        <v>2.2306724608404211</v>
      </c>
      <c r="CC448" s="11">
        <f t="shared" si="56"/>
        <v>390.93103719087929</v>
      </c>
      <c r="CD448" s="11">
        <f t="shared" si="57"/>
        <v>244.33189824429957</v>
      </c>
      <c r="CF448" s="17"/>
      <c r="CG448" s="17"/>
      <c r="CH448" s="17"/>
      <c r="CI448" s="17"/>
    </row>
    <row r="449" spans="32:87" ht="10.5" customHeight="1">
      <c r="AF449" s="8"/>
      <c r="AG449" s="18">
        <v>31135</v>
      </c>
      <c r="AH449" s="19" t="s">
        <v>33</v>
      </c>
      <c r="AI449" s="26"/>
      <c r="AJ449" s="20">
        <v>0.1517</v>
      </c>
      <c r="AK449" s="20"/>
      <c r="AL449" s="20"/>
      <c r="AM449" s="20"/>
      <c r="AN449" s="20"/>
      <c r="AO449" s="19" t="s">
        <v>34</v>
      </c>
      <c r="AP449" s="18"/>
      <c r="AQ449" s="3">
        <f t="shared" si="52"/>
        <v>55.405057226296819</v>
      </c>
      <c r="AR449" s="27">
        <v>71.003780246118922</v>
      </c>
      <c r="AS449" s="28">
        <v>4.0208060885833105E-2</v>
      </c>
      <c r="AT449" s="28"/>
      <c r="AU449" s="28"/>
      <c r="AV449" s="28"/>
      <c r="AW449" s="60"/>
      <c r="AX449" s="67">
        <v>36434</v>
      </c>
      <c r="AY449" s="68" t="s">
        <v>39</v>
      </c>
      <c r="AZ449" s="69">
        <v>0.02</v>
      </c>
      <c r="BA449" s="69"/>
      <c r="BB449" s="70"/>
      <c r="BC449" s="68" t="s">
        <v>34</v>
      </c>
      <c r="BD449" s="18"/>
      <c r="BE449" s="27">
        <v>198.27725771427771</v>
      </c>
      <c r="BF449" s="27">
        <v>112.94460087576262</v>
      </c>
      <c r="BG449" s="28">
        <v>0</v>
      </c>
      <c r="BH449" s="17"/>
      <c r="BI449" s="18">
        <v>34424</v>
      </c>
      <c r="BJ449" s="20"/>
      <c r="BK449" s="20"/>
      <c r="BL449" s="42">
        <f>0.03/2</f>
        <v>1.4999999999999999E-2</v>
      </c>
      <c r="BM449" s="42">
        <f>0.032/2</f>
        <v>1.6E-2</v>
      </c>
      <c r="BN449" s="20"/>
      <c r="BO449" s="20"/>
      <c r="BP449" s="20"/>
      <c r="BQ449" s="20"/>
      <c r="BR449" s="20"/>
      <c r="BS449" s="20"/>
      <c r="BT449" s="20"/>
      <c r="BU449" s="20"/>
      <c r="BW449" s="16">
        <f t="shared" si="53"/>
        <v>0.74965822855982833</v>
      </c>
      <c r="BX449" s="10">
        <f t="shared" si="58"/>
        <v>0.24480948157645507</v>
      </c>
      <c r="BY449" s="10">
        <f t="shared" si="59"/>
        <v>1.2869007547330424</v>
      </c>
      <c r="BZ449" s="12">
        <f t="shared" si="60"/>
        <v>0.33620733693176696</v>
      </c>
      <c r="CA449" s="10">
        <f t="shared" si="54"/>
        <v>4.4525950932013814</v>
      </c>
      <c r="CB449" s="10">
        <f t="shared" si="55"/>
        <v>2.2262975466006907</v>
      </c>
      <c r="CC449" s="11">
        <f t="shared" si="56"/>
        <v>389.08071628363166</v>
      </c>
      <c r="CD449" s="11">
        <f t="shared" si="57"/>
        <v>243.17544767726977</v>
      </c>
      <c r="CF449" s="17"/>
      <c r="CG449" s="17"/>
      <c r="CH449" s="17"/>
      <c r="CI449" s="17"/>
    </row>
    <row r="450" spans="32:87" ht="10.5" customHeight="1">
      <c r="AG450" s="18">
        <v>31135</v>
      </c>
      <c r="AH450" s="19" t="s">
        <v>33</v>
      </c>
      <c r="AI450" s="26"/>
      <c r="AJ450" s="20">
        <v>7.7700000000000005E-2</v>
      </c>
      <c r="AK450" s="21"/>
      <c r="AL450" s="21"/>
      <c r="AM450" s="21"/>
      <c r="AN450" s="21"/>
      <c r="AO450" s="19" t="s">
        <v>34</v>
      </c>
      <c r="AP450" s="18"/>
      <c r="AQ450" s="3">
        <f t="shared" si="52"/>
        <v>55.405057226296819</v>
      </c>
      <c r="AR450" s="27">
        <v>71.003780246118922</v>
      </c>
      <c r="AS450" s="28">
        <v>4.0208060885833105E-2</v>
      </c>
      <c r="AT450" s="28"/>
      <c r="AU450" s="28"/>
      <c r="AV450" s="28"/>
      <c r="AW450" s="60"/>
      <c r="AX450" s="67">
        <v>36465</v>
      </c>
      <c r="AY450" s="68" t="s">
        <v>39</v>
      </c>
      <c r="AZ450" s="69">
        <v>0.02</v>
      </c>
      <c r="BA450" s="69"/>
      <c r="BB450" s="69"/>
      <c r="BC450" s="68" t="s">
        <v>34</v>
      </c>
      <c r="BD450" s="18"/>
      <c r="BE450" s="27">
        <v>197.88972076552648</v>
      </c>
      <c r="BF450" s="27">
        <v>112.72384834717766</v>
      </c>
      <c r="BG450" s="28">
        <v>0</v>
      </c>
      <c r="BH450" s="17"/>
      <c r="BI450" s="18">
        <v>34425</v>
      </c>
      <c r="BJ450" s="42">
        <f>0.021/2</f>
        <v>1.0500000000000001E-2</v>
      </c>
      <c r="BK450" s="42">
        <v>0.37</v>
      </c>
      <c r="BL450" s="20"/>
      <c r="BM450" s="20"/>
      <c r="BN450" s="20"/>
      <c r="BO450" s="20"/>
      <c r="BP450" s="20"/>
      <c r="BQ450" s="20"/>
      <c r="BR450" s="20"/>
      <c r="BS450" s="20"/>
      <c r="BT450" s="20"/>
      <c r="BU450" s="20"/>
      <c r="BW450" s="16">
        <f t="shared" si="53"/>
        <v>0.74961083977109322</v>
      </c>
      <c r="BX450" s="10">
        <f t="shared" si="58"/>
        <v>0.2447940062246737</v>
      </c>
      <c r="BY450" s="10">
        <f t="shared" si="59"/>
        <v>1.2868194047715988</v>
      </c>
      <c r="BZ450" s="12">
        <f t="shared" si="60"/>
        <v>0.33618608396894462</v>
      </c>
      <c r="CA450" s="10">
        <f t="shared" si="54"/>
        <v>4.4523037279832369</v>
      </c>
      <c r="CB450" s="10">
        <f t="shared" si="55"/>
        <v>2.2261518639916185</v>
      </c>
      <c r="CC450" s="11">
        <f t="shared" si="56"/>
        <v>389.01918997903289</v>
      </c>
      <c r="CD450" s="11">
        <f t="shared" si="57"/>
        <v>243.13699373689553</v>
      </c>
      <c r="CF450" s="17"/>
      <c r="CG450" s="17"/>
      <c r="CH450" s="17"/>
      <c r="CI450" s="17"/>
    </row>
    <row r="451" spans="32:87" ht="10.5" customHeight="1">
      <c r="AF451" s="8"/>
      <c r="AG451" s="18">
        <v>31135</v>
      </c>
      <c r="AH451" s="19" t="s">
        <v>33</v>
      </c>
      <c r="AI451" s="26"/>
      <c r="AJ451" s="20">
        <v>0.14799999999999999</v>
      </c>
      <c r="AK451" s="21"/>
      <c r="AL451" s="21"/>
      <c r="AM451" s="21"/>
      <c r="AN451" s="21"/>
      <c r="AO451" s="19" t="s">
        <v>34</v>
      </c>
      <c r="AP451" s="20"/>
      <c r="AQ451" s="3">
        <f t="shared" si="52"/>
        <v>55.405057226296819</v>
      </c>
      <c r="AR451" s="27">
        <v>71.003780246118922</v>
      </c>
      <c r="AS451" s="28">
        <v>4.0208060885833105E-2</v>
      </c>
      <c r="AT451" s="28"/>
      <c r="AU451" s="28"/>
      <c r="AV451" s="28"/>
      <c r="AW451" s="60"/>
      <c r="AX451" s="67">
        <v>36495</v>
      </c>
      <c r="AY451" s="68" t="s">
        <v>39</v>
      </c>
      <c r="AZ451" s="69">
        <v>0.02</v>
      </c>
      <c r="BA451" s="69"/>
      <c r="BB451" s="69"/>
      <c r="BC451" s="68" t="s">
        <v>34</v>
      </c>
      <c r="BD451" s="20"/>
      <c r="BE451" s="27">
        <v>197.51540621605611</v>
      </c>
      <c r="BF451" s="27">
        <v>112.51062768899787</v>
      </c>
      <c r="BG451" s="28">
        <v>0</v>
      </c>
      <c r="BH451" s="17"/>
      <c r="BI451" s="18">
        <v>34452</v>
      </c>
      <c r="BJ451" s="20"/>
      <c r="BK451" s="20"/>
      <c r="BL451" s="42">
        <f>0.03/2</f>
        <v>1.4999999999999999E-2</v>
      </c>
      <c r="BM451" s="42">
        <v>3.5999999999999997E-2</v>
      </c>
      <c r="BN451" s="20"/>
      <c r="BO451" s="20"/>
      <c r="BP451" s="20"/>
      <c r="BQ451" s="20"/>
      <c r="BR451" s="20"/>
      <c r="BS451" s="20"/>
      <c r="BT451" s="20"/>
      <c r="BU451" s="20"/>
      <c r="BW451" s="16">
        <f t="shared" si="53"/>
        <v>0.74833247420257187</v>
      </c>
      <c r="BX451" s="10">
        <f t="shared" si="58"/>
        <v>0.24437654130509814</v>
      </c>
      <c r="BY451" s="10">
        <f t="shared" si="59"/>
        <v>1.2846248985922764</v>
      </c>
      <c r="BZ451" s="12">
        <f t="shared" si="60"/>
        <v>0.33561276153074032</v>
      </c>
      <c r="CA451" s="10">
        <f t="shared" si="54"/>
        <v>4.444444069999232</v>
      </c>
      <c r="CB451" s="10">
        <f t="shared" si="55"/>
        <v>2.222222034999616</v>
      </c>
      <c r="CC451" s="11">
        <f t="shared" si="56"/>
        <v>387.36165239810612</v>
      </c>
      <c r="CD451" s="11">
        <f t="shared" si="57"/>
        <v>242.10103274881632</v>
      </c>
      <c r="CF451" s="17"/>
      <c r="CG451" s="17"/>
      <c r="CH451" s="17"/>
      <c r="CI451" s="17"/>
    </row>
    <row r="452" spans="32:87" ht="10.5" customHeight="1">
      <c r="AG452" s="18">
        <v>31138</v>
      </c>
      <c r="AH452" s="19" t="s">
        <v>39</v>
      </c>
      <c r="AI452" s="19"/>
      <c r="AJ452" s="19"/>
      <c r="AK452" s="19"/>
      <c r="AL452" s="20">
        <v>0.24790000000000001</v>
      </c>
      <c r="AM452" s="26"/>
      <c r="AN452" s="20"/>
      <c r="AO452" s="19" t="s">
        <v>34</v>
      </c>
      <c r="AP452" s="18"/>
      <c r="AQ452" s="3">
        <f t="shared" si="52"/>
        <v>55.394550788233651</v>
      </c>
      <c r="AR452" s="19"/>
      <c r="AS452" s="19"/>
      <c r="AT452" s="27">
        <v>276.96768247447795</v>
      </c>
      <c r="AU452" s="27">
        <v>157.76899838731373</v>
      </c>
      <c r="AV452" s="28">
        <v>0</v>
      </c>
      <c r="AW452" s="60"/>
      <c r="AX452" s="67">
        <v>36530</v>
      </c>
      <c r="AY452" s="68" t="s">
        <v>39</v>
      </c>
      <c r="AZ452" s="69">
        <v>0.02</v>
      </c>
      <c r="BA452" s="69"/>
      <c r="BB452" s="70"/>
      <c r="BC452" s="68" t="s">
        <v>34</v>
      </c>
      <c r="BD452" s="20"/>
      <c r="BE452" s="27">
        <v>197.0796006824695</v>
      </c>
      <c r="BF452" s="27">
        <v>112.2623799443104</v>
      </c>
      <c r="BG452" s="28">
        <v>0</v>
      </c>
      <c r="BH452" s="17"/>
      <c r="BI452" s="18">
        <v>34456</v>
      </c>
      <c r="BJ452" s="42">
        <v>7.1999999999999995E-2</v>
      </c>
      <c r="BK452" s="42">
        <v>0.2</v>
      </c>
      <c r="BL452" s="20"/>
      <c r="BM452" s="20"/>
      <c r="BN452" s="20"/>
      <c r="BO452" s="20"/>
      <c r="BP452" s="20"/>
      <c r="BQ452" s="20"/>
      <c r="BR452" s="20"/>
      <c r="BS452" s="20"/>
      <c r="BT452" s="20"/>
      <c r="BU452" s="20"/>
      <c r="BW452" s="16">
        <f t="shared" si="53"/>
        <v>0.74814327221304799</v>
      </c>
      <c r="BX452" s="10">
        <f t="shared" si="58"/>
        <v>0.24431475522818474</v>
      </c>
      <c r="BY452" s="10">
        <f t="shared" si="59"/>
        <v>1.2843001050078942</v>
      </c>
      <c r="BZ452" s="12">
        <f t="shared" si="60"/>
        <v>0.33552790806736649</v>
      </c>
      <c r="CA452" s="10">
        <f t="shared" si="54"/>
        <v>4.4432808568284781</v>
      </c>
      <c r="CB452" s="10">
        <f t="shared" si="55"/>
        <v>2.221640428414239</v>
      </c>
      <c r="CC452" s="11">
        <f t="shared" si="56"/>
        <v>387.1166926509606</v>
      </c>
      <c r="CD452" s="11">
        <f t="shared" si="57"/>
        <v>241.94793290685038</v>
      </c>
      <c r="CF452" s="17"/>
      <c r="CG452" s="17"/>
      <c r="CH452" s="17"/>
      <c r="CI452" s="17"/>
    </row>
    <row r="453" spans="32:87" ht="10.5" customHeight="1">
      <c r="AF453" s="8"/>
      <c r="AG453" s="18">
        <v>31167</v>
      </c>
      <c r="AH453" s="19" t="s">
        <v>35</v>
      </c>
      <c r="AI453" s="20">
        <v>1.6E-2</v>
      </c>
      <c r="AJ453" s="26"/>
      <c r="AK453" s="20"/>
      <c r="AL453" s="20"/>
      <c r="AM453" s="20"/>
      <c r="AN453" s="20"/>
      <c r="AO453" s="19" t="s">
        <v>34</v>
      </c>
      <c r="AP453" s="20"/>
      <c r="AQ453" s="3">
        <f t="shared" ref="AQ453:AQ516" si="61">100*2.71828^(-(0.69315/30.02)*(AG453-21794)/365.25)</f>
        <v>55.293091213131127</v>
      </c>
      <c r="AR453" s="27">
        <v>70.86052970613585</v>
      </c>
      <c r="AS453" s="28">
        <v>4.0126940888931498E-2</v>
      </c>
      <c r="AT453" s="28"/>
      <c r="AU453" s="28"/>
      <c r="AV453" s="28"/>
      <c r="AW453" s="60"/>
      <c r="AX453" s="67">
        <v>36557</v>
      </c>
      <c r="AY453" s="68" t="s">
        <v>39</v>
      </c>
      <c r="AZ453" s="69">
        <v>0.02</v>
      </c>
      <c r="BA453" s="69"/>
      <c r="BB453" s="70"/>
      <c r="BC453" s="68" t="s">
        <v>34</v>
      </c>
      <c r="BD453" s="18"/>
      <c r="BE453" s="27">
        <v>196.74406496566439</v>
      </c>
      <c r="BF453" s="27">
        <v>112.07124885821918</v>
      </c>
      <c r="BG453" s="28">
        <v>0</v>
      </c>
      <c r="BH453" s="17"/>
      <c r="BI453" s="47">
        <v>34463</v>
      </c>
      <c r="BJ453" s="20"/>
      <c r="BK453" s="20"/>
      <c r="BL453" s="20"/>
      <c r="BM453" s="20"/>
      <c r="BN453" s="20"/>
      <c r="BO453" s="20"/>
      <c r="BP453" s="20"/>
      <c r="BQ453" s="20"/>
      <c r="BR453" s="20"/>
      <c r="BS453" s="43">
        <v>2.7E-2</v>
      </c>
      <c r="BT453" s="43">
        <v>3.3000000000000002E-2</v>
      </c>
      <c r="BU453" s="43">
        <v>0.37</v>
      </c>
      <c r="BW453" s="16">
        <f t="shared" si="53"/>
        <v>0.7478122838299972</v>
      </c>
      <c r="BX453" s="10">
        <f t="shared" si="58"/>
        <v>0.24420666718035763</v>
      </c>
      <c r="BY453" s="10">
        <f t="shared" si="59"/>
        <v>1.2837319138192584</v>
      </c>
      <c r="BZ453" s="12">
        <f t="shared" si="60"/>
        <v>0.33537946612598379</v>
      </c>
      <c r="CA453" s="10">
        <f t="shared" si="54"/>
        <v>4.4412459662895696</v>
      </c>
      <c r="CB453" s="10">
        <f t="shared" si="55"/>
        <v>2.2206229831447848</v>
      </c>
      <c r="CC453" s="11">
        <f t="shared" si="56"/>
        <v>386.68838578102253</v>
      </c>
      <c r="CD453" s="11">
        <f t="shared" si="57"/>
        <v>241.68024111313909</v>
      </c>
      <c r="CF453" s="17"/>
      <c r="CG453" s="17"/>
      <c r="CH453" s="17"/>
      <c r="CI453" s="17"/>
    </row>
    <row r="454" spans="32:87" ht="10.5" customHeight="1">
      <c r="AG454" s="18">
        <v>31167</v>
      </c>
      <c r="AH454" s="19" t="s">
        <v>33</v>
      </c>
      <c r="AI454" s="26"/>
      <c r="AJ454" s="20">
        <v>9.2499999999999999E-2</v>
      </c>
      <c r="AK454" s="20"/>
      <c r="AL454" s="20"/>
      <c r="AM454" s="20"/>
      <c r="AN454" s="20"/>
      <c r="AO454" s="19" t="s">
        <v>34</v>
      </c>
      <c r="AP454" s="20"/>
      <c r="AQ454" s="3">
        <f t="shared" si="61"/>
        <v>55.293091213131127</v>
      </c>
      <c r="AR454" s="27">
        <v>70.86052970613585</v>
      </c>
      <c r="AS454" s="28">
        <v>4.0126940888931498E-2</v>
      </c>
      <c r="AT454" s="28"/>
      <c r="AU454" s="28"/>
      <c r="AV454" s="28"/>
      <c r="AW454" s="60"/>
      <c r="AX454" s="67">
        <v>36586</v>
      </c>
      <c r="AY454" s="68" t="s">
        <v>39</v>
      </c>
      <c r="AZ454" s="69">
        <v>0.02</v>
      </c>
      <c r="BA454" s="69"/>
      <c r="BB454" s="69"/>
      <c r="BC454" s="68" t="s">
        <v>34</v>
      </c>
      <c r="BD454" s="20"/>
      <c r="BE454" s="27">
        <v>196.38431102809952</v>
      </c>
      <c r="BF454" s="27">
        <v>111.86632235600631</v>
      </c>
      <c r="BG454" s="28">
        <v>0</v>
      </c>
      <c r="BH454" s="17"/>
      <c r="BI454" s="47">
        <v>34472</v>
      </c>
      <c r="BJ454" s="20"/>
      <c r="BK454" s="20"/>
      <c r="BL454" s="20"/>
      <c r="BM454" s="20"/>
      <c r="BN454" s="20"/>
      <c r="BO454" s="20"/>
      <c r="BP454" s="20"/>
      <c r="BQ454" s="43">
        <v>3.7999999999999999E-2</v>
      </c>
      <c r="BR454" s="20"/>
      <c r="BS454" s="20"/>
      <c r="BT454" s="20"/>
      <c r="BU454" s="20"/>
      <c r="BW454" s="16">
        <f t="shared" ref="BW454:BW517" si="62">1*2.71828^(-(0.69315/30.02)*(BI454-29866)/365.25)</f>
        <v>0.74738694249616933</v>
      </c>
      <c r="BX454" s="10">
        <f t="shared" si="58"/>
        <v>0.24406776709567846</v>
      </c>
      <c r="BY454" s="10">
        <f t="shared" si="59"/>
        <v>1.2830017516431242</v>
      </c>
      <c r="BZ454" s="12">
        <f t="shared" si="60"/>
        <v>0.33518870869588396</v>
      </c>
      <c r="CA454" s="10">
        <f t="shared" ref="CA454:CA517" si="63">6*2.71828^(-(0.69315/29)*(BI454-29866)/365.25)</f>
        <v>4.4386310477450142</v>
      </c>
      <c r="CB454" s="10">
        <f t="shared" ref="CB454:CB517" si="64">3*2.71828^(-(0.69315/29)*(BI454-29866)/365.25)</f>
        <v>2.2193155238725071</v>
      </c>
      <c r="CC454" s="11">
        <f t="shared" ref="CC454:CC517" si="65">800*2.71828^(-(0.69315/12)*(BI454-29866)/365.25)</f>
        <v>386.13840175943994</v>
      </c>
      <c r="CD454" s="11">
        <f t="shared" ref="CD454:CD517" si="66">500*2.71828^(-(0.69315/12)*(BI454-29866)/365.25)</f>
        <v>241.33650109964995</v>
      </c>
      <c r="CF454" s="17"/>
      <c r="CG454" s="17"/>
      <c r="CH454" s="17"/>
      <c r="CI454" s="17"/>
    </row>
    <row r="455" spans="32:87" ht="10.5" customHeight="1">
      <c r="AF455" s="8"/>
      <c r="AG455" s="18">
        <v>31167</v>
      </c>
      <c r="AH455" s="19" t="s">
        <v>33</v>
      </c>
      <c r="AI455" s="26"/>
      <c r="AJ455" s="20">
        <v>7.7700000000000005E-2</v>
      </c>
      <c r="AK455" s="21"/>
      <c r="AL455" s="21"/>
      <c r="AM455" s="21"/>
      <c r="AN455" s="21"/>
      <c r="AO455" s="19" t="s">
        <v>34</v>
      </c>
      <c r="AP455" s="20"/>
      <c r="AQ455" s="3">
        <f t="shared" si="61"/>
        <v>55.293091213131127</v>
      </c>
      <c r="AR455" s="27">
        <v>70.86052970613585</v>
      </c>
      <c r="AS455" s="28">
        <v>4.0126940888931498E-2</v>
      </c>
      <c r="AT455" s="28"/>
      <c r="AU455" s="28"/>
      <c r="AV455" s="28"/>
      <c r="AW455" s="60"/>
      <c r="AX455" s="67">
        <v>36619</v>
      </c>
      <c r="AY455" s="68" t="s">
        <v>39</v>
      </c>
      <c r="AZ455" s="69">
        <v>0.11</v>
      </c>
      <c r="BA455" s="69"/>
      <c r="BB455" s="70"/>
      <c r="BC455" s="68" t="s">
        <v>34</v>
      </c>
      <c r="BD455" s="18"/>
      <c r="BE455" s="27">
        <v>195.97573597308056</v>
      </c>
      <c r="BF455" s="27">
        <v>111.63358589873995</v>
      </c>
      <c r="BG455" s="28">
        <v>0</v>
      </c>
      <c r="BH455" s="17"/>
      <c r="BI455" s="18">
        <v>34485</v>
      </c>
      <c r="BJ455" s="20"/>
      <c r="BK455" s="20"/>
      <c r="BL455" s="42">
        <v>0.04</v>
      </c>
      <c r="BM455" s="42">
        <v>3.7999999999999999E-2</v>
      </c>
      <c r="BN455" s="20"/>
      <c r="BO455" s="20"/>
      <c r="BP455" s="20"/>
      <c r="BQ455" s="20"/>
      <c r="BR455" s="20"/>
      <c r="BS455" s="20"/>
      <c r="BT455" s="20"/>
      <c r="BU455" s="20"/>
      <c r="BW455" s="16">
        <f t="shared" si="62"/>
        <v>0.74677298763749966</v>
      </c>
      <c r="BX455" s="10">
        <f t="shared" si="58"/>
        <v>0.24386727310396844</v>
      </c>
      <c r="BY455" s="10">
        <f t="shared" si="59"/>
        <v>1.2819478060704708</v>
      </c>
      <c r="BZ455" s="12">
        <f t="shared" si="60"/>
        <v>0.33491336171753339</v>
      </c>
      <c r="CA455" s="10">
        <f t="shared" si="63"/>
        <v>4.4348566610253473</v>
      </c>
      <c r="CB455" s="10">
        <f t="shared" si="64"/>
        <v>2.2174283305126736</v>
      </c>
      <c r="CC455" s="11">
        <f t="shared" si="65"/>
        <v>385.34536109230027</v>
      </c>
      <c r="CD455" s="11">
        <f t="shared" si="66"/>
        <v>240.84085068268769</v>
      </c>
      <c r="CF455" s="17"/>
      <c r="CG455" s="17"/>
      <c r="CH455" s="17"/>
      <c r="CI455" s="17"/>
    </row>
    <row r="456" spans="32:87" ht="10.5" customHeight="1">
      <c r="AG456" s="18">
        <v>31167</v>
      </c>
      <c r="AH456" s="19" t="s">
        <v>33</v>
      </c>
      <c r="AI456" s="26"/>
      <c r="AJ456" s="20">
        <v>7.3999999999999996E-2</v>
      </c>
      <c r="AK456" s="21"/>
      <c r="AL456" s="21"/>
      <c r="AM456" s="21"/>
      <c r="AN456" s="21"/>
      <c r="AO456" s="19" t="s">
        <v>34</v>
      </c>
      <c r="AP456" s="20"/>
      <c r="AQ456" s="3">
        <f t="shared" si="61"/>
        <v>55.293091213131127</v>
      </c>
      <c r="AR456" s="27">
        <v>70.86052970613585</v>
      </c>
      <c r="AS456" s="28">
        <v>4.0126940888931498E-2</v>
      </c>
      <c r="AT456" s="28"/>
      <c r="AU456" s="28"/>
      <c r="AV456" s="28"/>
      <c r="AW456" s="60"/>
      <c r="AX456" s="67">
        <v>36647</v>
      </c>
      <c r="AY456" s="68" t="s">
        <v>39</v>
      </c>
      <c r="AZ456" s="69">
        <v>0.02</v>
      </c>
      <c r="BA456" s="69"/>
      <c r="BB456" s="69"/>
      <c r="BC456" s="68" t="s">
        <v>34</v>
      </c>
      <c r="BD456" s="20"/>
      <c r="BE456" s="27">
        <v>195.62973290195069</v>
      </c>
      <c r="BF456" s="27">
        <v>111.43649229748154</v>
      </c>
      <c r="BG456" s="28">
        <v>0</v>
      </c>
      <c r="BH456" s="17"/>
      <c r="BI456" s="18">
        <v>34486</v>
      </c>
      <c r="BJ456" s="42">
        <v>0.03</v>
      </c>
      <c r="BK456" s="42">
        <v>0.15</v>
      </c>
      <c r="BL456" s="20"/>
      <c r="BM456" s="20"/>
      <c r="BN456" s="20"/>
      <c r="BO456" s="20"/>
      <c r="BP456" s="20"/>
      <c r="BQ456" s="20"/>
      <c r="BR456" s="20"/>
      <c r="BS456" s="20"/>
      <c r="BT456" s="20"/>
      <c r="BU456" s="20"/>
      <c r="BW456" s="16">
        <f t="shared" si="62"/>
        <v>0.74672578123597422</v>
      </c>
      <c r="BX456" s="10">
        <f t="shared" si="58"/>
        <v>0.2438518573128195</v>
      </c>
      <c r="BY456" s="10">
        <f t="shared" si="59"/>
        <v>1.2818667692040202</v>
      </c>
      <c r="BZ456" s="12">
        <f t="shared" si="60"/>
        <v>0.3348921905518763</v>
      </c>
      <c r="CA456" s="10">
        <f t="shared" si="63"/>
        <v>4.4345664565599883</v>
      </c>
      <c r="CB456" s="10">
        <f t="shared" si="64"/>
        <v>2.2172832282799941</v>
      </c>
      <c r="CC456" s="11">
        <f t="shared" si="65"/>
        <v>385.28442546873924</v>
      </c>
      <c r="CD456" s="11">
        <f t="shared" si="66"/>
        <v>240.80276591796201</v>
      </c>
      <c r="CF456" s="17"/>
      <c r="CG456" s="17"/>
      <c r="CH456" s="17"/>
      <c r="CI456" s="17"/>
    </row>
    <row r="457" spans="32:87" ht="10.5" customHeight="1">
      <c r="AF457" s="8"/>
      <c r="AG457" s="18">
        <v>31168</v>
      </c>
      <c r="AH457" s="19" t="s">
        <v>39</v>
      </c>
      <c r="AI457" s="19"/>
      <c r="AJ457" s="19"/>
      <c r="AK457" s="19"/>
      <c r="AL457" s="20">
        <v>0.222</v>
      </c>
      <c r="AM457" s="26"/>
      <c r="AN457" s="21"/>
      <c r="AO457" s="19" t="s">
        <v>34</v>
      </c>
      <c r="AP457" s="20"/>
      <c r="AQ457" s="3">
        <f t="shared" si="61"/>
        <v>55.289595923520217</v>
      </c>
      <c r="AR457" s="19"/>
      <c r="AS457" s="19"/>
      <c r="AT457" s="27">
        <v>276.44378950579704</v>
      </c>
      <c r="AU457" s="27">
        <v>157.47057342959846</v>
      </c>
      <c r="AV457" s="28">
        <v>0</v>
      </c>
      <c r="AW457" s="60"/>
      <c r="AX457" s="67">
        <v>36678</v>
      </c>
      <c r="AY457" s="68" t="s">
        <v>39</v>
      </c>
      <c r="AZ457" s="69">
        <v>0.02</v>
      </c>
      <c r="BA457" s="69"/>
      <c r="BB457" s="70"/>
      <c r="BC457" s="68" t="s">
        <v>34</v>
      </c>
      <c r="BD457" s="20"/>
      <c r="BE457" s="27">
        <v>195.24737059450402</v>
      </c>
      <c r="BF457" s="27">
        <v>111.21868739790635</v>
      </c>
      <c r="BG457" s="28">
        <v>0</v>
      </c>
      <c r="BH457" s="17"/>
      <c r="BI457" s="47">
        <v>34488</v>
      </c>
      <c r="BJ457" s="20"/>
      <c r="BK457" s="20"/>
      <c r="BL457" s="20"/>
      <c r="BM457" s="20"/>
      <c r="BN457" s="20"/>
      <c r="BO457" s="20"/>
      <c r="BP457" s="20"/>
      <c r="BQ457" s="20"/>
      <c r="BR457" s="54">
        <v>3.7999999999999999E-2</v>
      </c>
      <c r="BS457" s="20"/>
      <c r="BT457" s="20"/>
      <c r="BU457" s="20"/>
      <c r="BW457" s="16">
        <f t="shared" si="62"/>
        <v>0.74663137738503094</v>
      </c>
      <c r="BX457" s="10">
        <f t="shared" si="58"/>
        <v>0.24382102865393496</v>
      </c>
      <c r="BY457" s="10">
        <f t="shared" si="59"/>
        <v>1.281704710838754</v>
      </c>
      <c r="BZ457" s="12">
        <f t="shared" si="60"/>
        <v>0.33484985223541081</v>
      </c>
      <c r="CA457" s="10">
        <f t="shared" si="63"/>
        <v>4.4339861045985041</v>
      </c>
      <c r="CB457" s="10">
        <f t="shared" si="64"/>
        <v>2.216993052299252</v>
      </c>
      <c r="CC457" s="11">
        <f t="shared" si="65"/>
        <v>385.16258312780008</v>
      </c>
      <c r="CD457" s="11">
        <f t="shared" si="66"/>
        <v>240.72661445487506</v>
      </c>
      <c r="CF457" s="17"/>
      <c r="CG457" s="17"/>
      <c r="CH457" s="17"/>
      <c r="CI457" s="17"/>
    </row>
    <row r="458" spans="32:87" ht="10.5" customHeight="1">
      <c r="AG458" s="18">
        <v>31198</v>
      </c>
      <c r="AH458" s="19" t="s">
        <v>35</v>
      </c>
      <c r="AI458" s="20">
        <v>1.6E-2</v>
      </c>
      <c r="AJ458" s="26"/>
      <c r="AK458" s="20"/>
      <c r="AL458" s="20"/>
      <c r="AM458" s="20"/>
      <c r="AN458" s="20"/>
      <c r="AO458" s="19" t="s">
        <v>34</v>
      </c>
      <c r="AP458" s="18"/>
      <c r="AQ458" s="3">
        <f t="shared" si="61"/>
        <v>55.184839914533057</v>
      </c>
      <c r="AR458" s="27">
        <v>70.72203135395074</v>
      </c>
      <c r="AS458" s="28">
        <v>4.004851196362718E-2</v>
      </c>
      <c r="AT458" s="28"/>
      <c r="AU458" s="28"/>
      <c r="AV458" s="28"/>
      <c r="AW458" s="60"/>
      <c r="AX458" s="67">
        <v>36710</v>
      </c>
      <c r="AY458" s="68" t="s">
        <v>39</v>
      </c>
      <c r="AZ458" s="69">
        <v>0.02</v>
      </c>
      <c r="BA458" s="69"/>
      <c r="BB458" s="69"/>
      <c r="BC458" s="68" t="s">
        <v>34</v>
      </c>
      <c r="BD458" s="20"/>
      <c r="BE458" s="27">
        <v>194.85345788772997</v>
      </c>
      <c r="BF458" s="27">
        <v>110.99430304864025</v>
      </c>
      <c r="BG458" s="28">
        <v>0</v>
      </c>
      <c r="BH458" s="17"/>
      <c r="BI458" s="44">
        <v>34500</v>
      </c>
      <c r="BJ458" s="20"/>
      <c r="BK458" s="20"/>
      <c r="BL458" s="20"/>
      <c r="BM458" s="20"/>
      <c r="BN458" s="55">
        <v>0.41</v>
      </c>
      <c r="BO458" s="55">
        <v>0.188</v>
      </c>
      <c r="BP458" s="55">
        <v>0.5</v>
      </c>
      <c r="BQ458" s="20"/>
      <c r="BR458" s="20"/>
      <c r="BS458" s="20"/>
      <c r="BT458" s="20"/>
      <c r="BU458" s="20"/>
      <c r="BW458" s="16">
        <f t="shared" si="62"/>
        <v>0.74606520485917394</v>
      </c>
      <c r="BX458" s="10">
        <f t="shared" si="58"/>
        <v>0.24363613853033264</v>
      </c>
      <c r="BY458" s="10">
        <f t="shared" si="59"/>
        <v>1.2807327908049617</v>
      </c>
      <c r="BZ458" s="12">
        <f t="shared" si="60"/>
        <v>0.33459593471685301</v>
      </c>
      <c r="CA458" s="10">
        <f t="shared" si="63"/>
        <v>4.4305055874463228</v>
      </c>
      <c r="CB458" s="10">
        <f t="shared" si="64"/>
        <v>2.2152527937231614</v>
      </c>
      <c r="CC458" s="11">
        <f t="shared" si="65"/>
        <v>384.43233781564044</v>
      </c>
      <c r="CD458" s="11">
        <f t="shared" si="66"/>
        <v>240.27021113477525</v>
      </c>
      <c r="CF458" s="17"/>
      <c r="CG458" s="17"/>
      <c r="CH458" s="17"/>
      <c r="CI458" s="17"/>
    </row>
    <row r="459" spans="32:87" ht="10.5" customHeight="1">
      <c r="AF459" s="8"/>
      <c r="AG459" s="18">
        <v>31198</v>
      </c>
      <c r="AH459" s="19" t="s">
        <v>33</v>
      </c>
      <c r="AI459" s="26"/>
      <c r="AJ459" s="20">
        <v>9.9900000000000003E-2</v>
      </c>
      <c r="AK459" s="20"/>
      <c r="AL459" s="20"/>
      <c r="AM459" s="20"/>
      <c r="AN459" s="20"/>
      <c r="AO459" s="19" t="s">
        <v>34</v>
      </c>
      <c r="AP459" s="18"/>
      <c r="AQ459" s="3">
        <f t="shared" si="61"/>
        <v>55.184839914533057</v>
      </c>
      <c r="AR459" s="27">
        <v>70.72203135395074</v>
      </c>
      <c r="AS459" s="28">
        <v>4.004851196362718E-2</v>
      </c>
      <c r="AT459" s="28"/>
      <c r="AU459" s="28"/>
      <c r="AV459" s="28"/>
      <c r="AW459" s="60"/>
      <c r="AX459" s="67">
        <v>36739</v>
      </c>
      <c r="AY459" s="68" t="s">
        <v>39</v>
      </c>
      <c r="AZ459" s="69">
        <v>0.02</v>
      </c>
      <c r="BA459" s="69"/>
      <c r="BB459" s="69"/>
      <c r="BC459" s="68" t="s">
        <v>34</v>
      </c>
      <c r="BD459" s="20"/>
      <c r="BE459" s="27">
        <v>194.49716099645923</v>
      </c>
      <c r="BF459" s="27">
        <v>110.79134578242751</v>
      </c>
      <c r="BG459" s="28">
        <v>0</v>
      </c>
      <c r="BH459" s="17"/>
      <c r="BI459" s="18">
        <v>34515</v>
      </c>
      <c r="BJ459" s="20"/>
      <c r="BK459" s="20"/>
      <c r="BL459" s="42">
        <f>0.03/2</f>
        <v>1.4999999999999999E-2</v>
      </c>
      <c r="BM459" s="42">
        <f>0.032/2</f>
        <v>1.6E-2</v>
      </c>
      <c r="BN459" s="20"/>
      <c r="BO459" s="20"/>
      <c r="BP459" s="20"/>
      <c r="BQ459" s="20"/>
      <c r="BR459" s="20"/>
      <c r="BS459" s="20"/>
      <c r="BT459" s="20"/>
      <c r="BU459" s="20"/>
      <c r="BW459" s="16">
        <f t="shared" si="62"/>
        <v>0.745358092909158</v>
      </c>
      <c r="BX459" s="10">
        <f t="shared" si="58"/>
        <v>0.24340522302336559</v>
      </c>
      <c r="BY459" s="10">
        <f t="shared" si="59"/>
        <v>1.2795189271168321</v>
      </c>
      <c r="BZ459" s="12">
        <f t="shared" si="60"/>
        <v>0.33427880856980302</v>
      </c>
      <c r="CA459" s="10">
        <f t="shared" si="63"/>
        <v>4.4261587827406208</v>
      </c>
      <c r="CB459" s="10">
        <f t="shared" si="64"/>
        <v>2.2130793913703104</v>
      </c>
      <c r="CC459" s="11">
        <f t="shared" si="65"/>
        <v>383.52147782310919</v>
      </c>
      <c r="CD459" s="11">
        <f t="shared" si="66"/>
        <v>239.70092363944323</v>
      </c>
      <c r="CF459" s="17"/>
      <c r="CG459" s="17"/>
      <c r="CH459" s="17"/>
      <c r="CI459" s="17"/>
    </row>
    <row r="460" spans="32:87" ht="10.5" customHeight="1">
      <c r="AG460" s="18">
        <v>31198</v>
      </c>
      <c r="AH460" s="19" t="s">
        <v>33</v>
      </c>
      <c r="AI460" s="26"/>
      <c r="AJ460" s="20">
        <v>1.4500000000000001E-2</v>
      </c>
      <c r="AK460" s="20"/>
      <c r="AL460" s="20"/>
      <c r="AM460" s="20"/>
      <c r="AN460" s="20"/>
      <c r="AO460" s="19" t="s">
        <v>34</v>
      </c>
      <c r="AP460" s="18"/>
      <c r="AQ460" s="3">
        <f t="shared" si="61"/>
        <v>55.184839914533057</v>
      </c>
      <c r="AR460" s="27">
        <v>70.72203135395074</v>
      </c>
      <c r="AS460" s="28">
        <v>4.004851196362718E-2</v>
      </c>
      <c r="AT460" s="28"/>
      <c r="AU460" s="28"/>
      <c r="AV460" s="28"/>
      <c r="AW460" s="60"/>
      <c r="AX460" s="67">
        <v>36770</v>
      </c>
      <c r="AY460" s="68" t="s">
        <v>39</v>
      </c>
      <c r="AZ460" s="69">
        <v>0.02</v>
      </c>
      <c r="BA460" s="69"/>
      <c r="BB460" s="69"/>
      <c r="BC460" s="68" t="s">
        <v>34</v>
      </c>
      <c r="BD460" s="18"/>
      <c r="BE460" s="27">
        <v>194.11701232392738</v>
      </c>
      <c r="BF460" s="27">
        <v>110.57480183488899</v>
      </c>
      <c r="BG460" s="28">
        <v>0</v>
      </c>
      <c r="BH460" s="17"/>
      <c r="BI460" s="18">
        <v>34519</v>
      </c>
      <c r="BJ460" s="42">
        <f>0.021/2</f>
        <v>1.0500000000000001E-2</v>
      </c>
      <c r="BK460" s="42">
        <v>2.7E-2</v>
      </c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W460" s="16">
        <f t="shared" si="62"/>
        <v>0.74516964293678933</v>
      </c>
      <c r="BX460" s="10">
        <f t="shared" si="58"/>
        <v>0.24334368252626826</v>
      </c>
      <c r="BY460" s="10">
        <f t="shared" si="59"/>
        <v>1.2791954244826562</v>
      </c>
      <c r="BZ460" s="12">
        <f t="shared" si="60"/>
        <v>0.33419429237169945</v>
      </c>
      <c r="CA460" s="10">
        <f t="shared" si="63"/>
        <v>4.4250003552498383</v>
      </c>
      <c r="CB460" s="10">
        <f t="shared" si="64"/>
        <v>2.2125001776249191</v>
      </c>
      <c r="CC460" s="11">
        <f t="shared" si="65"/>
        <v>383.2789465254167</v>
      </c>
      <c r="CD460" s="11">
        <f t="shared" si="66"/>
        <v>239.54934157838542</v>
      </c>
      <c r="CF460" s="17"/>
      <c r="CG460" s="17"/>
      <c r="CH460" s="17"/>
      <c r="CI460" s="17"/>
    </row>
    <row r="461" spans="32:87" ht="10.5" customHeight="1">
      <c r="AF461" s="8"/>
      <c r="AG461" s="18">
        <v>31198</v>
      </c>
      <c r="AH461" s="19" t="s">
        <v>33</v>
      </c>
      <c r="AI461" s="26"/>
      <c r="AJ461" s="20">
        <v>7.3999999999999996E-2</v>
      </c>
      <c r="AK461" s="21"/>
      <c r="AL461" s="21"/>
      <c r="AM461" s="21"/>
      <c r="AN461" s="21"/>
      <c r="AO461" s="19" t="s">
        <v>34</v>
      </c>
      <c r="AP461" s="20"/>
      <c r="AQ461" s="3">
        <f t="shared" si="61"/>
        <v>55.184839914533057</v>
      </c>
      <c r="AR461" s="27">
        <v>70.72203135395074</v>
      </c>
      <c r="AS461" s="28">
        <v>4.004851196362718E-2</v>
      </c>
      <c r="AT461" s="28"/>
      <c r="AU461" s="28"/>
      <c r="AV461" s="28"/>
      <c r="AW461" s="60"/>
      <c r="AX461" s="67">
        <v>36801</v>
      </c>
      <c r="AY461" s="68" t="s">
        <v>39</v>
      </c>
      <c r="AZ461" s="69">
        <v>0.02</v>
      </c>
      <c r="BA461" s="69"/>
      <c r="BB461" s="70"/>
      <c r="BC461" s="68" t="s">
        <v>34</v>
      </c>
      <c r="BD461" s="20"/>
      <c r="BE461" s="27">
        <v>193.73760665973808</v>
      </c>
      <c r="BF461" s="27">
        <v>110.35868112691746</v>
      </c>
      <c r="BG461" s="28">
        <v>0</v>
      </c>
      <c r="BH461" s="17"/>
      <c r="BI461" s="47">
        <v>34526</v>
      </c>
      <c r="BJ461" s="20"/>
      <c r="BK461" s="20"/>
      <c r="BL461" s="20"/>
      <c r="BM461" s="20"/>
      <c r="BN461" s="20"/>
      <c r="BO461" s="20"/>
      <c r="BP461" s="20"/>
      <c r="BQ461" s="43">
        <v>6.2E-2</v>
      </c>
      <c r="BR461" s="20"/>
      <c r="BS461" s="20"/>
      <c r="BT461" s="20"/>
      <c r="BU461" s="20"/>
      <c r="BW461" s="16">
        <f t="shared" si="62"/>
        <v>0.74483997012627956</v>
      </c>
      <c r="BX461" s="10">
        <f t="shared" ref="BX461:BX524" si="67">0.3*2.71828^(-(0.69315/30.02)*(BI461-31208)/365.25)</f>
        <v>0.24323602409372397</v>
      </c>
      <c r="BY461" s="10">
        <f t="shared" si="59"/>
        <v>1.2786294916715475</v>
      </c>
      <c r="BZ461" s="12">
        <f t="shared" si="60"/>
        <v>0.33404644043936871</v>
      </c>
      <c r="CA461" s="10">
        <f t="shared" si="63"/>
        <v>4.4229738366371958</v>
      </c>
      <c r="CB461" s="10">
        <f t="shared" si="64"/>
        <v>2.2114869183185979</v>
      </c>
      <c r="CC461" s="11">
        <f t="shared" si="65"/>
        <v>382.85488574732085</v>
      </c>
      <c r="CD461" s="11">
        <f t="shared" si="66"/>
        <v>239.28430359207553</v>
      </c>
      <c r="CF461" s="17"/>
      <c r="CG461" s="17"/>
      <c r="CH461" s="17"/>
      <c r="CI461" s="17"/>
    </row>
    <row r="462" spans="32:87" ht="10.5" customHeight="1">
      <c r="AG462" s="18">
        <v>31201</v>
      </c>
      <c r="AH462" s="19" t="s">
        <v>39</v>
      </c>
      <c r="AI462" s="19"/>
      <c r="AJ462" s="19"/>
      <c r="AK462" s="19"/>
      <c r="AL462" s="20">
        <v>0.111</v>
      </c>
      <c r="AM462" s="26"/>
      <c r="AN462" s="20"/>
      <c r="AO462" s="19" t="s">
        <v>34</v>
      </c>
      <c r="AP462" s="18"/>
      <c r="AQ462" s="3">
        <f t="shared" si="61"/>
        <v>55.174375236187522</v>
      </c>
      <c r="AR462" s="19"/>
      <c r="AS462" s="19"/>
      <c r="AT462" s="27">
        <v>275.86865172663499</v>
      </c>
      <c r="AU462" s="27">
        <v>157.14295790946835</v>
      </c>
      <c r="AV462" s="28">
        <v>0</v>
      </c>
      <c r="AW462" s="60"/>
      <c r="AX462" s="67">
        <v>36831</v>
      </c>
      <c r="AY462" s="68" t="s">
        <v>39</v>
      </c>
      <c r="AZ462" s="69">
        <v>0.02</v>
      </c>
      <c r="BA462" s="69"/>
      <c r="BB462" s="69"/>
      <c r="BC462" s="68" t="s">
        <v>34</v>
      </c>
      <c r="BD462" s="20"/>
      <c r="BE462" s="27">
        <v>193.37114596298346</v>
      </c>
      <c r="BF462" s="27">
        <v>110.14993425595132</v>
      </c>
      <c r="BG462" s="28">
        <v>0</v>
      </c>
      <c r="BH462" s="17"/>
      <c r="BI462" s="18">
        <v>34544</v>
      </c>
      <c r="BJ462" s="20"/>
      <c r="BK462" s="20"/>
      <c r="BL462" s="42">
        <f>0.03/2</f>
        <v>1.4999999999999999E-2</v>
      </c>
      <c r="BM462" s="42">
        <f>0.032/2</f>
        <v>1.6E-2</v>
      </c>
      <c r="BN462" s="20"/>
      <c r="BO462" s="20"/>
      <c r="BP462" s="20"/>
      <c r="BQ462" s="20"/>
      <c r="BR462" s="20"/>
      <c r="BS462" s="20"/>
      <c r="BT462" s="20"/>
      <c r="BU462" s="20"/>
      <c r="BW462" s="16">
        <f t="shared" si="62"/>
        <v>0.74399290961351416</v>
      </c>
      <c r="BX462" s="10">
        <f t="shared" si="67"/>
        <v>0.24295940678053526</v>
      </c>
      <c r="BY462" s="10">
        <f t="shared" si="59"/>
        <v>1.277175385291262</v>
      </c>
      <c r="BZ462" s="12">
        <f t="shared" si="60"/>
        <v>0.33366655004616369</v>
      </c>
      <c r="CA462" s="10">
        <f t="shared" si="63"/>
        <v>4.4177670493699415</v>
      </c>
      <c r="CB462" s="10">
        <f t="shared" si="64"/>
        <v>2.2088835246849707</v>
      </c>
      <c r="CC462" s="11">
        <f t="shared" si="65"/>
        <v>381.76659690480005</v>
      </c>
      <c r="CD462" s="11">
        <f t="shared" si="66"/>
        <v>238.60412306550003</v>
      </c>
      <c r="CF462" s="17"/>
      <c r="CG462" s="17"/>
      <c r="CH462" s="17"/>
      <c r="CI462" s="17"/>
    </row>
    <row r="463" spans="32:87" ht="10.5" customHeight="1">
      <c r="AF463" s="8"/>
      <c r="AG463" s="18">
        <v>31226</v>
      </c>
      <c r="AH463" s="19" t="s">
        <v>35</v>
      </c>
      <c r="AI463" s="20">
        <v>1.6E-2</v>
      </c>
      <c r="AJ463" s="26"/>
      <c r="AK463" s="20"/>
      <c r="AL463" s="20"/>
      <c r="AM463" s="20"/>
      <c r="AN463" s="20"/>
      <c r="AO463" s="19" t="s">
        <v>34</v>
      </c>
      <c r="AP463" s="18"/>
      <c r="AQ463" s="3">
        <f t="shared" si="61"/>
        <v>55.087246719148872</v>
      </c>
      <c r="AR463" s="27">
        <v>70.597168753366503</v>
      </c>
      <c r="AS463" s="28">
        <v>3.9977804699461078E-2</v>
      </c>
      <c r="AT463" s="28"/>
      <c r="AU463" s="28"/>
      <c r="AV463" s="28"/>
      <c r="AW463" s="60"/>
      <c r="AX463" s="67">
        <v>36861</v>
      </c>
      <c r="AY463" s="68" t="s">
        <v>39</v>
      </c>
      <c r="AZ463" s="69">
        <v>4.1000000000000002E-2</v>
      </c>
      <c r="BA463" s="69"/>
      <c r="BB463" s="69"/>
      <c r="BC463" s="68" t="s">
        <v>34</v>
      </c>
      <c r="BD463" s="18"/>
      <c r="BE463" s="27">
        <v>193.00537843801203</v>
      </c>
      <c r="BF463" s="27">
        <v>109.94158223617129</v>
      </c>
      <c r="BG463" s="28">
        <v>0</v>
      </c>
      <c r="BH463" s="17"/>
      <c r="BI463" s="18">
        <v>34547</v>
      </c>
      <c r="BJ463" s="42">
        <f>0.021/2</f>
        <v>1.0500000000000001E-2</v>
      </c>
      <c r="BK463" s="42">
        <f>0.024/2</f>
        <v>1.2E-2</v>
      </c>
      <c r="BL463" s="20"/>
      <c r="BM463" s="20"/>
      <c r="BN463" s="20"/>
      <c r="BO463" s="20"/>
      <c r="BP463" s="20"/>
      <c r="BQ463" s="20"/>
      <c r="BR463" s="20"/>
      <c r="BS463" s="20"/>
      <c r="BT463" s="20"/>
      <c r="BU463" s="20"/>
      <c r="BW463" s="16">
        <f t="shared" si="62"/>
        <v>0.74385182654609006</v>
      </c>
      <c r="BX463" s="10">
        <f t="shared" si="67"/>
        <v>0.24291333448881686</v>
      </c>
      <c r="BY463" s="10">
        <f t="shared" si="59"/>
        <v>1.2769331950517218</v>
      </c>
      <c r="BZ463" s="12">
        <f t="shared" si="60"/>
        <v>0.33360327699642212</v>
      </c>
      <c r="CA463" s="10">
        <f t="shared" si="63"/>
        <v>4.416899847610992</v>
      </c>
      <c r="CB463" s="10">
        <f t="shared" si="64"/>
        <v>2.208449923805496</v>
      </c>
      <c r="CC463" s="11">
        <f t="shared" si="65"/>
        <v>381.58551642857839</v>
      </c>
      <c r="CD463" s="11">
        <f t="shared" si="66"/>
        <v>238.49094776786151</v>
      </c>
      <c r="CF463" s="17"/>
      <c r="CG463" s="17"/>
      <c r="CH463" s="17"/>
      <c r="CI463" s="17"/>
    </row>
    <row r="464" spans="32:87" ht="10.5" customHeight="1">
      <c r="AG464" s="18">
        <v>31226</v>
      </c>
      <c r="AH464" s="19" t="s">
        <v>33</v>
      </c>
      <c r="AI464" s="26"/>
      <c r="AJ464" s="20">
        <v>1.4500000000000001E-2</v>
      </c>
      <c r="AK464" s="21"/>
      <c r="AL464" s="21"/>
      <c r="AM464" s="21"/>
      <c r="AN464" s="21"/>
      <c r="AO464" s="19" t="s">
        <v>34</v>
      </c>
      <c r="AP464" s="18"/>
      <c r="AQ464" s="3">
        <f t="shared" si="61"/>
        <v>55.087246719148872</v>
      </c>
      <c r="AR464" s="27">
        <v>70.597168753366503</v>
      </c>
      <c r="AS464" s="28">
        <v>3.9977804699461078E-2</v>
      </c>
      <c r="AT464" s="28"/>
      <c r="AU464" s="28"/>
      <c r="AV464" s="28"/>
      <c r="AW464" s="60"/>
      <c r="AX464" s="67">
        <v>36896</v>
      </c>
      <c r="AY464" s="68" t="s">
        <v>39</v>
      </c>
      <c r="AZ464" s="69">
        <v>0.02</v>
      </c>
      <c r="BA464" s="69"/>
      <c r="BB464" s="69"/>
      <c r="BC464" s="68" t="s">
        <v>34</v>
      </c>
      <c r="BD464" s="20"/>
      <c r="BE464" s="27">
        <v>192.57952400191172</v>
      </c>
      <c r="BF464" s="27">
        <v>109.69900293145933</v>
      </c>
      <c r="BG464" s="28">
        <v>0</v>
      </c>
      <c r="BH464" s="17"/>
      <c r="BI464" s="47">
        <v>34551</v>
      </c>
      <c r="BJ464" s="20"/>
      <c r="BK464" s="20"/>
      <c r="BL464" s="20"/>
      <c r="BM464" s="20"/>
      <c r="BN464" s="20"/>
      <c r="BO464" s="20"/>
      <c r="BP464" s="20"/>
      <c r="BQ464" s="20"/>
      <c r="BR464" s="51">
        <v>4.5999999999999999E-2</v>
      </c>
      <c r="BS464" s="20"/>
      <c r="BT464" s="20"/>
      <c r="BU464" s="20"/>
      <c r="BW464" s="16">
        <f t="shared" si="62"/>
        <v>0.74366375740523993</v>
      </c>
      <c r="BX464" s="10">
        <f t="shared" si="67"/>
        <v>0.24285191835661421</v>
      </c>
      <c r="BY464" s="10">
        <f t="shared" si="59"/>
        <v>1.2766103461719505</v>
      </c>
      <c r="BZ464" s="12">
        <f t="shared" si="60"/>
        <v>0.33351893159395024</v>
      </c>
      <c r="CA464" s="10">
        <f t="shared" si="63"/>
        <v>4.4157438433963536</v>
      </c>
      <c r="CB464" s="10">
        <f t="shared" si="64"/>
        <v>2.2078719216981768</v>
      </c>
      <c r="CC464" s="11">
        <f t="shared" si="65"/>
        <v>381.34420939407948</v>
      </c>
      <c r="CD464" s="11">
        <f t="shared" si="66"/>
        <v>238.34013087129969</v>
      </c>
      <c r="CF464" s="17"/>
      <c r="CG464" s="17"/>
      <c r="CH464" s="17"/>
      <c r="CI464" s="17"/>
    </row>
    <row r="465" spans="32:87" ht="10.5" customHeight="1">
      <c r="AF465" s="8"/>
      <c r="AG465" s="18">
        <v>31227</v>
      </c>
      <c r="AH465" s="19" t="s">
        <v>33</v>
      </c>
      <c r="AI465" s="26"/>
      <c r="AJ465" s="20">
        <v>1.4500000000000001E-2</v>
      </c>
      <c r="AK465" s="20"/>
      <c r="AL465" s="20"/>
      <c r="AM465" s="20"/>
      <c r="AN465" s="20"/>
      <c r="AO465" s="19" t="s">
        <v>34</v>
      </c>
      <c r="AP465" s="20"/>
      <c r="AQ465" s="3">
        <f t="shared" si="61"/>
        <v>55.083764441762561</v>
      </c>
      <c r="AR465" s="27">
        <v>70.592713454289537</v>
      </c>
      <c r="AS465" s="28">
        <v>3.9975281750176825E-2</v>
      </c>
      <c r="AT465" s="28"/>
      <c r="AU465" s="28"/>
      <c r="AV465" s="28"/>
      <c r="AW465" s="60"/>
      <c r="AX465" s="67">
        <v>36923</v>
      </c>
      <c r="AY465" s="68" t="s">
        <v>39</v>
      </c>
      <c r="AZ465" s="69">
        <v>0.02</v>
      </c>
      <c r="BA465" s="69"/>
      <c r="BB465" s="70"/>
      <c r="BC465" s="68" t="s">
        <v>34</v>
      </c>
      <c r="BD465" s="18"/>
      <c r="BE465" s="27">
        <v>192.25164984139889</v>
      </c>
      <c r="BF465" s="27">
        <v>109.51223609484127</v>
      </c>
      <c r="BG465" s="28">
        <v>0</v>
      </c>
      <c r="BH465" s="17"/>
      <c r="BI465" s="47">
        <v>34554</v>
      </c>
      <c r="BJ465" s="20"/>
      <c r="BK465" s="20"/>
      <c r="BL465" s="20"/>
      <c r="BM465" s="20"/>
      <c r="BN465" s="20"/>
      <c r="BO465" s="20"/>
      <c r="BP465" s="20"/>
      <c r="BQ465" s="20"/>
      <c r="BR465" s="20"/>
      <c r="BS465" s="43">
        <v>2.9000000000000001E-2</v>
      </c>
      <c r="BT465" s="43">
        <v>3.3000000000000002E-2</v>
      </c>
      <c r="BU465" s="43">
        <v>0.19</v>
      </c>
      <c r="BW465" s="16">
        <f t="shared" si="62"/>
        <v>0.74352273675481284</v>
      </c>
      <c r="BX465" s="10">
        <f t="shared" si="67"/>
        <v>0.24280586644788113</v>
      </c>
      <c r="BY465" s="10">
        <f t="shared" si="59"/>
        <v>1.2763682630805442</v>
      </c>
      <c r="BZ465" s="12">
        <f t="shared" si="60"/>
        <v>0.33345568653703472</v>
      </c>
      <c r="CA465" s="10">
        <f t="shared" si="63"/>
        <v>4.4148770387900296</v>
      </c>
      <c r="CB465" s="10">
        <f t="shared" si="64"/>
        <v>2.2074385193950148</v>
      </c>
      <c r="CC465" s="11">
        <f t="shared" si="65"/>
        <v>381.16332926574637</v>
      </c>
      <c r="CD465" s="11">
        <f t="shared" si="66"/>
        <v>238.22708079109148</v>
      </c>
      <c r="CF465" s="17"/>
      <c r="CG465" s="17"/>
      <c r="CH465" s="17"/>
      <c r="CI465" s="17"/>
    </row>
    <row r="466" spans="32:87" ht="10.5" customHeight="1">
      <c r="AG466" s="18">
        <v>31227</v>
      </c>
      <c r="AH466" s="19" t="s">
        <v>33</v>
      </c>
      <c r="AI466" s="26"/>
      <c r="AJ466" s="20">
        <v>7.3999999999999996E-2</v>
      </c>
      <c r="AK466" s="21"/>
      <c r="AL466" s="21"/>
      <c r="AM466" s="21"/>
      <c r="AN466" s="21"/>
      <c r="AO466" s="19" t="s">
        <v>34</v>
      </c>
      <c r="AP466" s="18"/>
      <c r="AQ466" s="3">
        <f t="shared" si="61"/>
        <v>55.083764441762561</v>
      </c>
      <c r="AR466" s="27">
        <v>70.592713454289537</v>
      </c>
      <c r="AS466" s="28">
        <v>3.9975281750176825E-2</v>
      </c>
      <c r="AT466" s="28"/>
      <c r="AU466" s="28"/>
      <c r="AV466" s="28"/>
      <c r="AW466" s="60"/>
      <c r="AX466" s="67">
        <v>36951</v>
      </c>
      <c r="AY466" s="68" t="s">
        <v>39</v>
      </c>
      <c r="AZ466" s="69">
        <v>7.8E-2</v>
      </c>
      <c r="BA466" s="69"/>
      <c r="BB466" s="69"/>
      <c r="BC466" s="68" t="s">
        <v>34</v>
      </c>
      <c r="BD466" s="18"/>
      <c r="BE466" s="27">
        <v>191.9122217946327</v>
      </c>
      <c r="BF466" s="27">
        <v>109.31888782227595</v>
      </c>
      <c r="BG466" s="28">
        <v>0</v>
      </c>
      <c r="BH466" s="17"/>
      <c r="BI466" s="18">
        <v>34577</v>
      </c>
      <c r="BJ466" s="20"/>
      <c r="BK466" s="20"/>
      <c r="BL466" s="42">
        <f>0.03/2</f>
        <v>1.4999999999999999E-2</v>
      </c>
      <c r="BM466" s="42">
        <f>0.032/2</f>
        <v>1.6E-2</v>
      </c>
      <c r="BN466" s="20"/>
      <c r="BO466" s="20"/>
      <c r="BP466" s="20"/>
      <c r="BQ466" s="20"/>
      <c r="BR466" s="20"/>
      <c r="BS466" s="20"/>
      <c r="BT466" s="20"/>
      <c r="BU466" s="20"/>
      <c r="BW466" s="16">
        <f t="shared" si="62"/>
        <v>0.7424424664788799</v>
      </c>
      <c r="BX466" s="10">
        <f t="shared" si="67"/>
        <v>0.242453091815204</v>
      </c>
      <c r="BY466" s="10">
        <f t="shared" ref="BY466:BY529" si="68">1.704*2.71828^(-(0.69315/30.02)*(BI466-29983)/365.25)</f>
        <v>1.2745138171737951</v>
      </c>
      <c r="BZ466" s="12">
        <f t="shared" si="60"/>
        <v>0.33297120603805358</v>
      </c>
      <c r="CA466" s="10">
        <f t="shared" si="63"/>
        <v>4.4082371871899753</v>
      </c>
      <c r="CB466" s="10">
        <f t="shared" si="64"/>
        <v>2.2041185935949876</v>
      </c>
      <c r="CC466" s="11">
        <f t="shared" si="65"/>
        <v>379.77942893032235</v>
      </c>
      <c r="CD466" s="11">
        <f t="shared" si="66"/>
        <v>237.36214308145148</v>
      </c>
      <c r="CF466" s="17"/>
      <c r="CG466" s="17"/>
      <c r="CH466" s="17"/>
      <c r="CI466" s="17"/>
    </row>
    <row r="467" spans="32:87" ht="10.5" customHeight="1">
      <c r="AF467" s="8"/>
      <c r="AG467" s="18">
        <v>31229</v>
      </c>
      <c r="AH467" s="19" t="s">
        <v>39</v>
      </c>
      <c r="AI467" s="19"/>
      <c r="AJ467" s="19"/>
      <c r="AK467" s="19"/>
      <c r="AL467" s="20">
        <v>0.02</v>
      </c>
      <c r="AM467" s="26"/>
      <c r="AN467" s="20"/>
      <c r="AO467" s="19" t="s">
        <v>34</v>
      </c>
      <c r="AP467" s="18"/>
      <c r="AQ467" s="3">
        <f t="shared" si="61"/>
        <v>55.076800547360584</v>
      </c>
      <c r="AR467" s="19"/>
      <c r="AS467" s="19"/>
      <c r="AT467" s="27">
        <v>275.3815944883911</v>
      </c>
      <c r="AU467" s="27">
        <v>156.86551567523907</v>
      </c>
      <c r="AV467" s="28">
        <v>0</v>
      </c>
      <c r="AW467" s="60"/>
      <c r="AX467" s="67">
        <v>36983</v>
      </c>
      <c r="AY467" s="68" t="s">
        <v>39</v>
      </c>
      <c r="AZ467" s="69">
        <v>0.02</v>
      </c>
      <c r="BA467" s="69"/>
      <c r="BB467" s="70"/>
      <c r="BC467" s="68" t="s">
        <v>34</v>
      </c>
      <c r="BD467" s="20"/>
      <c r="BE467" s="27">
        <v>191.52503776997744</v>
      </c>
      <c r="BF467" s="27">
        <v>109.09833632971308</v>
      </c>
      <c r="BG467" s="28">
        <v>0</v>
      </c>
      <c r="BH467" s="17"/>
      <c r="BI467" s="18">
        <v>34578</v>
      </c>
      <c r="BJ467" s="42">
        <f>0.021/2</f>
        <v>1.0500000000000001E-2</v>
      </c>
      <c r="BK467" s="42">
        <v>6.3E-2</v>
      </c>
      <c r="BL467" s="20"/>
      <c r="BM467" s="20"/>
      <c r="BN467" s="20"/>
      <c r="BO467" s="20"/>
      <c r="BP467" s="20"/>
      <c r="BQ467" s="20"/>
      <c r="BR467" s="20"/>
      <c r="BS467" s="20"/>
      <c r="BT467" s="20"/>
      <c r="BU467" s="20"/>
      <c r="BW467" s="16">
        <f t="shared" si="62"/>
        <v>0.74239553382630363</v>
      </c>
      <c r="BX467" s="10">
        <f t="shared" si="67"/>
        <v>0.24243776541991011</v>
      </c>
      <c r="BY467" s="10">
        <f t="shared" si="68"/>
        <v>1.2744332502384623</v>
      </c>
      <c r="BZ467" s="12">
        <f t="shared" si="60"/>
        <v>0.33295015764354968</v>
      </c>
      <c r="CA467" s="10">
        <f t="shared" si="63"/>
        <v>4.4079487246276274</v>
      </c>
      <c r="CB467" s="10">
        <f t="shared" si="64"/>
        <v>2.2039743623138137</v>
      </c>
      <c r="CC467" s="11">
        <f t="shared" si="65"/>
        <v>379.71937346150366</v>
      </c>
      <c r="CD467" s="11">
        <f t="shared" si="66"/>
        <v>237.32460841343979</v>
      </c>
      <c r="CF467" s="17"/>
      <c r="CG467" s="17"/>
      <c r="CH467" s="17"/>
      <c r="CI467" s="17"/>
    </row>
    <row r="468" spans="32:87" ht="10.5" customHeight="1">
      <c r="AG468" s="18">
        <v>31259</v>
      </c>
      <c r="AH468" s="19" t="s">
        <v>35</v>
      </c>
      <c r="AI468" s="20">
        <v>1.6E-2</v>
      </c>
      <c r="AJ468" s="26"/>
      <c r="AK468" s="20"/>
      <c r="AL468" s="20"/>
      <c r="AM468" s="20"/>
      <c r="AN468" s="20"/>
      <c r="AO468" s="19" t="s">
        <v>34</v>
      </c>
      <c r="AP468" s="20"/>
      <c r="AQ468" s="3">
        <f t="shared" si="61"/>
        <v>54.972447717198733</v>
      </c>
      <c r="AR468" s="27">
        <v>70.450292243951935</v>
      </c>
      <c r="AS468" s="28">
        <v>3.9894631386536483E-2</v>
      </c>
      <c r="AT468" s="28"/>
      <c r="AU468" s="28"/>
      <c r="AV468" s="28"/>
      <c r="AW468" s="60"/>
      <c r="AX468" s="67">
        <v>37012</v>
      </c>
      <c r="AY468" s="68" t="s">
        <v>39</v>
      </c>
      <c r="AZ468" s="69">
        <v>0.02</v>
      </c>
      <c r="BA468" s="69"/>
      <c r="BB468" s="69"/>
      <c r="BC468" s="68" t="s">
        <v>34</v>
      </c>
      <c r="BD468" s="20"/>
      <c r="BE468" s="27">
        <v>191.17482702033158</v>
      </c>
      <c r="BF468" s="27">
        <v>108.89884591009998</v>
      </c>
      <c r="BG468" s="28">
        <v>0</v>
      </c>
      <c r="BH468" s="17"/>
      <c r="BI468" s="47">
        <v>34596</v>
      </c>
      <c r="BJ468" s="20"/>
      <c r="BK468" s="20"/>
      <c r="BL468" s="20"/>
      <c r="BM468" s="20"/>
      <c r="BN468" s="20"/>
      <c r="BO468" s="20"/>
      <c r="BP468" s="20"/>
      <c r="BQ468" s="43">
        <v>0.17</v>
      </c>
      <c r="BR468" s="20"/>
      <c r="BS468" s="20"/>
      <c r="BT468" s="20"/>
      <c r="BU468" s="20"/>
      <c r="BW468" s="16">
        <f t="shared" si="62"/>
        <v>0.74155125322002646</v>
      </c>
      <c r="BX468" s="10">
        <f t="shared" si="67"/>
        <v>0.24216205591702791</v>
      </c>
      <c r="BY468" s="10">
        <f t="shared" si="68"/>
        <v>1.2729839159844889</v>
      </c>
      <c r="BZ468" s="12">
        <f t="shared" si="60"/>
        <v>0.33257151398508566</v>
      </c>
      <c r="CA468" s="10">
        <f t="shared" si="63"/>
        <v>4.4027596251344336</v>
      </c>
      <c r="CB468" s="10">
        <f t="shared" si="64"/>
        <v>2.2013798125672168</v>
      </c>
      <c r="CC468" s="11">
        <f t="shared" si="65"/>
        <v>378.63999750781699</v>
      </c>
      <c r="CD468" s="11">
        <f t="shared" si="66"/>
        <v>236.64999844238562</v>
      </c>
      <c r="CF468" s="17"/>
      <c r="CG468" s="17"/>
      <c r="CH468" s="17"/>
      <c r="CI468" s="17"/>
    </row>
    <row r="469" spans="32:87" ht="10.5" customHeight="1">
      <c r="AF469" s="8"/>
      <c r="AG469" s="18">
        <v>31259</v>
      </c>
      <c r="AH469" s="19" t="s">
        <v>33</v>
      </c>
      <c r="AI469" s="26"/>
      <c r="AJ469" s="20">
        <v>1.4500000000000001E-2</v>
      </c>
      <c r="AK469" s="20"/>
      <c r="AL469" s="20"/>
      <c r="AM469" s="20"/>
      <c r="AN469" s="20"/>
      <c r="AO469" s="19" t="s">
        <v>34</v>
      </c>
      <c r="AP469" s="20"/>
      <c r="AQ469" s="3">
        <f t="shared" si="61"/>
        <v>54.972447717198733</v>
      </c>
      <c r="AR469" s="27">
        <v>70.450292243951935</v>
      </c>
      <c r="AS469" s="28">
        <v>3.9894631386536483E-2</v>
      </c>
      <c r="AT469" s="28"/>
      <c r="AU469" s="28"/>
      <c r="AV469" s="28"/>
      <c r="AW469" s="60"/>
      <c r="AX469" s="67">
        <v>37042</v>
      </c>
      <c r="AY469" s="68" t="s">
        <v>39</v>
      </c>
      <c r="AZ469" s="69">
        <v>0.02</v>
      </c>
      <c r="BA469" s="69"/>
      <c r="BB469" s="70"/>
      <c r="BC469" s="68" t="s">
        <v>34</v>
      </c>
      <c r="BD469" s="18"/>
      <c r="BE469" s="27">
        <v>190.81321390081547</v>
      </c>
      <c r="BF469" s="27">
        <v>108.6928603627608</v>
      </c>
      <c r="BG469" s="28">
        <v>0</v>
      </c>
      <c r="BH469" s="17"/>
      <c r="BI469" s="18">
        <v>34607</v>
      </c>
      <c r="BJ469" s="20"/>
      <c r="BK469" s="20"/>
      <c r="BL469" s="42">
        <f>0.03/2</f>
        <v>1.4999999999999999E-2</v>
      </c>
      <c r="BM469" s="42">
        <f>0.032/2</f>
        <v>1.6E-2</v>
      </c>
      <c r="BN469" s="20"/>
      <c r="BO469" s="20"/>
      <c r="BP469" s="20"/>
      <c r="BQ469" s="20"/>
      <c r="BR469" s="20"/>
      <c r="BS469" s="20"/>
      <c r="BT469" s="20"/>
      <c r="BU469" s="20"/>
      <c r="BW469" s="16">
        <f t="shared" si="62"/>
        <v>0.74103577669589593</v>
      </c>
      <c r="BX469" s="10">
        <f t="shared" si="67"/>
        <v>0.24199372115349221</v>
      </c>
      <c r="BY469" s="10">
        <f t="shared" si="68"/>
        <v>1.2720990232391309</v>
      </c>
      <c r="BZ469" s="12">
        <f t="shared" si="60"/>
        <v>0.33234033265094393</v>
      </c>
      <c r="CA469" s="10">
        <f t="shared" si="63"/>
        <v>4.3995915164422943</v>
      </c>
      <c r="CB469" s="10">
        <f t="shared" si="64"/>
        <v>2.1997957582211471</v>
      </c>
      <c r="CC469" s="11">
        <f t="shared" si="65"/>
        <v>377.98188984889822</v>
      </c>
      <c r="CD469" s="11">
        <f t="shared" si="66"/>
        <v>236.23868115556138</v>
      </c>
      <c r="CF469" s="17"/>
      <c r="CG469" s="17"/>
      <c r="CH469" s="17"/>
      <c r="CI469" s="17"/>
    </row>
    <row r="470" spans="32:87" ht="10.5" customHeight="1">
      <c r="AG470" s="18">
        <v>31259</v>
      </c>
      <c r="AH470" s="19" t="s">
        <v>33</v>
      </c>
      <c r="AI470" s="26"/>
      <c r="AJ470" s="20">
        <v>1.4500000000000001E-2</v>
      </c>
      <c r="AK470" s="21"/>
      <c r="AL470" s="21"/>
      <c r="AM470" s="21"/>
      <c r="AN470" s="21"/>
      <c r="AO470" s="19" t="s">
        <v>34</v>
      </c>
      <c r="AP470" s="18"/>
      <c r="AQ470" s="3">
        <f t="shared" si="61"/>
        <v>54.972447717198733</v>
      </c>
      <c r="AR470" s="27">
        <v>70.450292243951935</v>
      </c>
      <c r="AS470" s="28">
        <v>3.9894631386536483E-2</v>
      </c>
      <c r="AT470" s="28"/>
      <c r="AU470" s="28"/>
      <c r="AV470" s="28"/>
      <c r="AW470" s="60"/>
      <c r="AX470" s="67">
        <v>37074</v>
      </c>
      <c r="AY470" s="68" t="s">
        <v>39</v>
      </c>
      <c r="AZ470" s="69">
        <v>0.02</v>
      </c>
      <c r="BA470" s="69"/>
      <c r="BB470" s="69"/>
      <c r="BC470" s="68" t="s">
        <v>34</v>
      </c>
      <c r="BD470" s="20"/>
      <c r="BE470" s="27">
        <v>190.42824713098369</v>
      </c>
      <c r="BF470" s="27">
        <v>108.47357188424181</v>
      </c>
      <c r="BG470" s="28">
        <v>0</v>
      </c>
      <c r="BH470" s="17"/>
      <c r="BI470" s="18">
        <v>34610</v>
      </c>
      <c r="BJ470" s="42">
        <f>0.021/2</f>
        <v>1.0500000000000001E-2</v>
      </c>
      <c r="BK470" s="42">
        <f>0.024/2</f>
        <v>1.2E-2</v>
      </c>
      <c r="BL470" s="20"/>
      <c r="BM470" s="20"/>
      <c r="BN470" s="20"/>
      <c r="BO470" s="20"/>
      <c r="BP470" s="20"/>
      <c r="BQ470" s="20"/>
      <c r="BR470" s="20"/>
      <c r="BS470" s="20"/>
      <c r="BT470" s="20"/>
      <c r="BU470" s="20"/>
      <c r="BW470" s="16">
        <f t="shared" si="62"/>
        <v>0.74089525438836279</v>
      </c>
      <c r="BX470" s="10">
        <f t="shared" si="67"/>
        <v>0.24194783198433945</v>
      </c>
      <c r="BY470" s="10">
        <f t="shared" si="68"/>
        <v>1.271857795628025</v>
      </c>
      <c r="BZ470" s="12">
        <f t="shared" si="60"/>
        <v>0.33227731109125797</v>
      </c>
      <c r="CA470" s="10">
        <f t="shared" si="63"/>
        <v>4.3987278825161322</v>
      </c>
      <c r="CB470" s="10">
        <f t="shared" si="64"/>
        <v>2.1993639412580661</v>
      </c>
      <c r="CC470" s="11">
        <f t="shared" si="65"/>
        <v>377.80260454428543</v>
      </c>
      <c r="CD470" s="11">
        <f t="shared" si="66"/>
        <v>236.1266278401784</v>
      </c>
      <c r="CF470" s="17"/>
      <c r="CG470" s="17"/>
      <c r="CH470" s="17"/>
      <c r="CI470" s="17"/>
    </row>
    <row r="471" spans="32:87" ht="10.5" customHeight="1">
      <c r="AF471" s="8"/>
      <c r="AG471" s="18">
        <v>31259</v>
      </c>
      <c r="AH471" s="19" t="s">
        <v>33</v>
      </c>
      <c r="AI471" s="26"/>
      <c r="AJ471" s="20">
        <v>0.111</v>
      </c>
      <c r="AK471" s="21"/>
      <c r="AL471" s="21"/>
      <c r="AM471" s="21"/>
      <c r="AN471" s="21"/>
      <c r="AO471" s="19" t="s">
        <v>34</v>
      </c>
      <c r="AP471" s="18"/>
      <c r="AQ471" s="3">
        <f t="shared" si="61"/>
        <v>54.972447717198733</v>
      </c>
      <c r="AR471" s="27">
        <v>70.450292243951935</v>
      </c>
      <c r="AS471" s="28">
        <v>3.9894631386536483E-2</v>
      </c>
      <c r="AT471" s="28"/>
      <c r="AU471" s="28"/>
      <c r="AV471" s="28"/>
      <c r="AW471" s="60"/>
      <c r="AX471" s="67">
        <v>37104</v>
      </c>
      <c r="AY471" s="68" t="s">
        <v>39</v>
      </c>
      <c r="AZ471" s="69">
        <v>0.02</v>
      </c>
      <c r="BA471" s="69"/>
      <c r="BB471" s="69"/>
      <c r="BC471" s="68" t="s">
        <v>34</v>
      </c>
      <c r="BD471" s="20"/>
      <c r="BE471" s="27">
        <v>190.06804619050271</v>
      </c>
      <c r="BF471" s="27">
        <v>108.26839075592338</v>
      </c>
      <c r="BG471" s="28">
        <v>0</v>
      </c>
      <c r="BH471" s="17"/>
      <c r="BI471" s="18">
        <v>34638</v>
      </c>
      <c r="BJ471" s="20"/>
      <c r="BK471" s="20"/>
      <c r="BL471" s="42">
        <f>0.03/2</f>
        <v>1.4999999999999999E-2</v>
      </c>
      <c r="BM471" s="42">
        <f>0.032/2</f>
        <v>1.6E-2</v>
      </c>
      <c r="BN471" s="20"/>
      <c r="BO471" s="20"/>
      <c r="BP471" s="20"/>
      <c r="BQ471" s="20"/>
      <c r="BR471" s="20"/>
      <c r="BS471" s="20"/>
      <c r="BT471" s="20"/>
      <c r="BU471" s="20"/>
      <c r="BW471" s="16">
        <f t="shared" si="62"/>
        <v>0.73958499716132875</v>
      </c>
      <c r="BX471" s="10">
        <f t="shared" si="67"/>
        <v>0.24151995247837021</v>
      </c>
      <c r="BY471" s="10">
        <f t="shared" si="68"/>
        <v>1.2696085426349595</v>
      </c>
      <c r="BZ471" s="12">
        <f t="shared" si="60"/>
        <v>0.33168968585589848</v>
      </c>
      <c r="CA471" s="10">
        <f t="shared" si="63"/>
        <v>4.3906754698714074</v>
      </c>
      <c r="CB471" s="10">
        <f t="shared" si="64"/>
        <v>2.1953377349357037</v>
      </c>
      <c r="CC471" s="11">
        <f t="shared" si="65"/>
        <v>376.13337040815804</v>
      </c>
      <c r="CD471" s="11">
        <f t="shared" si="66"/>
        <v>235.08335650509875</v>
      </c>
      <c r="CF471" s="17"/>
      <c r="CG471" s="17"/>
      <c r="CH471" s="17"/>
      <c r="CI471" s="17"/>
    </row>
    <row r="472" spans="32:87" ht="10.5" customHeight="1">
      <c r="AG472" s="18">
        <v>31260</v>
      </c>
      <c r="AH472" s="19" t="s">
        <v>39</v>
      </c>
      <c r="AI472" s="19"/>
      <c r="AJ472" s="19"/>
      <c r="AK472" s="19"/>
      <c r="AL472" s="20">
        <v>8.14E-2</v>
      </c>
      <c r="AM472" s="26"/>
      <c r="AN472" s="21"/>
      <c r="AO472" s="19" t="s">
        <v>34</v>
      </c>
      <c r="AP472" s="18"/>
      <c r="AQ472" s="3">
        <f t="shared" si="61"/>
        <v>54.968972696700234</v>
      </c>
      <c r="AR472" s="19"/>
      <c r="AS472" s="19"/>
      <c r="AT472" s="27">
        <v>274.84335553905044</v>
      </c>
      <c r="AU472" s="27">
        <v>156.5589188218739</v>
      </c>
      <c r="AV472" s="28">
        <v>0</v>
      </c>
      <c r="AW472" s="60"/>
      <c r="AX472" s="67">
        <v>37137</v>
      </c>
      <c r="AY472" s="68" t="s">
        <v>39</v>
      </c>
      <c r="AZ472" s="69">
        <v>0.02</v>
      </c>
      <c r="BA472" s="69"/>
      <c r="BB472" s="70"/>
      <c r="BC472" s="68" t="s">
        <v>34</v>
      </c>
      <c r="BD472" s="18"/>
      <c r="BE472" s="27">
        <v>189.67261204394032</v>
      </c>
      <c r="BF472" s="27">
        <v>108.04313974947414</v>
      </c>
      <c r="BG472" s="28">
        <v>0</v>
      </c>
      <c r="BH472" s="17"/>
      <c r="BI472" s="18">
        <v>34640</v>
      </c>
      <c r="BJ472" s="42">
        <f>0.021/2</f>
        <v>1.0500000000000001E-2</v>
      </c>
      <c r="BK472" s="42">
        <v>2.4E-2</v>
      </c>
      <c r="BL472" s="20"/>
      <c r="BM472" s="20"/>
      <c r="BN472" s="20"/>
      <c r="BO472" s="20"/>
      <c r="BP472" s="20"/>
      <c r="BQ472" s="20"/>
      <c r="BR472" s="20"/>
      <c r="BS472" s="20"/>
      <c r="BT472" s="20"/>
      <c r="BU472" s="20"/>
      <c r="BW472" s="16">
        <f t="shared" si="62"/>
        <v>0.73949149607487052</v>
      </c>
      <c r="BX472" s="10">
        <f t="shared" si="67"/>
        <v>0.24148941862756904</v>
      </c>
      <c r="BY472" s="10">
        <f t="shared" si="68"/>
        <v>1.2694480340002947</v>
      </c>
      <c r="BZ472" s="12">
        <f t="shared" si="60"/>
        <v>0.33164775241198924</v>
      </c>
      <c r="CA472" s="10">
        <f t="shared" si="63"/>
        <v>4.3901008619258182</v>
      </c>
      <c r="CB472" s="10">
        <f t="shared" si="64"/>
        <v>2.1950504309629091</v>
      </c>
      <c r="CC472" s="11">
        <f t="shared" si="65"/>
        <v>376.01442199673414</v>
      </c>
      <c r="CD472" s="11">
        <f t="shared" si="66"/>
        <v>235.00901374795885</v>
      </c>
      <c r="CF472" s="17"/>
      <c r="CG472" s="17"/>
      <c r="CH472" s="17"/>
      <c r="CI472" s="17"/>
    </row>
    <row r="473" spans="32:87" ht="10.5" customHeight="1">
      <c r="AF473" s="8"/>
      <c r="AG473" s="18">
        <v>31289</v>
      </c>
      <c r="AH473" s="19" t="s">
        <v>35</v>
      </c>
      <c r="AI473" s="20">
        <v>1.6E-2</v>
      </c>
      <c r="AJ473" s="26"/>
      <c r="AK473" s="20"/>
      <c r="AL473" s="20"/>
      <c r="AM473" s="20"/>
      <c r="AN473" s="20"/>
      <c r="AO473" s="19" t="s">
        <v>34</v>
      </c>
      <c r="AP473" s="18"/>
      <c r="AQ473" s="3">
        <f t="shared" si="61"/>
        <v>54.868292602101207</v>
      </c>
      <c r="AR473" s="27">
        <v>70.317033329343658</v>
      </c>
      <c r="AS473" s="28">
        <v>3.9819169452910176E-2</v>
      </c>
      <c r="AT473" s="28"/>
      <c r="AU473" s="28"/>
      <c r="AV473" s="28"/>
      <c r="AW473" s="60"/>
      <c r="AX473" s="67">
        <v>37165</v>
      </c>
      <c r="AY473" s="68" t="s">
        <v>39</v>
      </c>
      <c r="AZ473" s="69">
        <v>0.02</v>
      </c>
      <c r="BA473" s="69"/>
      <c r="BB473" s="70"/>
      <c r="BC473" s="68" t="s">
        <v>34</v>
      </c>
      <c r="BD473" s="18"/>
      <c r="BE473" s="27">
        <v>189.33773739249145</v>
      </c>
      <c r="BF473" s="27">
        <v>107.85238522579697</v>
      </c>
      <c r="BG473" s="28">
        <v>0</v>
      </c>
      <c r="BH473" s="17"/>
      <c r="BI473" s="47">
        <v>34648</v>
      </c>
      <c r="BJ473" s="20"/>
      <c r="BK473" s="20"/>
      <c r="BL473" s="20"/>
      <c r="BM473" s="20"/>
      <c r="BN473" s="20"/>
      <c r="BO473" s="20"/>
      <c r="BP473" s="20"/>
      <c r="BQ473" s="20"/>
      <c r="BR473" s="20"/>
      <c r="BS473" s="43">
        <v>2.5000000000000001E-2</v>
      </c>
      <c r="BT473" s="43">
        <v>2.3E-2</v>
      </c>
      <c r="BU473" s="43">
        <v>0.1</v>
      </c>
      <c r="BW473" s="16">
        <f t="shared" si="62"/>
        <v>0.73911760992164588</v>
      </c>
      <c r="BX473" s="10">
        <f t="shared" si="67"/>
        <v>0.24136732182151471</v>
      </c>
      <c r="BY473" s="10">
        <f t="shared" si="68"/>
        <v>1.2688062023569691</v>
      </c>
      <c r="BZ473" s="12">
        <f t="shared" si="60"/>
        <v>0.33148007164347049</v>
      </c>
      <c r="CA473" s="10">
        <f t="shared" si="63"/>
        <v>4.387803182034796</v>
      </c>
      <c r="CB473" s="10">
        <f t="shared" si="64"/>
        <v>2.193901591017398</v>
      </c>
      <c r="CC473" s="11">
        <f t="shared" si="65"/>
        <v>375.53900439453838</v>
      </c>
      <c r="CD473" s="11">
        <f t="shared" si="66"/>
        <v>234.71187774658648</v>
      </c>
      <c r="CF473" s="17"/>
      <c r="CG473" s="17"/>
      <c r="CH473" s="17"/>
      <c r="CI473" s="17"/>
    </row>
    <row r="474" spans="32:87" ht="10.5" customHeight="1">
      <c r="AG474" s="18">
        <v>31289</v>
      </c>
      <c r="AH474" s="19" t="s">
        <v>33</v>
      </c>
      <c r="AI474" s="26"/>
      <c r="AJ474" s="20">
        <v>1.4500000000000001E-2</v>
      </c>
      <c r="AK474" s="20"/>
      <c r="AL474" s="20"/>
      <c r="AM474" s="20"/>
      <c r="AN474" s="20"/>
      <c r="AO474" s="19" t="s">
        <v>34</v>
      </c>
      <c r="AP474" s="20"/>
      <c r="AQ474" s="3">
        <f t="shared" si="61"/>
        <v>54.868292602101207</v>
      </c>
      <c r="AR474" s="27">
        <v>70.317033329343658</v>
      </c>
      <c r="AS474" s="28">
        <v>3.9819169452910176E-2</v>
      </c>
      <c r="AT474" s="28"/>
      <c r="AU474" s="28"/>
      <c r="AV474" s="28"/>
      <c r="AW474" s="60"/>
      <c r="AX474" s="67">
        <v>37196</v>
      </c>
      <c r="AY474" s="68" t="s">
        <v>39</v>
      </c>
      <c r="AZ474" s="69">
        <v>0.02</v>
      </c>
      <c r="BA474" s="69"/>
      <c r="BB474" s="69"/>
      <c r="BC474" s="68" t="s">
        <v>34</v>
      </c>
      <c r="BD474" s="18"/>
      <c r="BE474" s="27">
        <v>188.96767291874184</v>
      </c>
      <c r="BF474" s="27">
        <v>107.64158553667589</v>
      </c>
      <c r="BG474" s="28">
        <v>0</v>
      </c>
      <c r="BH474" s="17"/>
      <c r="BI474" s="18">
        <v>34668</v>
      </c>
      <c r="BJ474" s="20"/>
      <c r="BK474" s="20"/>
      <c r="BL474" s="42">
        <f>0.03/2</f>
        <v>1.4999999999999999E-2</v>
      </c>
      <c r="BM474" s="42">
        <f>0.032/2</f>
        <v>1.6E-2</v>
      </c>
      <c r="BN474" s="20"/>
      <c r="BO474" s="20"/>
      <c r="BP474" s="20"/>
      <c r="BQ474" s="20"/>
      <c r="BR474" s="20"/>
      <c r="BS474" s="20"/>
      <c r="BT474" s="20"/>
      <c r="BU474" s="20"/>
      <c r="BW474" s="16">
        <f t="shared" si="62"/>
        <v>0.73818372136404153</v>
      </c>
      <c r="BX474" s="10">
        <f t="shared" si="67"/>
        <v>0.24106234981570279</v>
      </c>
      <c r="BY474" s="10">
        <f t="shared" si="68"/>
        <v>1.2672030426185288</v>
      </c>
      <c r="BZ474" s="12">
        <f t="shared" si="60"/>
        <v>0.33106124053753255</v>
      </c>
      <c r="CA474" s="10">
        <f t="shared" si="63"/>
        <v>4.3820642421038229</v>
      </c>
      <c r="CB474" s="10">
        <f t="shared" si="64"/>
        <v>2.1910321210519115</v>
      </c>
      <c r="CC474" s="11">
        <f t="shared" si="65"/>
        <v>374.3530885349644</v>
      </c>
      <c r="CD474" s="11">
        <f t="shared" si="66"/>
        <v>233.97068033435275</v>
      </c>
      <c r="CF474" s="17"/>
      <c r="CG474" s="17"/>
      <c r="CH474" s="17"/>
      <c r="CI474" s="17"/>
    </row>
    <row r="475" spans="32:87" ht="10.5" customHeight="1">
      <c r="AF475" s="8"/>
      <c r="AG475" s="18">
        <v>31289</v>
      </c>
      <c r="AH475" s="19" t="s">
        <v>33</v>
      </c>
      <c r="AI475" s="26"/>
      <c r="AJ475" s="20">
        <v>1.4500000000000001E-2</v>
      </c>
      <c r="AK475" s="21"/>
      <c r="AL475" s="21"/>
      <c r="AM475" s="21"/>
      <c r="AN475" s="21"/>
      <c r="AO475" s="19" t="s">
        <v>34</v>
      </c>
      <c r="AP475" s="20"/>
      <c r="AQ475" s="3">
        <f t="shared" si="61"/>
        <v>54.868292602101207</v>
      </c>
      <c r="AR475" s="27">
        <v>70.317033329343658</v>
      </c>
      <c r="AS475" s="28">
        <v>3.9819169452910176E-2</v>
      </c>
      <c r="AT475" s="28"/>
      <c r="AU475" s="28"/>
      <c r="AV475" s="28"/>
      <c r="AW475" s="60"/>
      <c r="AX475" s="67">
        <v>37228</v>
      </c>
      <c r="AY475" s="68" t="s">
        <v>39</v>
      </c>
      <c r="AZ475" s="69">
        <v>0.02</v>
      </c>
      <c r="BA475" s="69"/>
      <c r="BB475" s="69"/>
      <c r="BC475" s="68" t="s">
        <v>34</v>
      </c>
      <c r="BD475" s="18"/>
      <c r="BE475" s="27">
        <v>188.58642953858487</v>
      </c>
      <c r="BF475" s="27">
        <v>107.42441801123834</v>
      </c>
      <c r="BG475" s="28">
        <v>0</v>
      </c>
      <c r="BH475" s="17"/>
      <c r="BI475" s="18">
        <v>34669</v>
      </c>
      <c r="BJ475" s="42">
        <f>0.021/2</f>
        <v>1.0500000000000001E-2</v>
      </c>
      <c r="BK475" s="42">
        <v>2.8000000000000001E-2</v>
      </c>
      <c r="BL475" s="20"/>
      <c r="BM475" s="20"/>
      <c r="BN475" s="20"/>
      <c r="BO475" s="20"/>
      <c r="BP475" s="20"/>
      <c r="BQ475" s="20"/>
      <c r="BR475" s="20"/>
      <c r="BS475" s="20"/>
      <c r="BT475" s="20"/>
      <c r="BU475" s="20"/>
      <c r="BW475" s="16">
        <f t="shared" si="62"/>
        <v>0.73813705792317386</v>
      </c>
      <c r="BX475" s="10">
        <f t="shared" si="67"/>
        <v>0.24104711133457601</v>
      </c>
      <c r="BY475" s="10">
        <f t="shared" si="68"/>
        <v>1.26712293782546</v>
      </c>
      <c r="BZ475" s="12">
        <f t="shared" si="60"/>
        <v>0.3310403128793164</v>
      </c>
      <c r="CA475" s="10">
        <f t="shared" si="63"/>
        <v>4.3817774922249102</v>
      </c>
      <c r="CB475" s="10">
        <f t="shared" si="64"/>
        <v>2.1908887461124551</v>
      </c>
      <c r="CC475" s="11">
        <f t="shared" si="65"/>
        <v>374.29389114689354</v>
      </c>
      <c r="CD475" s="11">
        <f t="shared" si="66"/>
        <v>233.93368196680848</v>
      </c>
      <c r="CF475" s="17"/>
      <c r="CG475" s="17"/>
      <c r="CH475" s="17"/>
      <c r="CI475" s="17"/>
    </row>
    <row r="476" spans="32:87" ht="10.5" customHeight="1">
      <c r="AG476" s="18">
        <v>31289</v>
      </c>
      <c r="AH476" s="19" t="s">
        <v>33</v>
      </c>
      <c r="AI476" s="26"/>
      <c r="AJ476" s="20">
        <v>1.4500000000000001E-2</v>
      </c>
      <c r="AK476" s="21"/>
      <c r="AL476" s="21"/>
      <c r="AM476" s="21"/>
      <c r="AN476" s="21"/>
      <c r="AO476" s="19" t="s">
        <v>34</v>
      </c>
      <c r="AP476" s="18"/>
      <c r="AQ476" s="3">
        <f t="shared" si="61"/>
        <v>54.868292602101207</v>
      </c>
      <c r="AR476" s="27">
        <v>70.317033329343658</v>
      </c>
      <c r="AS476" s="28">
        <v>3.9819169452910176E-2</v>
      </c>
      <c r="AT476" s="28"/>
      <c r="AU476" s="28"/>
      <c r="AV476" s="28"/>
      <c r="AW476" s="60"/>
      <c r="AX476" s="67">
        <v>37260</v>
      </c>
      <c r="AY476" s="68" t="s">
        <v>39</v>
      </c>
      <c r="AZ476" s="69">
        <v>0.02</v>
      </c>
      <c r="BA476" s="69"/>
      <c r="BB476" s="70"/>
      <c r="BC476" s="68" t="s">
        <v>34</v>
      </c>
      <c r="BD476" s="20"/>
      <c r="BE476" s="27">
        <v>188.20595531916672</v>
      </c>
      <c r="BF476" s="27">
        <v>107.20768862254755</v>
      </c>
      <c r="BG476" s="28">
        <v>0</v>
      </c>
      <c r="BH476" s="17"/>
      <c r="BI476" s="44">
        <v>34677</v>
      </c>
      <c r="BJ476" s="20"/>
      <c r="BK476" s="20"/>
      <c r="BL476" s="20"/>
      <c r="BM476" s="20"/>
      <c r="BN476" s="55">
        <v>0.45</v>
      </c>
      <c r="BO476" s="55">
        <v>0.22</v>
      </c>
      <c r="BP476" s="55">
        <v>0.65</v>
      </c>
      <c r="BQ476" s="20"/>
      <c r="BR476" s="20"/>
      <c r="BS476" s="20"/>
      <c r="BT476" s="20"/>
      <c r="BU476" s="20"/>
      <c r="BW476" s="16">
        <f t="shared" si="62"/>
        <v>0.7377638565725102</v>
      </c>
      <c r="BX476" s="10">
        <f t="shared" si="67"/>
        <v>0.24092523815864203</v>
      </c>
      <c r="BY476" s="10">
        <f t="shared" si="68"/>
        <v>1.2664822817484112</v>
      </c>
      <c r="BZ476" s="12">
        <f t="shared" si="60"/>
        <v>0.33087293923161165</v>
      </c>
      <c r="CA476" s="10">
        <f t="shared" si="63"/>
        <v>4.379484168598081</v>
      </c>
      <c r="CB476" s="10">
        <f t="shared" si="64"/>
        <v>2.1897420842990405</v>
      </c>
      <c r="CC476" s="11">
        <f t="shared" si="65"/>
        <v>373.82064891511783</v>
      </c>
      <c r="CD476" s="11">
        <f t="shared" si="66"/>
        <v>233.63790557194864</v>
      </c>
      <c r="CF476" s="17"/>
      <c r="CG476" s="17"/>
      <c r="CH476" s="17"/>
      <c r="CI476" s="17"/>
    </row>
    <row r="477" spans="32:87" ht="10.5" customHeight="1">
      <c r="AF477" s="8"/>
      <c r="AG477" s="18">
        <v>31292</v>
      </c>
      <c r="AH477" s="19" t="s">
        <v>39</v>
      </c>
      <c r="AI477" s="19"/>
      <c r="AJ477" s="19"/>
      <c r="AK477" s="19"/>
      <c r="AL477" s="20">
        <v>0.02</v>
      </c>
      <c r="AM477" s="26"/>
      <c r="AN477" s="21"/>
      <c r="AO477" s="19" t="s">
        <v>34</v>
      </c>
      <c r="AP477" s="20"/>
      <c r="AQ477" s="3">
        <f t="shared" si="61"/>
        <v>54.857887950491488</v>
      </c>
      <c r="AR477" s="19"/>
      <c r="AS477" s="19"/>
      <c r="AT477" s="27">
        <v>274.2888574692962</v>
      </c>
      <c r="AU477" s="27">
        <v>156.24306029176944</v>
      </c>
      <c r="AV477" s="28">
        <v>0</v>
      </c>
      <c r="AW477" s="60"/>
      <c r="AX477" s="67">
        <v>37288</v>
      </c>
      <c r="AY477" s="68" t="s">
        <v>39</v>
      </c>
      <c r="AZ477" s="69">
        <v>0.02</v>
      </c>
      <c r="BA477" s="69"/>
      <c r="BB477" s="70"/>
      <c r="BC477" s="68" t="s">
        <v>34</v>
      </c>
      <c r="BD477" s="18"/>
      <c r="BE477" s="27">
        <v>187.87367010935733</v>
      </c>
      <c r="BF477" s="27">
        <v>107.01840912155242</v>
      </c>
      <c r="BG477" s="28">
        <v>0</v>
      </c>
      <c r="BH477" s="17"/>
      <c r="BI477" s="18">
        <v>34696</v>
      </c>
      <c r="BJ477" s="20"/>
      <c r="BK477" s="20"/>
      <c r="BL477" s="42">
        <f>0.03/2</f>
        <v>1.4999999999999999E-2</v>
      </c>
      <c r="BM477" s="42">
        <f>0.032/2</f>
        <v>1.6E-2</v>
      </c>
      <c r="BN477" s="20"/>
      <c r="BO477" s="20"/>
      <c r="BP477" s="20"/>
      <c r="BQ477" s="20"/>
      <c r="BR477" s="20"/>
      <c r="BS477" s="20"/>
      <c r="BT477" s="20"/>
      <c r="BU477" s="20"/>
      <c r="BW477" s="16">
        <f t="shared" si="62"/>
        <v>0.73687825942449314</v>
      </c>
      <c r="BX477" s="10">
        <f t="shared" si="67"/>
        <v>0.24063603626579</v>
      </c>
      <c r="BY477" s="10">
        <f t="shared" si="68"/>
        <v>1.2649620214554482</v>
      </c>
      <c r="BZ477" s="12">
        <f t="shared" si="60"/>
        <v>0.3304757658966358</v>
      </c>
      <c r="CA477" s="10">
        <f t="shared" si="63"/>
        <v>4.3740423343033044</v>
      </c>
      <c r="CB477" s="10">
        <f t="shared" si="64"/>
        <v>2.1870211671516522</v>
      </c>
      <c r="CC477" s="11">
        <f t="shared" si="65"/>
        <v>372.69909529396739</v>
      </c>
      <c r="CD477" s="11">
        <f t="shared" si="66"/>
        <v>232.9369345587296</v>
      </c>
      <c r="CF477" s="17"/>
      <c r="CG477" s="17"/>
      <c r="CH477" s="17"/>
      <c r="CI477" s="17"/>
    </row>
    <row r="478" spans="32:87" ht="10.5" customHeight="1">
      <c r="AG478" s="18">
        <v>31320</v>
      </c>
      <c r="AH478" s="19" t="s">
        <v>35</v>
      </c>
      <c r="AI478" s="20">
        <v>1.6E-2</v>
      </c>
      <c r="AJ478" s="26"/>
      <c r="AK478" s="20"/>
      <c r="AL478" s="20"/>
      <c r="AM478" s="20"/>
      <c r="AN478" s="20"/>
      <c r="AO478" s="19" t="s">
        <v>34</v>
      </c>
      <c r="AP478" s="20"/>
      <c r="AQ478" s="3">
        <f t="shared" si="61"/>
        <v>54.760872962581644</v>
      </c>
      <c r="AR478" s="27">
        <v>70.179597251924434</v>
      </c>
      <c r="AS478" s="28">
        <v>3.9741342073161837E-2</v>
      </c>
      <c r="AT478" s="28"/>
      <c r="AU478" s="28"/>
      <c r="AV478" s="28"/>
      <c r="AW478" s="60"/>
      <c r="AX478" s="67">
        <v>37316</v>
      </c>
      <c r="AY478" s="68" t="s">
        <v>39</v>
      </c>
      <c r="AZ478" s="69">
        <v>7.4999999999999997E-2</v>
      </c>
      <c r="BA478" s="69"/>
      <c r="BB478" s="70"/>
      <c r="BC478" s="68" t="s">
        <v>34</v>
      </c>
      <c r="BD478" s="18"/>
      <c r="BE478" s="27">
        <v>187.54197156249643</v>
      </c>
      <c r="BF478" s="27">
        <v>106.82946380115536</v>
      </c>
      <c r="BG478" s="28">
        <v>0</v>
      </c>
      <c r="BH478" s="17"/>
      <c r="BI478" s="18">
        <v>34730</v>
      </c>
      <c r="BJ478" s="20"/>
      <c r="BK478" s="20"/>
      <c r="BL478" s="42">
        <f>0.03/2</f>
        <v>1.4999999999999999E-2</v>
      </c>
      <c r="BM478" s="42">
        <f>0.032/2</f>
        <v>1.6E-2</v>
      </c>
      <c r="BN478" s="20"/>
      <c r="BO478" s="20"/>
      <c r="BP478" s="20"/>
      <c r="BQ478" s="20"/>
      <c r="BR478" s="20"/>
      <c r="BS478" s="20"/>
      <c r="BT478" s="20"/>
      <c r="BU478" s="20"/>
      <c r="BW478" s="16">
        <f t="shared" si="62"/>
        <v>0.73529615901128098</v>
      </c>
      <c r="BX478" s="10">
        <f t="shared" si="67"/>
        <v>0.24011938325351739</v>
      </c>
      <c r="BY478" s="10">
        <f t="shared" si="68"/>
        <v>1.2622461088725401</v>
      </c>
      <c r="BZ478" s="12">
        <f t="shared" si="60"/>
        <v>0.32976622420627572</v>
      </c>
      <c r="CA478" s="10">
        <f t="shared" si="63"/>
        <v>4.3643211861316411</v>
      </c>
      <c r="CB478" s="10">
        <f t="shared" si="64"/>
        <v>2.1821605930658206</v>
      </c>
      <c r="CC478" s="11">
        <f t="shared" si="65"/>
        <v>370.70049632965987</v>
      </c>
      <c r="CD478" s="11">
        <f t="shared" si="66"/>
        <v>231.68781020603743</v>
      </c>
      <c r="CF478" s="17"/>
      <c r="CG478" s="17"/>
      <c r="CH478" s="17"/>
      <c r="CI478" s="17"/>
    </row>
    <row r="479" spans="32:87" ht="10.5" customHeight="1">
      <c r="AF479" s="8"/>
      <c r="AG479" s="18">
        <v>31320</v>
      </c>
      <c r="AH479" s="19" t="s">
        <v>33</v>
      </c>
      <c r="AI479" s="26"/>
      <c r="AJ479" s="20">
        <v>1.4500000000000001E-2</v>
      </c>
      <c r="AK479" s="21"/>
      <c r="AL479" s="21"/>
      <c r="AM479" s="21"/>
      <c r="AN479" s="21"/>
      <c r="AO479" s="19" t="s">
        <v>34</v>
      </c>
      <c r="AP479" s="18"/>
      <c r="AQ479" s="3">
        <f t="shared" si="61"/>
        <v>54.760872962581644</v>
      </c>
      <c r="AR479" s="27">
        <v>70.179597251924434</v>
      </c>
      <c r="AS479" s="28">
        <v>3.9741342073161837E-2</v>
      </c>
      <c r="AT479" s="28"/>
      <c r="AU479" s="28"/>
      <c r="AV479" s="28"/>
      <c r="AW479" s="60"/>
      <c r="AX479" s="67">
        <v>37347</v>
      </c>
      <c r="AY479" s="68" t="s">
        <v>39</v>
      </c>
      <c r="AZ479" s="69">
        <v>8.3000000000000004E-2</v>
      </c>
      <c r="BA479" s="69"/>
      <c r="BB479" s="69"/>
      <c r="BC479" s="68" t="s">
        <v>34</v>
      </c>
      <c r="BD479" s="20"/>
      <c r="BE479" s="27">
        <v>187.17541694972863</v>
      </c>
      <c r="BF479" s="27">
        <v>106.6206634328454</v>
      </c>
      <c r="BG479" s="28">
        <v>0</v>
      </c>
      <c r="BH479" s="17"/>
      <c r="BI479" s="18">
        <v>34731</v>
      </c>
      <c r="BJ479" s="42">
        <f>0.021/2</f>
        <v>1.0500000000000001E-2</v>
      </c>
      <c r="BK479" s="42">
        <v>4.7E-2</v>
      </c>
      <c r="BL479" s="20"/>
      <c r="BM479" s="20"/>
      <c r="BN479" s="20"/>
      <c r="BO479" s="20"/>
      <c r="BP479" s="20"/>
      <c r="BQ479" s="20"/>
      <c r="BR479" s="20"/>
      <c r="BS479" s="20"/>
      <c r="BT479" s="20"/>
      <c r="BU479" s="20"/>
      <c r="BW479" s="16">
        <f t="shared" si="62"/>
        <v>0.73524967810436936</v>
      </c>
      <c r="BX479" s="10">
        <f t="shared" si="67"/>
        <v>0.24010420438094496</v>
      </c>
      <c r="BY479" s="10">
        <f t="shared" si="68"/>
        <v>1.2621663174263766</v>
      </c>
      <c r="BZ479" s="12">
        <f t="shared" si="60"/>
        <v>0.32974537841103785</v>
      </c>
      <c r="CA479" s="10">
        <f t="shared" si="63"/>
        <v>4.3640355973080824</v>
      </c>
      <c r="CB479" s="10">
        <f t="shared" si="64"/>
        <v>2.1820177986540412</v>
      </c>
      <c r="CC479" s="11">
        <f t="shared" si="65"/>
        <v>370.6418765351093</v>
      </c>
      <c r="CD479" s="11">
        <f t="shared" si="66"/>
        <v>231.65117283444332</v>
      </c>
      <c r="CF479" s="17"/>
      <c r="CG479" s="17"/>
      <c r="CH479" s="17"/>
      <c r="CI479" s="17"/>
    </row>
    <row r="480" spans="32:87" ht="10.5" customHeight="1">
      <c r="AG480" s="18">
        <v>31321</v>
      </c>
      <c r="AH480" s="19" t="s">
        <v>33</v>
      </c>
      <c r="AI480" s="26"/>
      <c r="AJ480" s="20">
        <v>1.4500000000000001E-2</v>
      </c>
      <c r="AK480" s="20"/>
      <c r="AL480" s="20"/>
      <c r="AM480" s="20"/>
      <c r="AN480" s="20"/>
      <c r="AO480" s="19" t="s">
        <v>34</v>
      </c>
      <c r="AP480" s="20"/>
      <c r="AQ480" s="3">
        <f t="shared" si="61"/>
        <v>54.757411316539603</v>
      </c>
      <c r="AR480" s="27">
        <v>70.175168305262972</v>
      </c>
      <c r="AS480" s="28">
        <v>3.9738834046738357E-2</v>
      </c>
      <c r="AT480" s="28"/>
      <c r="AU480" s="28"/>
      <c r="AV480" s="28"/>
      <c r="AW480" s="60"/>
      <c r="AX480" s="67">
        <v>37377</v>
      </c>
      <c r="AY480" s="68" t="s">
        <v>39</v>
      </c>
      <c r="AZ480" s="69">
        <v>0.02</v>
      </c>
      <c r="BA480" s="69"/>
      <c r="BB480" s="70"/>
      <c r="BC480" s="68" t="s">
        <v>34</v>
      </c>
      <c r="BD480" s="18"/>
      <c r="BE480" s="27">
        <v>186.82136883850572</v>
      </c>
      <c r="BF480" s="27">
        <v>106.41898713837844</v>
      </c>
      <c r="BG480" s="28">
        <v>0</v>
      </c>
      <c r="BH480" s="17"/>
      <c r="BI480" s="47">
        <v>34736</v>
      </c>
      <c r="BJ480" s="20"/>
      <c r="BK480" s="20"/>
      <c r="BL480" s="20"/>
      <c r="BM480" s="20"/>
      <c r="BN480" s="20"/>
      <c r="BO480" s="20"/>
      <c r="BP480" s="20"/>
      <c r="BQ480" s="20"/>
      <c r="BR480" s="20"/>
      <c r="BS480" s="43">
        <v>1.6E-2</v>
      </c>
      <c r="BT480" s="43">
        <v>3.4000000000000002E-2</v>
      </c>
      <c r="BU480" s="43">
        <v>0.10199999999999999</v>
      </c>
      <c r="BW480" s="16">
        <f t="shared" si="62"/>
        <v>0.73501731763965872</v>
      </c>
      <c r="BX480" s="10">
        <f t="shared" si="67"/>
        <v>0.2400283244095959</v>
      </c>
      <c r="BY480" s="10">
        <f t="shared" si="68"/>
        <v>1.2617674358480595</v>
      </c>
      <c r="BZ480" s="12">
        <f t="shared" si="60"/>
        <v>0.32964116919932995</v>
      </c>
      <c r="CA480" s="10">
        <f t="shared" si="63"/>
        <v>4.3626079334876904</v>
      </c>
      <c r="CB480" s="10">
        <f t="shared" si="64"/>
        <v>2.1813039667438452</v>
      </c>
      <c r="CC480" s="11">
        <f t="shared" si="65"/>
        <v>370.34891657845924</v>
      </c>
      <c r="CD480" s="11">
        <f t="shared" si="66"/>
        <v>231.46807286153702</v>
      </c>
      <c r="CF480" s="17"/>
      <c r="CG480" s="17"/>
      <c r="CH480" s="17"/>
      <c r="CI480" s="17"/>
    </row>
    <row r="481" spans="32:87" ht="10.5" customHeight="1">
      <c r="AF481" s="8"/>
      <c r="AG481" s="18">
        <v>31321</v>
      </c>
      <c r="AH481" s="19" t="s">
        <v>33</v>
      </c>
      <c r="AI481" s="26"/>
      <c r="AJ481" s="20">
        <v>1.4500000000000001E-2</v>
      </c>
      <c r="AK481" s="21"/>
      <c r="AL481" s="21"/>
      <c r="AM481" s="21"/>
      <c r="AN481" s="21"/>
      <c r="AO481" s="19" t="s">
        <v>34</v>
      </c>
      <c r="AP481" s="20"/>
      <c r="AQ481" s="3">
        <f t="shared" si="61"/>
        <v>54.757411316539603</v>
      </c>
      <c r="AR481" s="27">
        <v>70.175168305262972</v>
      </c>
      <c r="AS481" s="28">
        <v>3.9738834046738357E-2</v>
      </c>
      <c r="AT481" s="28"/>
      <c r="AU481" s="28"/>
      <c r="AV481" s="28"/>
      <c r="AW481" s="60"/>
      <c r="AX481" s="67">
        <v>37410</v>
      </c>
      <c r="AY481" s="68" t="s">
        <v>39</v>
      </c>
      <c r="AZ481" s="69">
        <v>0.02</v>
      </c>
      <c r="BA481" s="69"/>
      <c r="BB481" s="69"/>
      <c r="BC481" s="68" t="s">
        <v>34</v>
      </c>
      <c r="BD481" s="20"/>
      <c r="BE481" s="27">
        <v>186.43268936277616</v>
      </c>
      <c r="BF481" s="27">
        <v>106.19758379257397</v>
      </c>
      <c r="BG481" s="28">
        <v>0</v>
      </c>
      <c r="BH481" s="17"/>
      <c r="BI481" s="18">
        <v>34758</v>
      </c>
      <c r="BJ481" s="20"/>
      <c r="BK481" s="20"/>
      <c r="BL481" s="42">
        <v>5.8999999999999997E-2</v>
      </c>
      <c r="BM481" s="42">
        <v>0.04</v>
      </c>
      <c r="BN481" s="20"/>
      <c r="BO481" s="20"/>
      <c r="BP481" s="20"/>
      <c r="BQ481" s="20"/>
      <c r="BR481" s="20"/>
      <c r="BS481" s="20"/>
      <c r="BT481" s="20"/>
      <c r="BU481" s="20"/>
      <c r="BW481" s="16">
        <f t="shared" si="62"/>
        <v>0.73399580366327666</v>
      </c>
      <c r="BX481" s="10">
        <f t="shared" si="67"/>
        <v>0.23969473731956742</v>
      </c>
      <c r="BY481" s="10">
        <f t="shared" si="68"/>
        <v>1.2600138539395387</v>
      </c>
      <c r="BZ481" s="12">
        <f t="shared" si="60"/>
        <v>0.32918303977374114</v>
      </c>
      <c r="CA481" s="10">
        <f t="shared" si="63"/>
        <v>4.3563317591783317</v>
      </c>
      <c r="CB481" s="10">
        <f t="shared" si="64"/>
        <v>2.1781658795891659</v>
      </c>
      <c r="CC481" s="11">
        <f t="shared" si="65"/>
        <v>369.06264122937728</v>
      </c>
      <c r="CD481" s="11">
        <f t="shared" si="66"/>
        <v>230.6641507683608</v>
      </c>
      <c r="CF481" s="17"/>
      <c r="CG481" s="17"/>
      <c r="CH481" s="17"/>
      <c r="CI481" s="17"/>
    </row>
    <row r="482" spans="32:87" ht="10.5" customHeight="1">
      <c r="AG482" s="18">
        <v>31321</v>
      </c>
      <c r="AH482" s="19" t="s">
        <v>39</v>
      </c>
      <c r="AI482" s="19"/>
      <c r="AJ482" s="19"/>
      <c r="AK482" s="19"/>
      <c r="AL482" s="20">
        <v>9.6199999999999994E-2</v>
      </c>
      <c r="AM482" s="26"/>
      <c r="AN482" s="20"/>
      <c r="AO482" s="19" t="s">
        <v>34</v>
      </c>
      <c r="AP482" s="18"/>
      <c r="AQ482" s="3">
        <f t="shared" si="61"/>
        <v>54.757411316539603</v>
      </c>
      <c r="AR482" s="19"/>
      <c r="AS482" s="19"/>
      <c r="AT482" s="27">
        <v>273.78730995617576</v>
      </c>
      <c r="AU482" s="27">
        <v>155.95736396762899</v>
      </c>
      <c r="AV482" s="28">
        <v>0</v>
      </c>
      <c r="AW482" s="60"/>
      <c r="AX482" s="67">
        <v>37438</v>
      </c>
      <c r="AY482" s="68" t="s">
        <v>39</v>
      </c>
      <c r="AZ482" s="69">
        <v>0.02</v>
      </c>
      <c r="BA482" s="69"/>
      <c r="BB482" s="70"/>
      <c r="BC482" s="68" t="s">
        <v>34</v>
      </c>
      <c r="BD482" s="18"/>
      <c r="BE482" s="27">
        <v>186.103534925579</v>
      </c>
      <c r="BF482" s="27">
        <v>106.01008767242239</v>
      </c>
      <c r="BG482" s="28">
        <v>0</v>
      </c>
      <c r="BH482" s="17"/>
      <c r="BI482" s="18">
        <v>34759</v>
      </c>
      <c r="BJ482" s="42">
        <f>0.021/2</f>
        <v>1.0500000000000001E-2</v>
      </c>
      <c r="BK482" s="42">
        <v>5.0999999999999997E-2</v>
      </c>
      <c r="BL482" s="20"/>
      <c r="BM482" s="20"/>
      <c r="BN482" s="20"/>
      <c r="BO482" s="20"/>
      <c r="BP482" s="20"/>
      <c r="BQ482" s="20"/>
      <c r="BR482" s="20"/>
      <c r="BS482" s="20"/>
      <c r="BT482" s="20"/>
      <c r="BU482" s="20"/>
      <c r="BW482" s="16">
        <f t="shared" si="62"/>
        <v>0.73394940495684335</v>
      </c>
      <c r="BX482" s="10">
        <f t="shared" si="67"/>
        <v>0.23967958529050265</v>
      </c>
      <c r="BY482" s="10">
        <f t="shared" si="68"/>
        <v>1.2599342036028214</v>
      </c>
      <c r="BZ482" s="12">
        <f t="shared" si="60"/>
        <v>0.32916223084384122</v>
      </c>
      <c r="CA482" s="10">
        <f t="shared" si="63"/>
        <v>4.3560466931602555</v>
      </c>
      <c r="CB482" s="10">
        <f t="shared" si="64"/>
        <v>2.1780233465801278</v>
      </c>
      <c r="CC482" s="11">
        <f t="shared" si="65"/>
        <v>369.00428043294096</v>
      </c>
      <c r="CD482" s="11">
        <f t="shared" si="66"/>
        <v>230.6276752705881</v>
      </c>
      <c r="CF482" s="17"/>
      <c r="CG482" s="17"/>
      <c r="CH482" s="17"/>
      <c r="CI482" s="17"/>
    </row>
    <row r="483" spans="32:87" ht="10.5" customHeight="1">
      <c r="AF483" s="8"/>
      <c r="AG483" s="18">
        <v>31351</v>
      </c>
      <c r="AH483" s="19" t="s">
        <v>35</v>
      </c>
      <c r="AI483" s="20">
        <v>1.6E-2</v>
      </c>
      <c r="AJ483" s="26"/>
      <c r="AK483" s="20"/>
      <c r="AL483" s="20"/>
      <c r="AM483" s="20"/>
      <c r="AN483" s="20"/>
      <c r="AO483" s="19" t="s">
        <v>34</v>
      </c>
      <c r="AP483" s="20"/>
      <c r="AQ483" s="3">
        <f t="shared" si="61"/>
        <v>54.653663626288349</v>
      </c>
      <c r="AR483" s="27">
        <v>70.042429796124779</v>
      </c>
      <c r="AS483" s="28">
        <v>3.9663666808616348E-2</v>
      </c>
      <c r="AT483" s="28"/>
      <c r="AU483" s="28"/>
      <c r="AV483" s="28"/>
      <c r="AW483" s="60"/>
      <c r="AX483" s="67">
        <v>37470</v>
      </c>
      <c r="AY483" s="68" t="s">
        <v>39</v>
      </c>
      <c r="AZ483" s="69">
        <v>0.02</v>
      </c>
      <c r="BA483" s="69"/>
      <c r="BB483" s="69"/>
      <c r="BC483" s="68" t="s">
        <v>34</v>
      </c>
      <c r="BD483" s="18"/>
      <c r="BE483" s="27">
        <v>185.72806996049633</v>
      </c>
      <c r="BF483" s="27">
        <v>105.79621170342347</v>
      </c>
      <c r="BG483" s="28">
        <v>0</v>
      </c>
      <c r="BH483" s="17"/>
      <c r="BI483" s="18">
        <v>34789</v>
      </c>
      <c r="BJ483" s="20"/>
      <c r="BK483" s="20"/>
      <c r="BL483" s="42">
        <v>4.1000000000000002E-2</v>
      </c>
      <c r="BM483" s="42">
        <v>5.3999999999999999E-2</v>
      </c>
      <c r="BN483" s="20"/>
      <c r="BO483" s="20"/>
      <c r="BP483" s="20"/>
      <c r="BQ483" s="20"/>
      <c r="BR483" s="20"/>
      <c r="BS483" s="20"/>
      <c r="BT483" s="20"/>
      <c r="BU483" s="20"/>
      <c r="BW483" s="16">
        <f t="shared" si="62"/>
        <v>0.73255880679497309</v>
      </c>
      <c r="BX483" s="10">
        <f t="shared" si="67"/>
        <v>0.23922546953198881</v>
      </c>
      <c r="BY483" s="10">
        <f t="shared" si="68"/>
        <v>1.2575470333486123</v>
      </c>
      <c r="BZ483" s="12">
        <f t="shared" si="60"/>
        <v>0.32853857424016092</v>
      </c>
      <c r="CA483" s="10">
        <f t="shared" si="63"/>
        <v>4.3475033812032615</v>
      </c>
      <c r="CB483" s="10">
        <f t="shared" si="64"/>
        <v>2.1737516906016308</v>
      </c>
      <c r="CC483" s="11">
        <f t="shared" si="65"/>
        <v>367.25774135061295</v>
      </c>
      <c r="CD483" s="11">
        <f t="shared" si="66"/>
        <v>229.53608834413308</v>
      </c>
      <c r="CF483" s="17"/>
      <c r="CG483" s="17"/>
      <c r="CH483" s="17"/>
      <c r="CI483" s="17"/>
    </row>
    <row r="484" spans="32:87" ht="10.5" customHeight="1">
      <c r="AG484" s="18">
        <v>31351</v>
      </c>
      <c r="AH484" s="19" t="s">
        <v>33</v>
      </c>
      <c r="AI484" s="26"/>
      <c r="AJ484" s="20">
        <v>4.4400000000000002E-2</v>
      </c>
      <c r="AK484" s="20"/>
      <c r="AL484" s="20"/>
      <c r="AM484" s="20"/>
      <c r="AN484" s="20"/>
      <c r="AO484" s="19" t="s">
        <v>34</v>
      </c>
      <c r="AP484" s="20"/>
      <c r="AQ484" s="3">
        <f t="shared" si="61"/>
        <v>54.653663626288349</v>
      </c>
      <c r="AR484" s="27">
        <v>70.042429796124779</v>
      </c>
      <c r="AS484" s="28">
        <v>3.9663666808616348E-2</v>
      </c>
      <c r="AT484" s="28"/>
      <c r="AU484" s="28"/>
      <c r="AV484" s="28"/>
      <c r="AW484" s="60"/>
      <c r="AX484" s="67">
        <v>37503</v>
      </c>
      <c r="AY484" s="68" t="s">
        <v>39</v>
      </c>
      <c r="AZ484" s="69">
        <v>0.02</v>
      </c>
      <c r="BA484" s="69"/>
      <c r="BB484" s="70"/>
      <c r="BC484" s="68" t="s">
        <v>34</v>
      </c>
      <c r="BD484" s="18"/>
      <c r="BE484" s="27">
        <v>185.34166507914193</v>
      </c>
      <c r="BF484" s="27">
        <v>105.57610403397047</v>
      </c>
      <c r="BG484" s="28">
        <v>0</v>
      </c>
      <c r="BH484" s="17"/>
      <c r="BI484" s="18">
        <v>34792</v>
      </c>
      <c r="BJ484" s="42">
        <v>3.4000000000000002E-2</v>
      </c>
      <c r="BK484" s="42">
        <v>0.11</v>
      </c>
      <c r="BL484" s="20"/>
      <c r="BM484" s="20"/>
      <c r="BN484" s="20"/>
      <c r="BO484" s="20"/>
      <c r="BP484" s="20"/>
      <c r="BQ484" s="20"/>
      <c r="BR484" s="20"/>
      <c r="BS484" s="20"/>
      <c r="BT484" s="20"/>
      <c r="BU484" s="20"/>
      <c r="BW484" s="16">
        <f t="shared" si="62"/>
        <v>0.73241989197173252</v>
      </c>
      <c r="BX484" s="10">
        <f t="shared" si="67"/>
        <v>0.23918010530524489</v>
      </c>
      <c r="BY484" s="10">
        <f t="shared" si="68"/>
        <v>1.2573085652253244</v>
      </c>
      <c r="BZ484" s="12">
        <f t="shared" si="60"/>
        <v>0.3284762736063484</v>
      </c>
      <c r="CA484" s="10">
        <f t="shared" si="63"/>
        <v>4.3466499721083309</v>
      </c>
      <c r="CB484" s="10">
        <f t="shared" si="64"/>
        <v>2.1733249860541655</v>
      </c>
      <c r="CC484" s="11">
        <f t="shared" si="65"/>
        <v>367.08354275063317</v>
      </c>
      <c r="CD484" s="11">
        <f t="shared" si="66"/>
        <v>229.42721421914572</v>
      </c>
      <c r="CF484" s="17"/>
      <c r="CG484" s="17"/>
      <c r="CH484" s="17"/>
      <c r="CI484" s="17"/>
    </row>
    <row r="485" spans="32:87" ht="10.5" customHeight="1">
      <c r="AF485" s="8"/>
      <c r="AG485" s="18">
        <v>31351</v>
      </c>
      <c r="AH485" s="19" t="s">
        <v>33</v>
      </c>
      <c r="AI485" s="26"/>
      <c r="AJ485" s="20">
        <v>1.4500000000000001E-2</v>
      </c>
      <c r="AK485" s="20"/>
      <c r="AL485" s="20"/>
      <c r="AM485" s="20"/>
      <c r="AN485" s="20"/>
      <c r="AO485" s="19" t="s">
        <v>34</v>
      </c>
      <c r="AP485" s="18"/>
      <c r="AQ485" s="3">
        <f t="shared" si="61"/>
        <v>54.653663626288349</v>
      </c>
      <c r="AR485" s="27">
        <v>70.042429796124779</v>
      </c>
      <c r="AS485" s="28">
        <v>3.9663666808616348E-2</v>
      </c>
      <c r="AT485" s="28"/>
      <c r="AU485" s="28"/>
      <c r="AV485" s="28"/>
      <c r="AW485" s="60"/>
      <c r="AX485" s="67">
        <v>37530</v>
      </c>
      <c r="AY485" s="68" t="s">
        <v>39</v>
      </c>
      <c r="AZ485" s="69">
        <v>0.02</v>
      </c>
      <c r="BA485" s="69"/>
      <c r="BB485" s="69"/>
      <c r="BC485" s="68" t="s">
        <v>34</v>
      </c>
      <c r="BD485" s="18"/>
      <c r="BE485" s="27">
        <v>185.02611365610866</v>
      </c>
      <c r="BF485" s="27">
        <v>105.39635659373891</v>
      </c>
      <c r="BG485" s="28">
        <v>0</v>
      </c>
      <c r="BH485" s="17"/>
      <c r="BI485" s="18">
        <v>34817</v>
      </c>
      <c r="BJ485" s="20"/>
      <c r="BK485" s="20"/>
      <c r="BL485" s="42">
        <v>0.04</v>
      </c>
      <c r="BM485" s="42">
        <f>0.032/2</f>
        <v>1.6E-2</v>
      </c>
      <c r="BN485" s="20"/>
      <c r="BO485" s="20"/>
      <c r="BP485" s="20"/>
      <c r="BQ485" s="20"/>
      <c r="BR485" s="20"/>
      <c r="BS485" s="20"/>
      <c r="BT485" s="20"/>
      <c r="BU485" s="20"/>
      <c r="BW485" s="16">
        <f t="shared" si="62"/>
        <v>0.73126329239513677</v>
      </c>
      <c r="BX485" s="10">
        <f t="shared" si="67"/>
        <v>0.23880240446511422</v>
      </c>
      <c r="BY485" s="10">
        <f t="shared" si="68"/>
        <v>1.2553230886290034</v>
      </c>
      <c r="BZ485" s="12">
        <f t="shared" si="60"/>
        <v>0.32795756088002953</v>
      </c>
      <c r="CA485" s="10">
        <f t="shared" si="63"/>
        <v>4.3395447413112738</v>
      </c>
      <c r="CB485" s="10">
        <f t="shared" si="64"/>
        <v>2.1697723706556369</v>
      </c>
      <c r="CC485" s="11">
        <f t="shared" si="65"/>
        <v>365.63509727339965</v>
      </c>
      <c r="CD485" s="11">
        <f t="shared" si="66"/>
        <v>228.52193579587478</v>
      </c>
      <c r="CF485" s="17"/>
      <c r="CG485" s="17"/>
      <c r="CH485" s="17"/>
      <c r="CI485" s="17"/>
    </row>
    <row r="486" spans="32:87" ht="10.5" customHeight="1">
      <c r="AG486" s="18">
        <v>31351</v>
      </c>
      <c r="AH486" s="19" t="s">
        <v>33</v>
      </c>
      <c r="AI486" s="26"/>
      <c r="AJ486" s="20">
        <v>1.4500000000000001E-2</v>
      </c>
      <c r="AK486" s="21"/>
      <c r="AL486" s="21"/>
      <c r="AM486" s="21"/>
      <c r="AN486" s="21"/>
      <c r="AO486" s="19" t="s">
        <v>34</v>
      </c>
      <c r="AP486" s="20"/>
      <c r="AQ486" s="3">
        <f t="shared" si="61"/>
        <v>54.653663626288349</v>
      </c>
      <c r="AR486" s="27">
        <v>70.042429796124779</v>
      </c>
      <c r="AS486" s="28">
        <v>3.9663666808616348E-2</v>
      </c>
      <c r="AT486" s="28"/>
      <c r="AU486" s="28"/>
      <c r="AV486" s="28"/>
      <c r="AW486" s="60"/>
      <c r="AX486" s="67">
        <v>37561</v>
      </c>
      <c r="AY486" s="68" t="s">
        <v>39</v>
      </c>
      <c r="AZ486" s="69">
        <v>0.02</v>
      </c>
      <c r="BA486" s="69"/>
      <c r="BB486" s="69"/>
      <c r="BC486" s="68" t="s">
        <v>34</v>
      </c>
      <c r="BD486" s="18"/>
      <c r="BE486" s="27">
        <v>184.66447633898926</v>
      </c>
      <c r="BF486" s="27">
        <v>105.19035726272796</v>
      </c>
      <c r="BG486" s="28">
        <v>0</v>
      </c>
      <c r="BH486" s="17"/>
      <c r="BI486" s="18">
        <v>34820</v>
      </c>
      <c r="BJ486" s="42">
        <v>2.7E-2</v>
      </c>
      <c r="BK486" s="42">
        <v>2.5999999999999999E-2</v>
      </c>
      <c r="BL486" s="20"/>
      <c r="BM486" s="20"/>
      <c r="BN486" s="20"/>
      <c r="BO486" s="20"/>
      <c r="BP486" s="20"/>
      <c r="BQ486" s="20"/>
      <c r="BR486" s="20"/>
      <c r="BS486" s="20"/>
      <c r="BT486" s="20"/>
      <c r="BU486" s="20"/>
      <c r="BW486" s="16">
        <f t="shared" si="62"/>
        <v>0.73112462323975558</v>
      </c>
      <c r="BX486" s="10">
        <f t="shared" si="67"/>
        <v>0.23875712046402381</v>
      </c>
      <c r="BY486" s="10">
        <f t="shared" si="68"/>
        <v>1.2550850422314321</v>
      </c>
      <c r="BZ486" s="12">
        <f t="shared" ref="BZ486:BZ549" si="69">0.44*2.71828^(-(0.69315/30.02)*(BI486-30168)/365.25)</f>
        <v>0.32789537042353989</v>
      </c>
      <c r="CA486" s="10">
        <f t="shared" si="63"/>
        <v>4.3386928944867025</v>
      </c>
      <c r="CB486" s="10">
        <f t="shared" si="64"/>
        <v>2.1693464472433512</v>
      </c>
      <c r="CC486" s="11">
        <f t="shared" si="65"/>
        <v>365.46166832997079</v>
      </c>
      <c r="CD486" s="11">
        <f t="shared" si="66"/>
        <v>228.41354270623174</v>
      </c>
      <c r="CF486" s="17"/>
      <c r="CG486" s="17"/>
      <c r="CH486" s="17"/>
      <c r="CI486" s="17"/>
    </row>
    <row r="487" spans="32:87" ht="10.5" customHeight="1">
      <c r="AF487" s="8"/>
      <c r="AG487" s="18">
        <v>31352</v>
      </c>
      <c r="AH487" s="19" t="s">
        <v>39</v>
      </c>
      <c r="AI487" s="19"/>
      <c r="AJ487" s="19"/>
      <c r="AK487" s="19"/>
      <c r="AL487" s="20">
        <v>0.1147</v>
      </c>
      <c r="AM487" s="26"/>
      <c r="AN487" s="20"/>
      <c r="AO487" s="19" t="s">
        <v>34</v>
      </c>
      <c r="AP487" s="20"/>
      <c r="AQ487" s="3">
        <f t="shared" si="61"/>
        <v>54.650208757362066</v>
      </c>
      <c r="AR487" s="19"/>
      <c r="AS487" s="19"/>
      <c r="AT487" s="27">
        <v>273.25218706850637</v>
      </c>
      <c r="AU487" s="27">
        <v>155.65254211531956</v>
      </c>
      <c r="AV487" s="28">
        <v>0</v>
      </c>
      <c r="AW487" s="60"/>
      <c r="AX487" s="67">
        <v>37592</v>
      </c>
      <c r="AY487" s="68" t="s">
        <v>39</v>
      </c>
      <c r="AZ487" s="69">
        <v>0.02</v>
      </c>
      <c r="BA487" s="69"/>
      <c r="BB487" s="70"/>
      <c r="BC487" s="68" t="s">
        <v>34</v>
      </c>
      <c r="BD487" s="18"/>
      <c r="BE487" s="27">
        <v>184.30354584939028</v>
      </c>
      <c r="BF487" s="27">
        <v>104.98476056161564</v>
      </c>
      <c r="BG487" s="28">
        <v>0</v>
      </c>
      <c r="BH487" s="17"/>
      <c r="BI487" s="47">
        <v>34829</v>
      </c>
      <c r="BJ487" s="20"/>
      <c r="BK487" s="20"/>
      <c r="BL487" s="20"/>
      <c r="BM487" s="20"/>
      <c r="BN487" s="20"/>
      <c r="BO487" s="20"/>
      <c r="BP487" s="20"/>
      <c r="BQ487" s="20"/>
      <c r="BR487" s="20"/>
      <c r="BS487" s="43">
        <v>2.7E-2</v>
      </c>
      <c r="BT487" s="43">
        <v>1.4999999999999999E-2</v>
      </c>
      <c r="BU487" s="43">
        <v>0.35</v>
      </c>
      <c r="BW487" s="16">
        <f t="shared" si="62"/>
        <v>0.73070877352831398</v>
      </c>
      <c r="BX487" s="10">
        <f t="shared" si="67"/>
        <v>0.23862131997735761</v>
      </c>
      <c r="BY487" s="10">
        <f t="shared" si="68"/>
        <v>1.2543711738483188</v>
      </c>
      <c r="BZ487" s="12">
        <f t="shared" si="69"/>
        <v>0.3277088698040293</v>
      </c>
      <c r="CA487" s="10">
        <f t="shared" si="63"/>
        <v>4.3361383571800465</v>
      </c>
      <c r="CB487" s="10">
        <f t="shared" si="64"/>
        <v>2.1680691785900232</v>
      </c>
      <c r="CC487" s="11">
        <f t="shared" si="65"/>
        <v>364.9418749111008</v>
      </c>
      <c r="CD487" s="11">
        <f t="shared" si="66"/>
        <v>228.08867181943802</v>
      </c>
      <c r="CF487" s="17"/>
      <c r="CG487" s="17"/>
      <c r="CH487" s="17"/>
      <c r="CI487" s="17"/>
    </row>
    <row r="488" spans="32:87" ht="10.5" customHeight="1">
      <c r="AG488" s="18">
        <v>31380</v>
      </c>
      <c r="AH488" s="19" t="s">
        <v>35</v>
      </c>
      <c r="AI488" s="20">
        <v>1.6E-2</v>
      </c>
      <c r="AJ488" s="26"/>
      <c r="AK488" s="20"/>
      <c r="AL488" s="20"/>
      <c r="AM488" s="20"/>
      <c r="AN488" s="20"/>
      <c r="AO488" s="19" t="s">
        <v>34</v>
      </c>
      <c r="AP488" s="20"/>
      <c r="AQ488" s="3">
        <f t="shared" si="61"/>
        <v>54.553561045611829</v>
      </c>
      <c r="AR488" s="27">
        <v>69.914354573524477</v>
      </c>
      <c r="AS488" s="28">
        <v>3.9591140299035738E-2</v>
      </c>
      <c r="AT488" s="28"/>
      <c r="AU488" s="28"/>
      <c r="AV488" s="28"/>
      <c r="AW488" s="60"/>
      <c r="AX488" s="67">
        <v>37617</v>
      </c>
      <c r="AY488" s="68" t="s">
        <v>39</v>
      </c>
      <c r="AZ488" s="69">
        <v>0.02</v>
      </c>
      <c r="BA488" s="69"/>
      <c r="BB488" s="69"/>
      <c r="BC488" s="68" t="s">
        <v>34</v>
      </c>
      <c r="BD488" s="20"/>
      <c r="BE488" s="27">
        <v>184.01298679119472</v>
      </c>
      <c r="BF488" s="27">
        <v>104.81924951291018</v>
      </c>
      <c r="BG488" s="28">
        <v>0</v>
      </c>
      <c r="BH488" s="17"/>
      <c r="BI488" s="47">
        <v>34842</v>
      </c>
      <c r="BJ488" s="20"/>
      <c r="BK488" s="20"/>
      <c r="BL488" s="20"/>
      <c r="BM488" s="20"/>
      <c r="BN488" s="20"/>
      <c r="BO488" s="20"/>
      <c r="BP488" s="20"/>
      <c r="BQ488" s="43">
        <v>7.6999999999999999E-2</v>
      </c>
      <c r="BR488" s="20"/>
      <c r="BS488" s="20"/>
      <c r="BT488" s="20"/>
      <c r="BU488" s="20"/>
      <c r="BW488" s="16">
        <f t="shared" si="62"/>
        <v>0.73010851926071618</v>
      </c>
      <c r="BX488" s="10">
        <f t="shared" si="67"/>
        <v>0.23842530007059695</v>
      </c>
      <c r="BY488" s="10">
        <f t="shared" si="68"/>
        <v>1.2533407473945368</v>
      </c>
      <c r="BZ488" s="12">
        <f t="shared" si="69"/>
        <v>0.32743966727799467</v>
      </c>
      <c r="CA488" s="10">
        <f t="shared" si="63"/>
        <v>4.3324511250460995</v>
      </c>
      <c r="CB488" s="10">
        <f t="shared" si="64"/>
        <v>2.1662255625230498</v>
      </c>
      <c r="CC488" s="11">
        <f t="shared" si="65"/>
        <v>364.19236710087534</v>
      </c>
      <c r="CD488" s="11">
        <f t="shared" si="66"/>
        <v>227.62022943804709</v>
      </c>
      <c r="CF488" s="17"/>
      <c r="CG488" s="17"/>
      <c r="CH488" s="17"/>
      <c r="CI488" s="17"/>
    </row>
    <row r="489" spans="32:87" ht="10.5" customHeight="1">
      <c r="AF489" s="8"/>
      <c r="AG489" s="18">
        <v>31380</v>
      </c>
      <c r="AH489" s="19" t="s">
        <v>33</v>
      </c>
      <c r="AI489" s="26"/>
      <c r="AJ489" s="20">
        <v>1.4500000000000001E-2</v>
      </c>
      <c r="AK489" s="20"/>
      <c r="AL489" s="20"/>
      <c r="AM489" s="20"/>
      <c r="AN489" s="20"/>
      <c r="AO489" s="19" t="s">
        <v>34</v>
      </c>
      <c r="AP489" s="18"/>
      <c r="AQ489" s="3">
        <f t="shared" si="61"/>
        <v>54.553561045611829</v>
      </c>
      <c r="AR489" s="27">
        <v>69.914354573524477</v>
      </c>
      <c r="AS489" s="28">
        <v>3.9591140299035738E-2</v>
      </c>
      <c r="AT489" s="28"/>
      <c r="AU489" s="28"/>
      <c r="AV489" s="28"/>
      <c r="AW489" s="60"/>
      <c r="AX489" s="67">
        <v>37652</v>
      </c>
      <c r="AY489" s="68" t="s">
        <v>39</v>
      </c>
      <c r="AZ489" s="69">
        <v>0.02</v>
      </c>
      <c r="BA489" s="69"/>
      <c r="BB489" s="70"/>
      <c r="BC489" s="68" t="s">
        <v>34</v>
      </c>
      <c r="BD489" s="18"/>
      <c r="BE489" s="27">
        <v>183.60697351136136</v>
      </c>
      <c r="BF489" s="27">
        <v>104.58797231869399</v>
      </c>
      <c r="BG489" s="28">
        <v>0</v>
      </c>
      <c r="BH489" s="17"/>
      <c r="BI489" s="18">
        <v>34850</v>
      </c>
      <c r="BJ489" s="20"/>
      <c r="BK489" s="20"/>
      <c r="BL489" s="42">
        <f>0.03/2</f>
        <v>1.4999999999999999E-2</v>
      </c>
      <c r="BM489" s="42">
        <f>0.032/2</f>
        <v>1.6E-2</v>
      </c>
      <c r="BN489" s="20"/>
      <c r="BO489" s="20"/>
      <c r="BP489" s="20"/>
      <c r="BQ489" s="20"/>
      <c r="BR489" s="20"/>
      <c r="BS489" s="20"/>
      <c r="BT489" s="20"/>
      <c r="BU489" s="20"/>
      <c r="BW489" s="16">
        <f t="shared" si="62"/>
        <v>0.72973937713108805</v>
      </c>
      <c r="BX489" s="10">
        <f t="shared" si="67"/>
        <v>0.23830475247978888</v>
      </c>
      <c r="BY489" s="10">
        <f t="shared" si="68"/>
        <v>1.2527070595790442</v>
      </c>
      <c r="BZ489" s="12">
        <f t="shared" si="69"/>
        <v>0.32727411411306773</v>
      </c>
      <c r="CA489" s="10">
        <f t="shared" si="63"/>
        <v>4.330183617728629</v>
      </c>
      <c r="CB489" s="10">
        <f t="shared" si="64"/>
        <v>2.1650918088643145</v>
      </c>
      <c r="CC489" s="11">
        <f t="shared" si="65"/>
        <v>363.7318968322466</v>
      </c>
      <c r="CD489" s="11">
        <f t="shared" si="66"/>
        <v>227.33243552015412</v>
      </c>
      <c r="CF489" s="17"/>
      <c r="CG489" s="17"/>
      <c r="CH489" s="17"/>
      <c r="CI489" s="17"/>
    </row>
    <row r="490" spans="32:87" ht="10.5" customHeight="1">
      <c r="AG490" s="18">
        <v>31383</v>
      </c>
      <c r="AH490" s="19" t="s">
        <v>33</v>
      </c>
      <c r="AI490" s="26"/>
      <c r="AJ490" s="20">
        <v>1.4500000000000001E-2</v>
      </c>
      <c r="AK490" s="20"/>
      <c r="AL490" s="20"/>
      <c r="AM490" s="20"/>
      <c r="AN490" s="20"/>
      <c r="AO490" s="19" t="s">
        <v>34</v>
      </c>
      <c r="AP490" s="20"/>
      <c r="AQ490" s="3">
        <f t="shared" si="61"/>
        <v>54.543216076416854</v>
      </c>
      <c r="AR490" s="27">
        <v>69.901118786270928</v>
      </c>
      <c r="AS490" s="28">
        <v>3.9583645129934626E-2</v>
      </c>
      <c r="AT490" s="28"/>
      <c r="AU490" s="28"/>
      <c r="AV490" s="28"/>
      <c r="AW490" s="60"/>
      <c r="AX490" s="67">
        <v>37683</v>
      </c>
      <c r="AY490" s="68" t="s">
        <v>39</v>
      </c>
      <c r="AZ490" s="69">
        <v>0.02</v>
      </c>
      <c r="BA490" s="69"/>
      <c r="BB490" s="69"/>
      <c r="BC490" s="68" t="s">
        <v>34</v>
      </c>
      <c r="BD490" s="18"/>
      <c r="BE490" s="27">
        <v>183.24810993263173</v>
      </c>
      <c r="BF490" s="27">
        <v>104.38355299125466</v>
      </c>
      <c r="BG490" s="28">
        <v>0</v>
      </c>
      <c r="BH490" s="17"/>
      <c r="BI490" s="18">
        <v>34851</v>
      </c>
      <c r="BJ490" s="42">
        <v>0.03</v>
      </c>
      <c r="BK490" s="42">
        <v>3.9E-2</v>
      </c>
      <c r="BL490" s="20"/>
      <c r="BM490" s="20"/>
      <c r="BN490" s="20"/>
      <c r="BO490" s="20"/>
      <c r="BP490" s="20"/>
      <c r="BQ490" s="20"/>
      <c r="BR490" s="20"/>
      <c r="BS490" s="20"/>
      <c r="BT490" s="20"/>
      <c r="BU490" s="20"/>
      <c r="BW490" s="16">
        <f t="shared" si="62"/>
        <v>0.72969324748979669</v>
      </c>
      <c r="BX490" s="10">
        <f t="shared" si="67"/>
        <v>0.23828968831702832</v>
      </c>
      <c r="BY490" s="10">
        <f t="shared" si="68"/>
        <v>1.2526278711329872</v>
      </c>
      <c r="BZ490" s="12">
        <f t="shared" si="69"/>
        <v>0.32725342585372325</v>
      </c>
      <c r="CA490" s="10">
        <f t="shared" si="63"/>
        <v>4.3299002627709067</v>
      </c>
      <c r="CB490" s="10">
        <f t="shared" si="64"/>
        <v>2.1649501313854533</v>
      </c>
      <c r="CC490" s="11">
        <f t="shared" si="65"/>
        <v>363.67437899972447</v>
      </c>
      <c r="CD490" s="11">
        <f t="shared" si="66"/>
        <v>227.29648687482779</v>
      </c>
      <c r="CF490" s="17"/>
      <c r="CG490" s="17"/>
      <c r="CH490" s="17"/>
      <c r="CI490" s="17"/>
    </row>
    <row r="491" spans="32:87" ht="10.5" customHeight="1">
      <c r="AF491" s="8"/>
      <c r="AG491" s="18">
        <v>31383</v>
      </c>
      <c r="AH491" s="19" t="s">
        <v>33</v>
      </c>
      <c r="AI491" s="26"/>
      <c r="AJ491" s="20">
        <v>1.4500000000000001E-2</v>
      </c>
      <c r="AK491" s="21"/>
      <c r="AL491" s="21"/>
      <c r="AM491" s="21"/>
      <c r="AN491" s="21"/>
      <c r="AO491" s="19" t="s">
        <v>34</v>
      </c>
      <c r="AP491" s="18"/>
      <c r="AQ491" s="3">
        <f t="shared" si="61"/>
        <v>54.543216076416854</v>
      </c>
      <c r="AR491" s="27">
        <v>69.901118786270928</v>
      </c>
      <c r="AS491" s="28">
        <v>3.9583645129934626E-2</v>
      </c>
      <c r="AT491" s="28"/>
      <c r="AU491" s="28"/>
      <c r="AV491" s="28"/>
      <c r="AW491" s="60"/>
      <c r="AX491" s="67">
        <v>37711</v>
      </c>
      <c r="AY491" s="68" t="s">
        <v>39</v>
      </c>
      <c r="AZ491" s="69">
        <v>0.02</v>
      </c>
      <c r="BA491" s="69"/>
      <c r="BB491" s="69"/>
      <c r="BC491" s="68" t="s">
        <v>34</v>
      </c>
      <c r="BD491" s="18"/>
      <c r="BE491" s="27">
        <v>182.92457799894305</v>
      </c>
      <c r="BF491" s="27">
        <v>104.19925961569422</v>
      </c>
      <c r="BG491" s="28">
        <v>0</v>
      </c>
      <c r="BH491" s="17"/>
      <c r="BI491" s="47">
        <v>34858</v>
      </c>
      <c r="BJ491" s="20"/>
      <c r="BK491" s="20"/>
      <c r="BL491" s="20"/>
      <c r="BM491" s="20"/>
      <c r="BN491" s="20"/>
      <c r="BO491" s="20"/>
      <c r="BP491" s="20"/>
      <c r="BQ491" s="20"/>
      <c r="BR491" s="43">
        <v>2.3E-2</v>
      </c>
      <c r="BS491" s="20"/>
      <c r="BT491" s="20"/>
      <c r="BU491" s="20"/>
      <c r="BW491" s="16">
        <f t="shared" si="62"/>
        <v>0.72937042163934773</v>
      </c>
      <c r="BX491" s="10">
        <f t="shared" si="67"/>
        <v>0.23818426583772104</v>
      </c>
      <c r="BY491" s="10">
        <f t="shared" si="68"/>
        <v>1.2520736921554707</v>
      </c>
      <c r="BZ491" s="12">
        <f t="shared" si="69"/>
        <v>0.32710864465165373</v>
      </c>
      <c r="CA491" s="10">
        <f t="shared" si="63"/>
        <v>4.3279172971734043</v>
      </c>
      <c r="CB491" s="10">
        <f t="shared" si="64"/>
        <v>2.1639586485867022</v>
      </c>
      <c r="CC491" s="11">
        <f t="shared" si="65"/>
        <v>363.27200876381613</v>
      </c>
      <c r="CD491" s="11">
        <f t="shared" si="66"/>
        <v>227.04500547738508</v>
      </c>
      <c r="CF491" s="17"/>
      <c r="CG491" s="17"/>
      <c r="CH491" s="17"/>
      <c r="CI491" s="17"/>
    </row>
    <row r="492" spans="32:87" ht="10.5" customHeight="1">
      <c r="AG492" s="18">
        <v>31383</v>
      </c>
      <c r="AH492" s="19" t="s">
        <v>39</v>
      </c>
      <c r="AI492" s="19"/>
      <c r="AJ492" s="19"/>
      <c r="AK492" s="19"/>
      <c r="AL492" s="20">
        <v>0.39219999999999999</v>
      </c>
      <c r="AM492" s="26"/>
      <c r="AN492" s="21"/>
      <c r="AO492" s="19" t="s">
        <v>34</v>
      </c>
      <c r="AP492" s="18"/>
      <c r="AQ492" s="3">
        <f t="shared" si="61"/>
        <v>54.543216076416854</v>
      </c>
      <c r="AR492" s="19"/>
      <c r="AS492" s="19"/>
      <c r="AT492" s="27">
        <v>272.71811008944746</v>
      </c>
      <c r="AU492" s="27">
        <v>155.34831604354449</v>
      </c>
      <c r="AV492" s="28">
        <v>0</v>
      </c>
      <c r="AW492" s="60"/>
      <c r="AX492" s="67">
        <v>37742</v>
      </c>
      <c r="AY492" s="68" t="s">
        <v>39</v>
      </c>
      <c r="AZ492" s="69">
        <v>0.02</v>
      </c>
      <c r="BA492" s="69"/>
      <c r="BB492" s="69"/>
      <c r="BC492" s="68" t="s">
        <v>34</v>
      </c>
      <c r="BD492" s="20"/>
      <c r="BE492" s="27">
        <v>182.56704817617606</v>
      </c>
      <c r="BF492" s="27">
        <v>103.9956000351699</v>
      </c>
      <c r="BG492" s="28">
        <v>0</v>
      </c>
      <c r="BH492" s="17"/>
      <c r="BI492" s="44">
        <v>34871</v>
      </c>
      <c r="BJ492" s="20"/>
      <c r="BK492" s="20"/>
      <c r="BL492" s="20"/>
      <c r="BM492" s="20"/>
      <c r="BN492" s="55">
        <v>0.34</v>
      </c>
      <c r="BO492" s="55">
        <v>0.21</v>
      </c>
      <c r="BP492" s="55">
        <v>0.57999999999999996</v>
      </c>
      <c r="BQ492" s="20"/>
      <c r="BR492" s="20"/>
      <c r="BS492" s="20"/>
      <c r="BT492" s="20"/>
      <c r="BU492" s="20"/>
      <c r="BW492" s="16">
        <f t="shared" si="62"/>
        <v>0.72877126678571902</v>
      </c>
      <c r="BX492" s="10">
        <f t="shared" si="67"/>
        <v>0.2379886049571853</v>
      </c>
      <c r="BY492" s="10">
        <f t="shared" si="68"/>
        <v>1.2510451530106153</v>
      </c>
      <c r="BZ492" s="12">
        <f t="shared" si="69"/>
        <v>0.32683993519169724</v>
      </c>
      <c r="CA492" s="10">
        <f t="shared" si="63"/>
        <v>4.3242370558119241</v>
      </c>
      <c r="CB492" s="10">
        <f t="shared" si="64"/>
        <v>2.162118527905962</v>
      </c>
      <c r="CC492" s="11">
        <f t="shared" si="65"/>
        <v>362.52593047978485</v>
      </c>
      <c r="CD492" s="11">
        <f t="shared" si="66"/>
        <v>226.57870654986553</v>
      </c>
      <c r="CF492" s="17"/>
      <c r="CG492" s="17"/>
      <c r="CH492" s="17"/>
      <c r="CI492" s="17"/>
    </row>
    <row r="493" spans="32:87" ht="10.5" customHeight="1">
      <c r="AF493" s="8"/>
      <c r="AG493" s="18">
        <v>31408</v>
      </c>
      <c r="AH493" s="19" t="s">
        <v>35</v>
      </c>
      <c r="AI493" s="20">
        <v>1.6E-2</v>
      </c>
      <c r="AJ493" s="26"/>
      <c r="AK493" s="20"/>
      <c r="AL493" s="20"/>
      <c r="AM493" s="20"/>
      <c r="AN493" s="20"/>
      <c r="AO493" s="19" t="s">
        <v>34</v>
      </c>
      <c r="AP493" s="18"/>
      <c r="AQ493" s="3">
        <f t="shared" si="61"/>
        <v>54.457084253248702</v>
      </c>
      <c r="AR493" s="27">
        <v>69.790917958892635</v>
      </c>
      <c r="AS493" s="28">
        <v>3.9521240543002253E-2</v>
      </c>
      <c r="AT493" s="28"/>
      <c r="AU493" s="28"/>
      <c r="AV493" s="28"/>
      <c r="AW493" s="60"/>
      <c r="AX493" s="67">
        <v>37774</v>
      </c>
      <c r="AY493" s="68" t="s">
        <v>39</v>
      </c>
      <c r="AZ493" s="69">
        <v>0.02</v>
      </c>
      <c r="BA493" s="69"/>
      <c r="BB493" s="70"/>
      <c r="BC493" s="68" t="s">
        <v>34</v>
      </c>
      <c r="BD493" s="18"/>
      <c r="BE493" s="27">
        <v>182.19871809369735</v>
      </c>
      <c r="BF493" s="27">
        <v>103.78578830670611</v>
      </c>
      <c r="BG493" s="28">
        <v>0</v>
      </c>
      <c r="BH493" s="17"/>
      <c r="BI493" s="18">
        <v>34880</v>
      </c>
      <c r="BJ493" s="20"/>
      <c r="BK493" s="20"/>
      <c r="BL493" s="42">
        <f>0.03/2</f>
        <v>1.4999999999999999E-2</v>
      </c>
      <c r="BM493" s="42">
        <f>0.032/2</f>
        <v>1.6E-2</v>
      </c>
      <c r="BN493" s="20"/>
      <c r="BO493" s="20"/>
      <c r="BP493" s="20"/>
      <c r="BQ493" s="20"/>
      <c r="BR493" s="20"/>
      <c r="BS493" s="20"/>
      <c r="BT493" s="20"/>
      <c r="BU493" s="20"/>
      <c r="BW493" s="16">
        <f t="shared" si="62"/>
        <v>0.72835675561844782</v>
      </c>
      <c r="BX493" s="10">
        <f t="shared" si="67"/>
        <v>0.2378532415874505</v>
      </c>
      <c r="BY493" s="10">
        <f t="shared" si="68"/>
        <v>1.2503335824392747</v>
      </c>
      <c r="BZ493" s="12">
        <f t="shared" si="69"/>
        <v>0.32665403488357359</v>
      </c>
      <c r="CA493" s="10">
        <f t="shared" si="63"/>
        <v>4.3216910298196396</v>
      </c>
      <c r="CB493" s="10">
        <f t="shared" si="64"/>
        <v>2.1608455149098198</v>
      </c>
      <c r="CC493" s="11">
        <f t="shared" si="65"/>
        <v>362.01031253907388</v>
      </c>
      <c r="CD493" s="11">
        <f t="shared" si="66"/>
        <v>226.25644533692119</v>
      </c>
      <c r="CF493" s="17"/>
      <c r="CG493" s="17"/>
      <c r="CH493" s="17"/>
      <c r="CI493" s="17"/>
    </row>
    <row r="494" spans="32:87" ht="10.5" customHeight="1">
      <c r="AG494" s="18">
        <v>31408</v>
      </c>
      <c r="AH494" s="19" t="s">
        <v>33</v>
      </c>
      <c r="AI494" s="26"/>
      <c r="AJ494" s="20">
        <v>1.4500000000000001E-2</v>
      </c>
      <c r="AK494" s="21"/>
      <c r="AL494" s="21"/>
      <c r="AM494" s="21"/>
      <c r="AN494" s="21"/>
      <c r="AO494" s="19" t="s">
        <v>34</v>
      </c>
      <c r="AP494" s="20"/>
      <c r="AQ494" s="3">
        <f t="shared" si="61"/>
        <v>54.457084253248702</v>
      </c>
      <c r="AR494" s="27">
        <v>69.790917958892635</v>
      </c>
      <c r="AS494" s="28">
        <v>3.9521240543002253E-2</v>
      </c>
      <c r="AT494" s="28"/>
      <c r="AU494" s="28"/>
      <c r="AV494" s="28"/>
      <c r="AW494" s="60"/>
      <c r="AX494" s="67">
        <v>37803</v>
      </c>
      <c r="AY494" s="68" t="s">
        <v>39</v>
      </c>
      <c r="AZ494" s="69">
        <v>0.02</v>
      </c>
      <c r="BA494" s="69"/>
      <c r="BB494" s="69"/>
      <c r="BC494" s="68" t="s">
        <v>34</v>
      </c>
      <c r="BD494" s="20"/>
      <c r="BE494" s="27">
        <v>181.86556087106445</v>
      </c>
      <c r="BF494" s="27">
        <v>103.5960120813693</v>
      </c>
      <c r="BG494" s="28">
        <v>0</v>
      </c>
      <c r="BH494" s="17"/>
      <c r="BI494" s="18">
        <v>34883</v>
      </c>
      <c r="BJ494" s="42">
        <f>0.021/2</f>
        <v>1.0500000000000001E-2</v>
      </c>
      <c r="BK494" s="42">
        <f>0.024/2</f>
        <v>1.2E-2</v>
      </c>
      <c r="BL494" s="20"/>
      <c r="BM494" s="20"/>
      <c r="BN494" s="20"/>
      <c r="BO494" s="20"/>
      <c r="BP494" s="20"/>
      <c r="BQ494" s="20"/>
      <c r="BR494" s="20"/>
      <c r="BS494" s="20"/>
      <c r="BT494" s="20"/>
      <c r="BU494" s="20"/>
      <c r="BW494" s="16">
        <f t="shared" si="62"/>
        <v>0.7282186376284322</v>
      </c>
      <c r="BX494" s="10">
        <f t="shared" si="67"/>
        <v>0.23780813757572361</v>
      </c>
      <c r="BY494" s="10">
        <f t="shared" si="68"/>
        <v>1.2500964821996963</v>
      </c>
      <c r="BZ494" s="12">
        <f t="shared" si="69"/>
        <v>0.32659209161417901</v>
      </c>
      <c r="CA494" s="10">
        <f t="shared" si="63"/>
        <v>4.3208426876547392</v>
      </c>
      <c r="CB494" s="10">
        <f t="shared" si="64"/>
        <v>2.1604213438273696</v>
      </c>
      <c r="CC494" s="11">
        <f t="shared" si="65"/>
        <v>361.83860291250312</v>
      </c>
      <c r="CD494" s="11">
        <f t="shared" si="66"/>
        <v>226.14912682031442</v>
      </c>
      <c r="CF494" s="17"/>
      <c r="CG494" s="17"/>
      <c r="CH494" s="17"/>
      <c r="CI494" s="17"/>
    </row>
    <row r="495" spans="32:87" ht="10.5" customHeight="1">
      <c r="AF495" s="8"/>
      <c r="AG495" s="18">
        <v>31418</v>
      </c>
      <c r="AH495" s="19" t="s">
        <v>33</v>
      </c>
      <c r="AI495" s="26"/>
      <c r="AJ495" s="20">
        <v>1.4500000000000001E-2</v>
      </c>
      <c r="AK495" s="20"/>
      <c r="AL495" s="20"/>
      <c r="AM495" s="20"/>
      <c r="AN495" s="20"/>
      <c r="AO495" s="19" t="s">
        <v>34</v>
      </c>
      <c r="AP495" s="20"/>
      <c r="AQ495" s="3">
        <f t="shared" si="61"/>
        <v>54.422669620193673</v>
      </c>
      <c r="AR495" s="27">
        <v>69.746886288894856</v>
      </c>
      <c r="AS495" s="28">
        <v>3.9496306263981637E-2</v>
      </c>
      <c r="AT495" s="28"/>
      <c r="AU495" s="28"/>
      <c r="AV495" s="28"/>
      <c r="AW495" s="60"/>
      <c r="AX495" s="67">
        <v>37834</v>
      </c>
      <c r="AY495" s="68" t="s">
        <v>39</v>
      </c>
      <c r="AZ495" s="69">
        <v>0.02</v>
      </c>
      <c r="BA495" s="69"/>
      <c r="BB495" s="70"/>
      <c r="BC495" s="68" t="s">
        <v>34</v>
      </c>
      <c r="BD495" s="20"/>
      <c r="BE495" s="27">
        <v>181.51010091889754</v>
      </c>
      <c r="BF495" s="27">
        <v>103.39353156046829</v>
      </c>
      <c r="BG495" s="28">
        <v>0</v>
      </c>
      <c r="BH495" s="17"/>
      <c r="BI495" s="47">
        <v>34890</v>
      </c>
      <c r="BJ495" s="20"/>
      <c r="BK495" s="20"/>
      <c r="BL495" s="20"/>
      <c r="BM495" s="20"/>
      <c r="BN495" s="20"/>
      <c r="BO495" s="20"/>
      <c r="BP495" s="20"/>
      <c r="BQ495" s="43">
        <v>6.5000000000000002E-2</v>
      </c>
      <c r="BR495" s="20"/>
      <c r="BS495" s="20"/>
      <c r="BT495" s="20"/>
      <c r="BU495" s="20"/>
      <c r="BW495" s="16">
        <f t="shared" si="62"/>
        <v>0.72789646416470088</v>
      </c>
      <c r="BX495" s="10">
        <f t="shared" si="67"/>
        <v>0.23770292814077176</v>
      </c>
      <c r="BY495" s="10">
        <f t="shared" si="68"/>
        <v>1.2495434231418008</v>
      </c>
      <c r="BZ495" s="12">
        <f t="shared" si="69"/>
        <v>0.32644760299503944</v>
      </c>
      <c r="CA495" s="10">
        <f t="shared" si="63"/>
        <v>4.3188638701573696</v>
      </c>
      <c r="CB495" s="10">
        <f t="shared" si="64"/>
        <v>2.1594319350786848</v>
      </c>
      <c r="CC495" s="11">
        <f t="shared" si="65"/>
        <v>361.43826378381573</v>
      </c>
      <c r="CD495" s="11">
        <f t="shared" si="66"/>
        <v>225.89891486488483</v>
      </c>
      <c r="CF495" s="17"/>
      <c r="CG495" s="17"/>
      <c r="CH495" s="17"/>
      <c r="CI495" s="17"/>
    </row>
    <row r="496" spans="32:87" ht="10.5" customHeight="1">
      <c r="AG496" s="18">
        <v>31418</v>
      </c>
      <c r="AH496" s="19" t="s">
        <v>33</v>
      </c>
      <c r="AI496" s="26"/>
      <c r="AJ496" s="20">
        <v>1.4500000000000001E-2</v>
      </c>
      <c r="AK496" s="21"/>
      <c r="AL496" s="21"/>
      <c r="AM496" s="21"/>
      <c r="AN496" s="21"/>
      <c r="AO496" s="19" t="s">
        <v>34</v>
      </c>
      <c r="AP496" s="18"/>
      <c r="AQ496" s="3">
        <f t="shared" si="61"/>
        <v>54.422669620193673</v>
      </c>
      <c r="AR496" s="27">
        <v>69.746886288894856</v>
      </c>
      <c r="AS496" s="28">
        <v>3.9496306263981637E-2</v>
      </c>
      <c r="AT496" s="28"/>
      <c r="AU496" s="28"/>
      <c r="AV496" s="28"/>
      <c r="AW496" s="60"/>
      <c r="AX496" s="67">
        <v>37865</v>
      </c>
      <c r="AY496" s="68" t="s">
        <v>39</v>
      </c>
      <c r="AZ496" s="69">
        <v>0.02</v>
      </c>
      <c r="BA496" s="69"/>
      <c r="BB496" s="69"/>
      <c r="BC496" s="68" t="s">
        <v>34</v>
      </c>
      <c r="BD496" s="20"/>
      <c r="BE496" s="27">
        <v>181.15533572046513</v>
      </c>
      <c r="BF496" s="27">
        <v>103.19144679187977</v>
      </c>
      <c r="BG496" s="28">
        <v>0</v>
      </c>
      <c r="BH496" s="17"/>
      <c r="BI496" s="18">
        <v>34911</v>
      </c>
      <c r="BJ496" s="20"/>
      <c r="BK496" s="20"/>
      <c r="BL496" s="42">
        <f>0.03/2</f>
        <v>1.4999999999999999E-2</v>
      </c>
      <c r="BM496" s="42">
        <f>0.032/2</f>
        <v>1.6E-2</v>
      </c>
      <c r="BN496" s="20"/>
      <c r="BO496" s="20"/>
      <c r="BP496" s="20"/>
      <c r="BQ496" s="20"/>
      <c r="BR496" s="20"/>
      <c r="BS496" s="20"/>
      <c r="BT496" s="20"/>
      <c r="BU496" s="20"/>
      <c r="BW496" s="16">
        <f t="shared" si="62"/>
        <v>0.72693079872386102</v>
      </c>
      <c r="BX496" s="10">
        <f t="shared" si="67"/>
        <v>0.23738757902974758</v>
      </c>
      <c r="BY496" s="10">
        <f t="shared" si="68"/>
        <v>1.247885713618591</v>
      </c>
      <c r="BZ496" s="12">
        <f t="shared" si="69"/>
        <v>0.32601452056645663</v>
      </c>
      <c r="CA496" s="10">
        <f t="shared" si="63"/>
        <v>4.3129328534428444</v>
      </c>
      <c r="CB496" s="10">
        <f t="shared" si="64"/>
        <v>2.1564664267214222</v>
      </c>
      <c r="CC496" s="11">
        <f t="shared" si="65"/>
        <v>360.23990205526906</v>
      </c>
      <c r="CD496" s="11">
        <f t="shared" si="66"/>
        <v>225.14993878454314</v>
      </c>
      <c r="CF496" s="17"/>
      <c r="CG496" s="17"/>
      <c r="CH496" s="17"/>
      <c r="CI496" s="17"/>
    </row>
    <row r="497" spans="32:87" ht="10.5" customHeight="1">
      <c r="AF497" s="8"/>
      <c r="AG497" s="18">
        <v>31419</v>
      </c>
      <c r="AH497" s="19" t="s">
        <v>39</v>
      </c>
      <c r="AI497" s="19"/>
      <c r="AJ497" s="19"/>
      <c r="AK497" s="19"/>
      <c r="AL497" s="20">
        <v>0.23680000000000001</v>
      </c>
      <c r="AM497" s="26"/>
      <c r="AN497" s="21"/>
      <c r="AO497" s="19" t="s">
        <v>34</v>
      </c>
      <c r="AP497" s="18"/>
      <c r="AQ497" s="3">
        <f t="shared" si="61"/>
        <v>54.419229353289666</v>
      </c>
      <c r="AR497" s="19"/>
      <c r="AS497" s="19"/>
      <c r="AT497" s="27">
        <v>272.09920151447096</v>
      </c>
      <c r="AU497" s="27">
        <v>154.99576738120601</v>
      </c>
      <c r="AV497" s="28">
        <v>0</v>
      </c>
      <c r="AW497" s="60"/>
      <c r="AX497" s="67">
        <v>37895</v>
      </c>
      <c r="AY497" s="68" t="s">
        <v>39</v>
      </c>
      <c r="AZ497" s="69">
        <v>0.02</v>
      </c>
      <c r="BA497" s="69"/>
      <c r="BB497" s="70"/>
      <c r="BC497" s="68" t="s">
        <v>34</v>
      </c>
      <c r="BD497" s="18"/>
      <c r="BE497" s="27">
        <v>180.81267477975513</v>
      </c>
      <c r="BF497" s="27">
        <v>102.99625696713458</v>
      </c>
      <c r="BG497" s="28">
        <v>0</v>
      </c>
      <c r="BH497" s="17"/>
      <c r="BI497" s="18">
        <v>34912</v>
      </c>
      <c r="BJ497" s="42">
        <f>0.021/2</f>
        <v>1.0500000000000001E-2</v>
      </c>
      <c r="BK497" s="42">
        <f>0.024/2</f>
        <v>1.2E-2</v>
      </c>
      <c r="BL497" s="20"/>
      <c r="BM497" s="20"/>
      <c r="BN497" s="20"/>
      <c r="BO497" s="20"/>
      <c r="BP497" s="20"/>
      <c r="BQ497" s="20"/>
      <c r="BR497" s="20"/>
      <c r="BS497" s="20"/>
      <c r="BT497" s="20"/>
      <c r="BU497" s="20"/>
      <c r="BW497" s="16">
        <f t="shared" si="62"/>
        <v>0.72688484662364605</v>
      </c>
      <c r="BX497" s="10">
        <f t="shared" si="67"/>
        <v>0.23737257284505914</v>
      </c>
      <c r="BY497" s="10">
        <f t="shared" si="68"/>
        <v>1.2478068299484126</v>
      </c>
      <c r="BZ497" s="12">
        <f t="shared" si="69"/>
        <v>0.32599391193087962</v>
      </c>
      <c r="CA497" s="10">
        <f t="shared" si="63"/>
        <v>4.3126506273263026</v>
      </c>
      <c r="CB497" s="10">
        <f t="shared" si="64"/>
        <v>2.1563253136631513</v>
      </c>
      <c r="CC497" s="11">
        <f t="shared" si="65"/>
        <v>360.18293642059496</v>
      </c>
      <c r="CD497" s="11">
        <f t="shared" si="66"/>
        <v>225.11433526287183</v>
      </c>
      <c r="CF497" s="17"/>
      <c r="CG497" s="17"/>
      <c r="CH497" s="17"/>
      <c r="CI497" s="17"/>
    </row>
    <row r="498" spans="32:87" ht="10.5" customHeight="1">
      <c r="AG498" s="18">
        <v>31443</v>
      </c>
      <c r="AH498" s="19" t="s">
        <v>35</v>
      </c>
      <c r="AI498" s="20">
        <v>1.6E-2</v>
      </c>
      <c r="AJ498" s="26"/>
      <c r="AK498" s="20"/>
      <c r="AL498" s="20"/>
      <c r="AM498" s="20"/>
      <c r="AN498" s="20"/>
      <c r="AO498" s="19" t="s">
        <v>34</v>
      </c>
      <c r="AP498" s="20"/>
      <c r="AQ498" s="3">
        <f t="shared" si="61"/>
        <v>54.336728157748595</v>
      </c>
      <c r="AR498" s="27">
        <v>69.636928612829649</v>
      </c>
      <c r="AS498" s="28">
        <v>3.9434039368912543E-2</v>
      </c>
      <c r="AT498" s="28"/>
      <c r="AU498" s="28"/>
      <c r="AV498" s="28"/>
      <c r="AW498" s="60"/>
      <c r="AX498" s="67">
        <v>37930</v>
      </c>
      <c r="AY498" s="68" t="s">
        <v>39</v>
      </c>
      <c r="AZ498" s="69">
        <v>0.02</v>
      </c>
      <c r="BA498" s="69"/>
      <c r="BB498" s="69"/>
      <c r="BC498" s="68" t="s">
        <v>34</v>
      </c>
      <c r="BD498" s="20"/>
      <c r="BE498" s="27">
        <v>180.41372279053454</v>
      </c>
      <c r="BF498" s="27">
        <v>102.76900209327485</v>
      </c>
      <c r="BG498" s="28">
        <v>0</v>
      </c>
      <c r="BH498" s="17"/>
      <c r="BI498" s="47">
        <v>34912</v>
      </c>
      <c r="BJ498" s="20"/>
      <c r="BK498" s="20"/>
      <c r="BL498" s="20"/>
      <c r="BM498" s="20"/>
      <c r="BN498" s="20"/>
      <c r="BO498" s="20"/>
      <c r="BP498" s="20"/>
      <c r="BQ498" s="20"/>
      <c r="BR498" s="20"/>
      <c r="BS498" s="43">
        <v>3.5000000000000003E-2</v>
      </c>
      <c r="BT498" s="43">
        <v>1.7000000000000001E-2</v>
      </c>
      <c r="BU498" s="43">
        <v>8.3000000000000004E-2</v>
      </c>
      <c r="BW498" s="16">
        <f t="shared" si="62"/>
        <v>0.72688484662364605</v>
      </c>
      <c r="BX498" s="10">
        <f t="shared" si="67"/>
        <v>0.23737257284505914</v>
      </c>
      <c r="BY498" s="10">
        <f t="shared" si="68"/>
        <v>1.2478068299484126</v>
      </c>
      <c r="BZ498" s="12">
        <f t="shared" si="69"/>
        <v>0.32599391193087962</v>
      </c>
      <c r="CA498" s="10">
        <f t="shared" si="63"/>
        <v>4.3126506273263026</v>
      </c>
      <c r="CB498" s="10">
        <f t="shared" si="64"/>
        <v>2.1563253136631513</v>
      </c>
      <c r="CC498" s="11">
        <f t="shared" si="65"/>
        <v>360.18293642059496</v>
      </c>
      <c r="CD498" s="11">
        <f t="shared" si="66"/>
        <v>225.11433526287183</v>
      </c>
      <c r="CF498" s="17"/>
      <c r="CG498" s="17"/>
      <c r="CH498" s="17"/>
      <c r="CI498" s="17"/>
    </row>
    <row r="499" spans="32:87" ht="10.5" customHeight="1">
      <c r="AF499" s="8"/>
      <c r="AG499" s="18">
        <v>31443</v>
      </c>
      <c r="AH499" s="19" t="s">
        <v>33</v>
      </c>
      <c r="AI499" s="26"/>
      <c r="AJ499" s="20">
        <v>6.2899999999999998E-2</v>
      </c>
      <c r="AK499" s="20"/>
      <c r="AL499" s="20"/>
      <c r="AM499" s="20"/>
      <c r="AN499" s="20"/>
      <c r="AO499" s="19" t="s">
        <v>34</v>
      </c>
      <c r="AP499" s="20"/>
      <c r="AQ499" s="3">
        <f t="shared" si="61"/>
        <v>54.336728157748595</v>
      </c>
      <c r="AR499" s="27">
        <v>69.636928612829649</v>
      </c>
      <c r="AS499" s="28">
        <v>3.9434039368912543E-2</v>
      </c>
      <c r="AT499" s="28"/>
      <c r="AU499" s="28"/>
      <c r="AV499" s="28"/>
      <c r="AW499" s="60"/>
      <c r="AX499" s="67">
        <v>37957</v>
      </c>
      <c r="AY499" s="68" t="s">
        <v>39</v>
      </c>
      <c r="AZ499" s="69">
        <v>0.02</v>
      </c>
      <c r="BA499" s="69"/>
      <c r="BB499" s="70"/>
      <c r="BC499" s="68" t="s">
        <v>34</v>
      </c>
      <c r="BD499" s="18"/>
      <c r="BE499" s="27">
        <v>180.10656138170089</v>
      </c>
      <c r="BF499" s="27">
        <v>102.59403385372443</v>
      </c>
      <c r="BG499" s="28">
        <v>0</v>
      </c>
      <c r="BH499" s="17"/>
      <c r="BI499" s="47">
        <v>34932</v>
      </c>
      <c r="BJ499" s="20"/>
      <c r="BK499" s="20"/>
      <c r="BL499" s="20"/>
      <c r="BM499" s="20"/>
      <c r="BN499" s="20"/>
      <c r="BO499" s="20"/>
      <c r="BP499" s="20"/>
      <c r="BQ499" s="20"/>
      <c r="BR499" s="43">
        <v>2.3E-2</v>
      </c>
      <c r="BS499" s="20"/>
      <c r="BT499" s="20"/>
      <c r="BU499" s="20"/>
      <c r="BW499" s="16">
        <f t="shared" si="62"/>
        <v>0.72596641438519649</v>
      </c>
      <c r="BX499" s="10">
        <f t="shared" si="67"/>
        <v>0.23707264827731334</v>
      </c>
      <c r="BY499" s="10">
        <f t="shared" si="68"/>
        <v>1.2462302032993562</v>
      </c>
      <c r="BZ499" s="12">
        <f t="shared" si="69"/>
        <v>0.32558201268762771</v>
      </c>
      <c r="CA499" s="10">
        <f t="shared" si="63"/>
        <v>4.3070099816850318</v>
      </c>
      <c r="CB499" s="10">
        <f t="shared" si="64"/>
        <v>2.1535049908425159</v>
      </c>
      <c r="CC499" s="11">
        <f t="shared" si="65"/>
        <v>359.0455135386822</v>
      </c>
      <c r="CD499" s="11">
        <f t="shared" si="66"/>
        <v>224.4034459616764</v>
      </c>
      <c r="CF499" s="17"/>
      <c r="CG499" s="17"/>
      <c r="CH499" s="17"/>
      <c r="CI499" s="17"/>
    </row>
    <row r="500" spans="32:87" ht="10.5" customHeight="1">
      <c r="AG500" s="18">
        <v>31443</v>
      </c>
      <c r="AH500" s="19" t="s">
        <v>33</v>
      </c>
      <c r="AI500" s="26"/>
      <c r="AJ500" s="20">
        <v>1.4500000000000001E-2</v>
      </c>
      <c r="AK500" s="21"/>
      <c r="AL500" s="21"/>
      <c r="AM500" s="21"/>
      <c r="AN500" s="21"/>
      <c r="AO500" s="19" t="s">
        <v>34</v>
      </c>
      <c r="AP500" s="18"/>
      <c r="AQ500" s="3">
        <f t="shared" si="61"/>
        <v>54.336728157748595</v>
      </c>
      <c r="AR500" s="27">
        <v>69.636928612829649</v>
      </c>
      <c r="AS500" s="28">
        <v>3.9434039368912543E-2</v>
      </c>
      <c r="AT500" s="28"/>
      <c r="AU500" s="28"/>
      <c r="AV500" s="28"/>
      <c r="AW500" s="60"/>
      <c r="AX500" s="67">
        <v>37981</v>
      </c>
      <c r="AY500" s="68" t="s">
        <v>39</v>
      </c>
      <c r="AZ500" s="69">
        <v>0.02</v>
      </c>
      <c r="BA500" s="69"/>
      <c r="BB500" s="69"/>
      <c r="BC500" s="68" t="s">
        <v>34</v>
      </c>
      <c r="BD500" s="20"/>
      <c r="BE500" s="27">
        <v>179.83396806934792</v>
      </c>
      <c r="BF500" s="27">
        <v>102.43875662616928</v>
      </c>
      <c r="BG500" s="28">
        <v>0</v>
      </c>
      <c r="BH500" s="17"/>
      <c r="BI500" s="18">
        <v>34942</v>
      </c>
      <c r="BJ500" s="20"/>
      <c r="BK500" s="20"/>
      <c r="BL500" s="42">
        <f>0.03/2</f>
        <v>1.4999999999999999E-2</v>
      </c>
      <c r="BM500" s="42">
        <f>0.032/2</f>
        <v>1.6E-2</v>
      </c>
      <c r="BN500" s="20"/>
      <c r="BO500" s="20"/>
      <c r="BP500" s="20"/>
      <c r="BQ500" s="20"/>
      <c r="BR500" s="20"/>
      <c r="BS500" s="20"/>
      <c r="BT500" s="20"/>
      <c r="BU500" s="20"/>
      <c r="BW500" s="16">
        <f t="shared" si="62"/>
        <v>0.72550763352860226</v>
      </c>
      <c r="BX500" s="10">
        <f t="shared" si="67"/>
        <v>0.23692282813343812</v>
      </c>
      <c r="BY500" s="10">
        <f t="shared" si="68"/>
        <v>1.2454426371683973</v>
      </c>
      <c r="BZ500" s="12">
        <f t="shared" si="69"/>
        <v>0.32537625827294303</v>
      </c>
      <c r="CA500" s="10">
        <f t="shared" si="63"/>
        <v>4.3041924260566446</v>
      </c>
      <c r="CB500" s="10">
        <f t="shared" si="64"/>
        <v>2.1520962130283223</v>
      </c>
      <c r="CC500" s="11">
        <f t="shared" si="65"/>
        <v>358.47814975929072</v>
      </c>
      <c r="CD500" s="11">
        <f t="shared" si="66"/>
        <v>224.0488435995567</v>
      </c>
      <c r="CF500" s="17"/>
      <c r="CG500" s="17"/>
      <c r="CH500" s="17"/>
      <c r="CI500" s="17"/>
    </row>
    <row r="501" spans="32:87" ht="10.5" customHeight="1">
      <c r="AF501" s="8"/>
      <c r="AG501" s="18">
        <v>31443</v>
      </c>
      <c r="AH501" s="19" t="s">
        <v>33</v>
      </c>
      <c r="AI501" s="26"/>
      <c r="AJ501" s="20">
        <v>1.4500000000000001E-2</v>
      </c>
      <c r="AK501" s="21"/>
      <c r="AL501" s="21"/>
      <c r="AM501" s="21"/>
      <c r="AN501" s="21"/>
      <c r="AO501" s="19" t="s">
        <v>34</v>
      </c>
      <c r="AP501" s="18"/>
      <c r="AQ501" s="3">
        <f t="shared" si="61"/>
        <v>54.336728157748595</v>
      </c>
      <c r="AR501" s="27">
        <v>69.636928612829649</v>
      </c>
      <c r="AS501" s="28">
        <v>3.9434039368912543E-2</v>
      </c>
      <c r="AT501" s="28"/>
      <c r="AU501" s="28"/>
      <c r="AV501" s="28"/>
      <c r="AW501" s="60"/>
      <c r="AX501" s="67">
        <v>38019</v>
      </c>
      <c r="AY501" s="68" t="s">
        <v>39</v>
      </c>
      <c r="AZ501" s="69">
        <v>0.02</v>
      </c>
      <c r="BA501" s="69"/>
      <c r="BB501" s="70"/>
      <c r="BC501" s="68" t="s">
        <v>34</v>
      </c>
      <c r="BD501" s="20"/>
      <c r="BE501" s="27">
        <v>179.40320551229621</v>
      </c>
      <c r="BF501" s="27">
        <v>102.19338151033762</v>
      </c>
      <c r="BG501" s="28">
        <v>0</v>
      </c>
      <c r="BH501" s="17"/>
      <c r="BI501" s="18">
        <v>34943</v>
      </c>
      <c r="BJ501" s="42">
        <f>0.021/2</f>
        <v>1.0500000000000001E-2</v>
      </c>
      <c r="BK501" s="42">
        <v>3.4000000000000002E-2</v>
      </c>
      <c r="BL501" s="20"/>
      <c r="BM501" s="20"/>
      <c r="BN501" s="20"/>
      <c r="BO501" s="20"/>
      <c r="BP501" s="20"/>
      <c r="BQ501" s="20"/>
      <c r="BR501" s="20"/>
      <c r="BS501" s="20"/>
      <c r="BT501" s="20"/>
      <c r="BU501" s="20"/>
      <c r="BW501" s="16">
        <f t="shared" si="62"/>
        <v>0.72546177139214973</v>
      </c>
      <c r="BX501" s="10">
        <f t="shared" si="67"/>
        <v>0.23690785132744679</v>
      </c>
      <c r="BY501" s="10">
        <f t="shared" si="68"/>
        <v>1.2453639079345065</v>
      </c>
      <c r="BZ501" s="12">
        <f t="shared" si="69"/>
        <v>0.32535568998438796</v>
      </c>
      <c r="CA501" s="10">
        <f t="shared" si="63"/>
        <v>4.303910771888928</v>
      </c>
      <c r="CB501" s="10">
        <f t="shared" si="64"/>
        <v>2.151955385944464</v>
      </c>
      <c r="CC501" s="11">
        <f t="shared" si="65"/>
        <v>358.42146271490367</v>
      </c>
      <c r="CD501" s="11">
        <f t="shared" si="66"/>
        <v>224.01341419681478</v>
      </c>
      <c r="CF501" s="17"/>
      <c r="CG501" s="17"/>
      <c r="CH501" s="17"/>
      <c r="CI501" s="17"/>
    </row>
    <row r="502" spans="32:87" ht="10.5" customHeight="1">
      <c r="AG502" s="18">
        <v>31446</v>
      </c>
      <c r="AH502" s="19" t="s">
        <v>39</v>
      </c>
      <c r="AI502" s="19"/>
      <c r="AJ502" s="19"/>
      <c r="AK502" s="19"/>
      <c r="AL502" s="20">
        <v>0.22939999999999999</v>
      </c>
      <c r="AM502" s="26"/>
      <c r="AN502" s="20"/>
      <c r="AO502" s="19" t="s">
        <v>34</v>
      </c>
      <c r="AP502" s="20"/>
      <c r="AQ502" s="3">
        <f t="shared" si="61"/>
        <v>54.326424306484377</v>
      </c>
      <c r="AR502" s="19"/>
      <c r="AS502" s="19"/>
      <c r="AT502" s="27">
        <v>271.6359419974732</v>
      </c>
      <c r="AU502" s="27">
        <v>154.73188103411621</v>
      </c>
      <c r="AV502" s="28">
        <v>0</v>
      </c>
      <c r="AW502" s="60"/>
      <c r="AX502" s="67">
        <v>38047</v>
      </c>
      <c r="AY502" s="68" t="s">
        <v>39</v>
      </c>
      <c r="AZ502" s="69">
        <v>0.02</v>
      </c>
      <c r="BA502" s="69"/>
      <c r="BB502" s="69"/>
      <c r="BC502" s="68" t="s">
        <v>34</v>
      </c>
      <c r="BD502" s="18"/>
      <c r="BE502" s="27">
        <v>179.08646191253587</v>
      </c>
      <c r="BF502" s="27">
        <v>102.01295497091857</v>
      </c>
      <c r="BG502" s="28">
        <v>0</v>
      </c>
      <c r="BH502" s="17"/>
      <c r="BI502" s="47">
        <v>34960</v>
      </c>
      <c r="BJ502" s="20"/>
      <c r="BK502" s="20"/>
      <c r="BL502" s="20"/>
      <c r="BM502" s="20"/>
      <c r="BN502" s="20"/>
      <c r="BO502" s="20"/>
      <c r="BP502" s="20"/>
      <c r="BQ502" s="43">
        <v>0.14000000000000001</v>
      </c>
      <c r="BR502" s="20"/>
      <c r="BS502" s="20"/>
      <c r="BT502" s="20"/>
      <c r="BU502" s="20"/>
      <c r="BW502" s="16">
        <f t="shared" si="62"/>
        <v>0.72468255848870089</v>
      </c>
      <c r="BX502" s="10">
        <f t="shared" si="67"/>
        <v>0.23665339042824815</v>
      </c>
      <c r="BY502" s="10">
        <f t="shared" si="68"/>
        <v>1.2440262721488333</v>
      </c>
      <c r="BZ502" s="12">
        <f t="shared" si="69"/>
        <v>0.3250062279426324</v>
      </c>
      <c r="CA502" s="10">
        <f t="shared" si="63"/>
        <v>4.2991254699435055</v>
      </c>
      <c r="CB502" s="10">
        <f t="shared" si="64"/>
        <v>2.1495627349717528</v>
      </c>
      <c r="CC502" s="11">
        <f t="shared" si="65"/>
        <v>357.45915330608102</v>
      </c>
      <c r="CD502" s="11">
        <f t="shared" si="66"/>
        <v>223.41197081630065</v>
      </c>
      <c r="CF502" s="17"/>
      <c r="CG502" s="17"/>
      <c r="CH502" s="17"/>
      <c r="CI502" s="17"/>
    </row>
    <row r="503" spans="32:87" ht="10.5" customHeight="1">
      <c r="AF503" s="8"/>
      <c r="AG503" s="18">
        <v>31471</v>
      </c>
      <c r="AH503" s="19" t="s">
        <v>35</v>
      </c>
      <c r="AI503" s="20">
        <v>1.6E-2</v>
      </c>
      <c r="AJ503" s="26"/>
      <c r="AK503" s="20"/>
      <c r="AL503" s="20"/>
      <c r="AM503" s="20"/>
      <c r="AN503" s="20"/>
      <c r="AO503" s="19" t="s">
        <v>34</v>
      </c>
      <c r="AP503" s="18"/>
      <c r="AQ503" s="3">
        <f t="shared" si="61"/>
        <v>54.240634829656145</v>
      </c>
      <c r="AR503" s="27">
        <v>69.51398180492788</v>
      </c>
      <c r="AS503" s="28">
        <v>3.9364416980911539E-2</v>
      </c>
      <c r="AT503" s="28"/>
      <c r="AU503" s="28"/>
      <c r="AV503" s="28"/>
      <c r="AW503" s="60"/>
      <c r="AX503" s="67">
        <v>38078</v>
      </c>
      <c r="AY503" s="68" t="s">
        <v>39</v>
      </c>
      <c r="AZ503" s="69">
        <v>0.02</v>
      </c>
      <c r="BA503" s="69"/>
      <c r="BB503" s="69"/>
      <c r="BC503" s="68" t="s">
        <v>34</v>
      </c>
      <c r="BD503" s="20"/>
      <c r="BE503" s="27">
        <v>178.73643376602871</v>
      </c>
      <c r="BF503" s="27">
        <v>101.81356856746376</v>
      </c>
      <c r="BG503" s="28">
        <v>0</v>
      </c>
      <c r="BH503" s="17"/>
      <c r="BI503" s="18">
        <v>34971</v>
      </c>
      <c r="BJ503" s="20"/>
      <c r="BK503" s="20"/>
      <c r="BL503" s="42">
        <f>0.03/2</f>
        <v>1.4999999999999999E-2</v>
      </c>
      <c r="BM503" s="42">
        <f>0.032/2</f>
        <v>1.6E-2</v>
      </c>
      <c r="BN503" s="20"/>
      <c r="BO503" s="20"/>
      <c r="BP503" s="20"/>
      <c r="BQ503" s="20"/>
      <c r="BR503" s="20"/>
      <c r="BS503" s="20"/>
      <c r="BT503" s="20"/>
      <c r="BU503" s="20"/>
      <c r="BW503" s="16">
        <f t="shared" si="62"/>
        <v>0.72417880794586842</v>
      </c>
      <c r="BX503" s="10">
        <f t="shared" si="67"/>
        <v>0.23648888491822184</v>
      </c>
      <c r="BY503" s="10">
        <f t="shared" si="68"/>
        <v>1.2431615088085928</v>
      </c>
      <c r="BZ503" s="12">
        <f t="shared" si="69"/>
        <v>0.32478030548619652</v>
      </c>
      <c r="CA503" s="10">
        <f t="shared" si="63"/>
        <v>4.2960319336322854</v>
      </c>
      <c r="CB503" s="10">
        <f t="shared" si="64"/>
        <v>2.1480159668161427</v>
      </c>
      <c r="CC503" s="11">
        <f t="shared" si="65"/>
        <v>356.83785970770327</v>
      </c>
      <c r="CD503" s="11">
        <f t="shared" si="66"/>
        <v>223.02366231731455</v>
      </c>
      <c r="CF503" s="17"/>
      <c r="CG503" s="17"/>
      <c r="CH503" s="17"/>
      <c r="CI503" s="17"/>
    </row>
    <row r="504" spans="32:87" ht="10.5" customHeight="1">
      <c r="AG504" s="18">
        <v>31471</v>
      </c>
      <c r="AH504" s="19" t="s">
        <v>33</v>
      </c>
      <c r="AI504" s="26"/>
      <c r="AJ504" s="20">
        <v>9.9900000000000003E-2</v>
      </c>
      <c r="AK504" s="20"/>
      <c r="AL504" s="20"/>
      <c r="AM504" s="20"/>
      <c r="AN504" s="20"/>
      <c r="AO504" s="19" t="s">
        <v>34</v>
      </c>
      <c r="AP504" s="18"/>
      <c r="AQ504" s="3">
        <f t="shared" si="61"/>
        <v>54.240634829656145</v>
      </c>
      <c r="AR504" s="27">
        <v>69.51398180492788</v>
      </c>
      <c r="AS504" s="28">
        <v>3.9364416980911539E-2</v>
      </c>
      <c r="AT504" s="28"/>
      <c r="AU504" s="28"/>
      <c r="AV504" s="28"/>
      <c r="AW504" s="60"/>
      <c r="AX504" s="67">
        <v>38105</v>
      </c>
      <c r="AY504" s="68" t="s">
        <v>39</v>
      </c>
      <c r="AZ504" s="69">
        <v>0.02</v>
      </c>
      <c r="BA504" s="69"/>
      <c r="BB504" s="70"/>
      <c r="BC504" s="68" t="s">
        <v>34</v>
      </c>
      <c r="BD504" s="18"/>
      <c r="BE504" s="27">
        <v>178.43212800726326</v>
      </c>
      <c r="BF504" s="27">
        <v>101.64022699080402</v>
      </c>
      <c r="BG504" s="28">
        <v>0</v>
      </c>
      <c r="BH504" s="17"/>
      <c r="BI504" s="18">
        <v>34974</v>
      </c>
      <c r="BJ504" s="42">
        <f>0.021/2</f>
        <v>1.0500000000000001E-2</v>
      </c>
      <c r="BK504" s="42">
        <f>0.024/2</f>
        <v>1.2E-2</v>
      </c>
      <c r="BL504" s="20"/>
      <c r="BM504" s="20"/>
      <c r="BN504" s="20"/>
      <c r="BO504" s="20"/>
      <c r="BP504" s="20"/>
      <c r="BQ504" s="20"/>
      <c r="BR504" s="20"/>
      <c r="BS504" s="20"/>
      <c r="BT504" s="20"/>
      <c r="BU504" s="20"/>
      <c r="BW504" s="16">
        <f t="shared" si="62"/>
        <v>0.72404148221834019</v>
      </c>
      <c r="BX504" s="10">
        <f t="shared" si="67"/>
        <v>0.2364440396288853</v>
      </c>
      <c r="BY504" s="10">
        <f t="shared" si="68"/>
        <v>1.2429257686063679</v>
      </c>
      <c r="BZ504" s="12">
        <f t="shared" si="69"/>
        <v>0.3247187175313318</v>
      </c>
      <c r="CA504" s="10">
        <f t="shared" si="63"/>
        <v>4.295188628313622</v>
      </c>
      <c r="CB504" s="10">
        <f t="shared" si="64"/>
        <v>2.147594314156811</v>
      </c>
      <c r="CC504" s="11">
        <f t="shared" si="65"/>
        <v>356.66860349174914</v>
      </c>
      <c r="CD504" s="11">
        <f t="shared" si="66"/>
        <v>222.9178771823432</v>
      </c>
      <c r="CF504" s="17"/>
      <c r="CG504" s="17"/>
      <c r="CH504" s="17"/>
      <c r="CI504" s="17"/>
    </row>
    <row r="505" spans="32:87" ht="10.5" customHeight="1">
      <c r="AF505" s="8"/>
      <c r="AG505" s="18">
        <v>31471</v>
      </c>
      <c r="AH505" s="19" t="s">
        <v>33</v>
      </c>
      <c r="AI505" s="26"/>
      <c r="AJ505" s="20">
        <v>1.4500000000000001E-2</v>
      </c>
      <c r="AK505" s="21"/>
      <c r="AL505" s="21"/>
      <c r="AM505" s="21"/>
      <c r="AN505" s="21"/>
      <c r="AO505" s="19" t="s">
        <v>34</v>
      </c>
      <c r="AP505" s="20"/>
      <c r="AQ505" s="3">
        <f t="shared" si="61"/>
        <v>54.240634829656145</v>
      </c>
      <c r="AR505" s="27">
        <v>69.51398180492788</v>
      </c>
      <c r="AS505" s="28">
        <v>3.9364416980911539E-2</v>
      </c>
      <c r="AT505" s="28"/>
      <c r="AU505" s="28"/>
      <c r="AV505" s="28"/>
      <c r="AW505" s="60"/>
      <c r="AX505" s="67">
        <v>38139</v>
      </c>
      <c r="AY505" s="68" t="s">
        <v>39</v>
      </c>
      <c r="AZ505" s="69">
        <v>0.02</v>
      </c>
      <c r="BA505" s="69"/>
      <c r="BB505" s="70"/>
      <c r="BC505" s="68" t="s">
        <v>34</v>
      </c>
      <c r="BD505" s="20"/>
      <c r="BE505" s="27">
        <v>178.04966503914</v>
      </c>
      <c r="BF505" s="27">
        <v>101.42236475192492</v>
      </c>
      <c r="BG505" s="28">
        <v>0</v>
      </c>
      <c r="BH505" s="17"/>
      <c r="BI505" s="18">
        <v>35003</v>
      </c>
      <c r="BJ505" s="20"/>
      <c r="BK505" s="20"/>
      <c r="BL505" s="42">
        <f>0.03/2</f>
        <v>1.4999999999999999E-2</v>
      </c>
      <c r="BM505" s="42">
        <f>0.032/2</f>
        <v>1.6E-2</v>
      </c>
      <c r="BN505" s="20"/>
      <c r="BO505" s="20"/>
      <c r="BP505" s="20"/>
      <c r="BQ505" s="20"/>
      <c r="BR505" s="20"/>
      <c r="BS505" s="20"/>
      <c r="BT505" s="20"/>
      <c r="BU505" s="20"/>
      <c r="BW505" s="16">
        <f t="shared" si="62"/>
        <v>0.72271534200965237</v>
      </c>
      <c r="BX505" s="10">
        <f t="shared" si="67"/>
        <v>0.23601097335332366</v>
      </c>
      <c r="BY505" s="10">
        <f t="shared" si="68"/>
        <v>1.240649250093764</v>
      </c>
      <c r="BZ505" s="12">
        <f t="shared" si="69"/>
        <v>0.32412396908333885</v>
      </c>
      <c r="CA505" s="10">
        <f t="shared" si="63"/>
        <v>4.2870452065533966</v>
      </c>
      <c r="CB505" s="10">
        <f t="shared" si="64"/>
        <v>2.1435226032766983</v>
      </c>
      <c r="CC505" s="11">
        <f t="shared" si="65"/>
        <v>355.03659338900258</v>
      </c>
      <c r="CD505" s="11">
        <f t="shared" si="66"/>
        <v>221.8978708681266</v>
      </c>
      <c r="CF505" s="17"/>
      <c r="CG505" s="17"/>
      <c r="CH505" s="17"/>
      <c r="CI505" s="17"/>
    </row>
    <row r="506" spans="32:87" ht="10.5" customHeight="1">
      <c r="AG506" s="18">
        <v>31471</v>
      </c>
      <c r="AH506" s="19" t="s">
        <v>33</v>
      </c>
      <c r="AI506" s="26"/>
      <c r="AJ506" s="20">
        <v>0.111</v>
      </c>
      <c r="AK506" s="21"/>
      <c r="AL506" s="21"/>
      <c r="AM506" s="21"/>
      <c r="AN506" s="21"/>
      <c r="AO506" s="19" t="s">
        <v>34</v>
      </c>
      <c r="AP506" s="18"/>
      <c r="AQ506" s="3">
        <f t="shared" si="61"/>
        <v>54.240634829656145</v>
      </c>
      <c r="AR506" s="27">
        <v>69.51398180492788</v>
      </c>
      <c r="AS506" s="28">
        <v>3.9364416980911539E-2</v>
      </c>
      <c r="AT506" s="28"/>
      <c r="AU506" s="28"/>
      <c r="AV506" s="28"/>
      <c r="AW506" s="60"/>
      <c r="AX506" s="67">
        <v>38169</v>
      </c>
      <c r="AY506" s="68" t="s">
        <v>39</v>
      </c>
      <c r="AZ506" s="69">
        <v>0.02</v>
      </c>
      <c r="BA506" s="69"/>
      <c r="BB506" s="69"/>
      <c r="BC506" s="68" t="s">
        <v>34</v>
      </c>
      <c r="BD506" s="20"/>
      <c r="BE506" s="27">
        <v>177.71287857092599</v>
      </c>
      <c r="BF506" s="27">
        <v>101.2305212007719</v>
      </c>
      <c r="BG506" s="28">
        <v>0</v>
      </c>
      <c r="BH506" s="17"/>
      <c r="BI506" s="18">
        <v>35005</v>
      </c>
      <c r="BJ506" s="42">
        <f>0.021/2</f>
        <v>1.0500000000000001E-2</v>
      </c>
      <c r="BK506" s="42">
        <f>0.024/2</f>
        <v>1.2E-2</v>
      </c>
      <c r="BL506" s="20"/>
      <c r="BM506" s="20"/>
      <c r="BN506" s="20"/>
      <c r="BO506" s="20"/>
      <c r="BP506" s="20"/>
      <c r="BQ506" s="20"/>
      <c r="BR506" s="20"/>
      <c r="BS506" s="20"/>
      <c r="BT506" s="20"/>
      <c r="BU506" s="20"/>
      <c r="BW506" s="16">
        <f t="shared" si="62"/>
        <v>0.72262397364775044</v>
      </c>
      <c r="BX506" s="10">
        <f t="shared" si="67"/>
        <v>0.23598113596815593</v>
      </c>
      <c r="BY506" s="10">
        <f t="shared" si="68"/>
        <v>1.2404924026005855</v>
      </c>
      <c r="BZ506" s="12">
        <f t="shared" si="69"/>
        <v>0.32408299212548719</v>
      </c>
      <c r="CA506" s="10">
        <f t="shared" si="63"/>
        <v>4.2864841607061948</v>
      </c>
      <c r="CB506" s="10">
        <f t="shared" si="64"/>
        <v>2.1432420803530974</v>
      </c>
      <c r="CC506" s="11">
        <f t="shared" si="65"/>
        <v>354.92431662202716</v>
      </c>
      <c r="CD506" s="11">
        <f t="shared" si="66"/>
        <v>221.82769788876698</v>
      </c>
      <c r="CF506" s="17"/>
      <c r="CG506" s="17"/>
      <c r="CH506" s="17"/>
      <c r="CI506" s="17"/>
    </row>
    <row r="507" spans="32:87" ht="10.5" customHeight="1">
      <c r="AF507" s="8"/>
      <c r="AG507" s="18">
        <v>31474</v>
      </c>
      <c r="AH507" s="19" t="s">
        <v>39</v>
      </c>
      <c r="AI507" s="19"/>
      <c r="AJ507" s="19"/>
      <c r="AK507" s="19"/>
      <c r="AL507" s="20">
        <v>0.3367</v>
      </c>
      <c r="AM507" s="26"/>
      <c r="AN507" s="20"/>
      <c r="AO507" s="19" t="s">
        <v>34</v>
      </c>
      <c r="AP507" s="18"/>
      <c r="AQ507" s="3">
        <f t="shared" si="61"/>
        <v>54.230349200529957</v>
      </c>
      <c r="AR507" s="19"/>
      <c r="AS507" s="19"/>
      <c r="AT507" s="27">
        <v>271.15635777908159</v>
      </c>
      <c r="AU507" s="27">
        <v>154.45869565341758</v>
      </c>
      <c r="AV507" s="28">
        <v>0</v>
      </c>
      <c r="AW507" s="60"/>
      <c r="AX507" s="67">
        <v>38198</v>
      </c>
      <c r="AY507" s="68" t="s">
        <v>39</v>
      </c>
      <c r="AZ507" s="69">
        <v>0.02</v>
      </c>
      <c r="BA507" s="69"/>
      <c r="BB507" s="70"/>
      <c r="BC507" s="68" t="s">
        <v>34</v>
      </c>
      <c r="BD507" s="18"/>
      <c r="BE507" s="27">
        <v>177.38792387492015</v>
      </c>
      <c r="BF507" s="27">
        <v>101.04541737763969</v>
      </c>
      <c r="BG507" s="28">
        <v>0</v>
      </c>
      <c r="BH507" s="17"/>
      <c r="BI507" s="47">
        <v>35010</v>
      </c>
      <c r="BJ507" s="20"/>
      <c r="BK507" s="20"/>
      <c r="BL507" s="20"/>
      <c r="BM507" s="20"/>
      <c r="BN507" s="20"/>
      <c r="BO507" s="20"/>
      <c r="BP507" s="20"/>
      <c r="BQ507" s="20"/>
      <c r="BR507" s="20"/>
      <c r="BS507" s="43">
        <v>2.3E-2</v>
      </c>
      <c r="BT507" s="43">
        <v>2.5000000000000001E-2</v>
      </c>
      <c r="BU507" s="43">
        <v>5.8999999999999997E-2</v>
      </c>
      <c r="BW507" s="16">
        <f t="shared" si="62"/>
        <v>0.72239560327598673</v>
      </c>
      <c r="BX507" s="10">
        <f t="shared" si="67"/>
        <v>0.23590655900736365</v>
      </c>
      <c r="BY507" s="10">
        <f t="shared" si="68"/>
        <v>1.2401003706150953</v>
      </c>
      <c r="BZ507" s="12">
        <f t="shared" si="69"/>
        <v>0.32398057239393524</v>
      </c>
      <c r="CA507" s="10">
        <f t="shared" si="63"/>
        <v>4.2850818672976132</v>
      </c>
      <c r="CB507" s="10">
        <f t="shared" si="64"/>
        <v>2.1425409336488066</v>
      </c>
      <c r="CC507" s="11">
        <f t="shared" si="65"/>
        <v>354.64378002054087</v>
      </c>
      <c r="CD507" s="11">
        <f t="shared" si="66"/>
        <v>221.65236251283804</v>
      </c>
      <c r="CF507" s="17"/>
      <c r="CG507" s="17"/>
      <c r="CH507" s="17"/>
      <c r="CI507" s="17"/>
    </row>
    <row r="508" spans="32:87" ht="10.5" customHeight="1">
      <c r="AG508" s="18">
        <v>31502</v>
      </c>
      <c r="AH508" s="19" t="s">
        <v>33</v>
      </c>
      <c r="AI508" s="26"/>
      <c r="AJ508" s="20">
        <v>0.185</v>
      </c>
      <c r="AK508" s="21"/>
      <c r="AL508" s="21"/>
      <c r="AM508" s="21"/>
      <c r="AN508" s="21"/>
      <c r="AO508" s="19" t="s">
        <v>34</v>
      </c>
      <c r="AP508" s="18"/>
      <c r="AQ508" s="3">
        <f t="shared" si="61"/>
        <v>54.134444001321704</v>
      </c>
      <c r="AR508" s="27">
        <v>69.378115308110338</v>
      </c>
      <c r="AS508" s="28">
        <v>3.9287478424155142E-2</v>
      </c>
      <c r="AT508" s="28"/>
      <c r="AU508" s="28"/>
      <c r="AV508" s="28"/>
      <c r="AW508" s="60"/>
      <c r="AX508" s="67">
        <v>38231</v>
      </c>
      <c r="AY508" s="68" t="s">
        <v>39</v>
      </c>
      <c r="AZ508" s="69">
        <v>0.02</v>
      </c>
      <c r="BA508" s="69"/>
      <c r="BB508" s="69"/>
      <c r="BC508" s="68" t="s">
        <v>34</v>
      </c>
      <c r="BD508" s="18"/>
      <c r="BE508" s="27">
        <v>177.01887056115248</v>
      </c>
      <c r="BF508" s="27">
        <v>100.83519367520462</v>
      </c>
      <c r="BG508" s="28">
        <v>0</v>
      </c>
      <c r="BH508" s="17"/>
      <c r="BI508" s="18">
        <v>35033</v>
      </c>
      <c r="BJ508" s="20"/>
      <c r="BK508" s="20"/>
      <c r="BL508" s="42">
        <f>0.03/2</f>
        <v>1.4999999999999999E-2</v>
      </c>
      <c r="BM508" s="42">
        <f>0.032/2</f>
        <v>1.6E-2</v>
      </c>
      <c r="BN508" s="20"/>
      <c r="BO508" s="20"/>
      <c r="BP508" s="20"/>
      <c r="BQ508" s="20"/>
      <c r="BR508" s="20"/>
      <c r="BS508" s="20"/>
      <c r="BT508" s="20"/>
      <c r="BU508" s="20"/>
      <c r="BW508" s="16">
        <f t="shared" si="62"/>
        <v>0.72134602878538034</v>
      </c>
      <c r="BX508" s="10">
        <f t="shared" si="67"/>
        <v>0.235563808434993</v>
      </c>
      <c r="BY508" s="10">
        <f t="shared" si="68"/>
        <v>1.2382986186264526</v>
      </c>
      <c r="BZ508" s="12">
        <f t="shared" si="69"/>
        <v>0.3235098583659225</v>
      </c>
      <c r="CA508" s="10">
        <f t="shared" si="63"/>
        <v>4.2786372240056352</v>
      </c>
      <c r="CB508" s="10">
        <f t="shared" si="64"/>
        <v>2.1393186120028176</v>
      </c>
      <c r="CC508" s="11">
        <f t="shared" si="65"/>
        <v>353.35616495255454</v>
      </c>
      <c r="CD508" s="11">
        <f t="shared" si="66"/>
        <v>220.84760309534659</v>
      </c>
      <c r="CF508" s="17"/>
      <c r="CG508" s="17"/>
      <c r="CH508" s="17"/>
      <c r="CI508" s="17"/>
    </row>
    <row r="509" spans="32:87" ht="10.5" customHeight="1">
      <c r="AF509" s="8"/>
      <c r="AG509" s="18">
        <v>31532</v>
      </c>
      <c r="AH509" s="19" t="s">
        <v>35</v>
      </c>
      <c r="AI509" s="20">
        <v>102.12</v>
      </c>
      <c r="AJ509" s="26"/>
      <c r="AK509" s="20"/>
      <c r="AL509" s="20"/>
      <c r="AM509" s="20"/>
      <c r="AN509" s="20"/>
      <c r="AO509" s="19" t="s">
        <v>34</v>
      </c>
      <c r="AP509" s="20"/>
      <c r="AQ509" s="3">
        <f t="shared" si="61"/>
        <v>54.03187663385237</v>
      </c>
      <c r="AR509" s="27">
        <v>69.246884449457369</v>
      </c>
      <c r="AS509" s="28">
        <v>3.9213164939203654E-2</v>
      </c>
      <c r="AT509" s="28"/>
      <c r="AU509" s="28"/>
      <c r="AV509" s="28"/>
      <c r="AW509" s="60"/>
      <c r="AX509" s="67">
        <v>38261</v>
      </c>
      <c r="AY509" s="68" t="s">
        <v>39</v>
      </c>
      <c r="AZ509" s="69">
        <v>0.02</v>
      </c>
      <c r="BA509" s="69"/>
      <c r="BB509" s="70"/>
      <c r="BC509" s="68" t="s">
        <v>34</v>
      </c>
      <c r="BD509" s="20"/>
      <c r="BE509" s="27">
        <v>176.68403387269026</v>
      </c>
      <c r="BF509" s="27">
        <v>100.64446077636948</v>
      </c>
      <c r="BG509" s="28">
        <v>0</v>
      </c>
      <c r="BH509" s="17"/>
      <c r="BI509" s="18">
        <v>35037</v>
      </c>
      <c r="BJ509" s="42">
        <f>0.021/2</f>
        <v>1.0500000000000001E-2</v>
      </c>
      <c r="BK509" s="42">
        <v>0.04</v>
      </c>
      <c r="BL509" s="20"/>
      <c r="BM509" s="20"/>
      <c r="BN509" s="20"/>
      <c r="BO509" s="20"/>
      <c r="BP509" s="20"/>
      <c r="BQ509" s="20"/>
      <c r="BR509" s="20"/>
      <c r="BS509" s="20"/>
      <c r="BT509" s="20"/>
      <c r="BU509" s="20"/>
      <c r="BW509" s="16">
        <f t="shared" si="62"/>
        <v>0.72116364981816172</v>
      </c>
      <c r="BX509" s="10">
        <f t="shared" si="67"/>
        <v>0.23550425049416843</v>
      </c>
      <c r="BY509" s="10">
        <f t="shared" si="68"/>
        <v>1.2379855377829168</v>
      </c>
      <c r="BZ509" s="12">
        <f t="shared" si="69"/>
        <v>0.32342806489718573</v>
      </c>
      <c r="CA509" s="10">
        <f t="shared" si="63"/>
        <v>4.2775174062976271</v>
      </c>
      <c r="CB509" s="10">
        <f t="shared" si="64"/>
        <v>2.1387587031488136</v>
      </c>
      <c r="CC509" s="11">
        <f t="shared" si="65"/>
        <v>353.13270959427831</v>
      </c>
      <c r="CD509" s="11">
        <f t="shared" si="66"/>
        <v>220.70794349642395</v>
      </c>
      <c r="CF509" s="17"/>
      <c r="CG509" s="17"/>
      <c r="CH509" s="17"/>
      <c r="CI509" s="17"/>
    </row>
    <row r="510" spans="32:87" ht="10.5" customHeight="1">
      <c r="AG510" s="18">
        <v>31532</v>
      </c>
      <c r="AH510" s="19" t="s">
        <v>33</v>
      </c>
      <c r="AI510" s="26"/>
      <c r="AJ510" s="20">
        <v>74.739999999999995</v>
      </c>
      <c r="AK510" s="21"/>
      <c r="AL510" s="21"/>
      <c r="AM510" s="21"/>
      <c r="AN510" s="21"/>
      <c r="AO510" s="19" t="s">
        <v>34</v>
      </c>
      <c r="AP510" s="18"/>
      <c r="AQ510" s="3">
        <f t="shared" si="61"/>
        <v>54.03187663385237</v>
      </c>
      <c r="AR510" s="27">
        <v>69.246884449457369</v>
      </c>
      <c r="AS510" s="28">
        <v>3.9213164939203654E-2</v>
      </c>
      <c r="AT510" s="28"/>
      <c r="AU510" s="28"/>
      <c r="AV510" s="28"/>
      <c r="AW510" s="60"/>
      <c r="AX510" s="67">
        <v>38292</v>
      </c>
      <c r="AY510" s="68" t="s">
        <v>39</v>
      </c>
      <c r="AZ510" s="69">
        <v>0.02</v>
      </c>
      <c r="BA510" s="69"/>
      <c r="BB510" s="69"/>
      <c r="BC510" s="68" t="s">
        <v>34</v>
      </c>
      <c r="BD510" s="20"/>
      <c r="BE510" s="27">
        <v>176.33870132084132</v>
      </c>
      <c r="BF510" s="27">
        <v>100.44774912276071</v>
      </c>
      <c r="BG510" s="28">
        <v>0</v>
      </c>
      <c r="BH510" s="17"/>
      <c r="BI510" s="44">
        <v>35039</v>
      </c>
      <c r="BJ510" s="20"/>
      <c r="BK510" s="20"/>
      <c r="BL510" s="20"/>
      <c r="BM510" s="20"/>
      <c r="BN510" s="55">
        <v>0.45</v>
      </c>
      <c r="BO510" s="55">
        <v>0.21</v>
      </c>
      <c r="BP510" s="55">
        <v>0.5</v>
      </c>
      <c r="BQ510" s="20"/>
      <c r="BR510" s="20"/>
      <c r="BS510" s="20"/>
      <c r="BT510" s="20"/>
      <c r="BU510" s="20"/>
      <c r="BW510" s="16">
        <f t="shared" si="62"/>
        <v>0.72107247762695836</v>
      </c>
      <c r="BX510" s="10">
        <f t="shared" si="67"/>
        <v>0.23547447717078937</v>
      </c>
      <c r="BY510" s="10">
        <f t="shared" si="68"/>
        <v>1.2378290270461567</v>
      </c>
      <c r="BZ510" s="12">
        <f t="shared" si="69"/>
        <v>0.32338717591812988</v>
      </c>
      <c r="CA510" s="10">
        <f t="shared" si="63"/>
        <v>4.2769576073541788</v>
      </c>
      <c r="CB510" s="10">
        <f t="shared" si="64"/>
        <v>2.1384788036770894</v>
      </c>
      <c r="CC510" s="11">
        <f t="shared" si="65"/>
        <v>353.02103491148574</v>
      </c>
      <c r="CD510" s="11">
        <f t="shared" si="66"/>
        <v>220.63814681967858</v>
      </c>
      <c r="CF510" s="17"/>
      <c r="CG510" s="17"/>
      <c r="CH510" s="17"/>
      <c r="CI510" s="17"/>
    </row>
    <row r="511" spans="32:87" ht="10.5" customHeight="1">
      <c r="AF511" s="8"/>
      <c r="AG511" s="18">
        <v>31533</v>
      </c>
      <c r="AH511" s="19" t="s">
        <v>33</v>
      </c>
      <c r="AI511" s="26"/>
      <c r="AJ511" s="20">
        <v>71.040000000000006</v>
      </c>
      <c r="AK511" s="20"/>
      <c r="AL511" s="20"/>
      <c r="AM511" s="20"/>
      <c r="AN511" s="20"/>
      <c r="AO511" s="19" t="s">
        <v>34</v>
      </c>
      <c r="AP511" s="20"/>
      <c r="AQ511" s="3">
        <f t="shared" si="61"/>
        <v>54.02846107048066</v>
      </c>
      <c r="AR511" s="27">
        <v>69.242514365135023</v>
      </c>
      <c r="AS511" s="28">
        <v>3.9210690245378904E-2</v>
      </c>
      <c r="AT511" s="28"/>
      <c r="AU511" s="28"/>
      <c r="AV511" s="28"/>
      <c r="AW511" s="60"/>
      <c r="AX511" s="67">
        <v>38322</v>
      </c>
      <c r="AY511" s="68" t="s">
        <v>39</v>
      </c>
      <c r="AZ511" s="69">
        <v>0.02</v>
      </c>
      <c r="BA511" s="69"/>
      <c r="BB511" s="69"/>
      <c r="BC511" s="68" t="s">
        <v>34</v>
      </c>
      <c r="BD511" s="18"/>
      <c r="BE511" s="27">
        <v>176.00515119361012</v>
      </c>
      <c r="BF511" s="27">
        <v>100.25774908732308</v>
      </c>
      <c r="BG511" s="28">
        <v>0</v>
      </c>
      <c r="BH511" s="17"/>
      <c r="BI511" s="18">
        <v>35061</v>
      </c>
      <c r="BJ511" s="20"/>
      <c r="BK511" s="20"/>
      <c r="BL511" s="42">
        <f>0.03/2</f>
        <v>1.4999999999999999E-2</v>
      </c>
      <c r="BM511" s="42">
        <f>0.032/2</f>
        <v>1.6E-2</v>
      </c>
      <c r="BN511" s="20"/>
      <c r="BO511" s="20"/>
      <c r="BP511" s="20"/>
      <c r="BQ511" s="20"/>
      <c r="BR511" s="20"/>
      <c r="BS511" s="20"/>
      <c r="BT511" s="20"/>
      <c r="BU511" s="20"/>
      <c r="BW511" s="16">
        <f t="shared" si="62"/>
        <v>0.72007034394084923</v>
      </c>
      <c r="BX511" s="10">
        <f t="shared" si="67"/>
        <v>0.23514721893654308</v>
      </c>
      <c r="BY511" s="10">
        <f t="shared" si="68"/>
        <v>1.2361087143118124</v>
      </c>
      <c r="BZ511" s="12">
        <f t="shared" si="69"/>
        <v>0.32293773818101107</v>
      </c>
      <c r="CA511" s="10">
        <f t="shared" si="63"/>
        <v>4.2708046520882599</v>
      </c>
      <c r="CB511" s="10">
        <f t="shared" si="64"/>
        <v>2.1354023260441299</v>
      </c>
      <c r="CC511" s="11">
        <f t="shared" si="65"/>
        <v>351.79494180148242</v>
      </c>
      <c r="CD511" s="11">
        <f t="shared" si="66"/>
        <v>219.87183862592653</v>
      </c>
      <c r="CF511" s="17"/>
      <c r="CG511" s="17"/>
      <c r="CH511" s="17"/>
      <c r="CI511" s="17"/>
    </row>
    <row r="512" spans="32:87" ht="10.5" customHeight="1">
      <c r="AG512" s="18">
        <v>31533</v>
      </c>
      <c r="AH512" s="19" t="s">
        <v>33</v>
      </c>
      <c r="AI512" s="26"/>
      <c r="AJ512" s="20">
        <v>77.7</v>
      </c>
      <c r="AK512" s="21"/>
      <c r="AL512" s="21"/>
      <c r="AM512" s="21"/>
      <c r="AN512" s="21"/>
      <c r="AO512" s="19" t="s">
        <v>34</v>
      </c>
      <c r="AP512" s="18"/>
      <c r="AQ512" s="3">
        <f t="shared" si="61"/>
        <v>54.02846107048066</v>
      </c>
      <c r="AR512" s="27">
        <v>69.242514365135023</v>
      </c>
      <c r="AS512" s="28">
        <v>3.9210690245378904E-2</v>
      </c>
      <c r="AT512" s="28"/>
      <c r="AU512" s="28"/>
      <c r="AV512" s="28"/>
      <c r="AW512" s="60"/>
      <c r="AX512" s="67">
        <v>38357</v>
      </c>
      <c r="AY512" s="68" t="s">
        <v>39</v>
      </c>
      <c r="AZ512" s="69">
        <v>0.02</v>
      </c>
      <c r="BA512" s="69"/>
      <c r="BB512" s="69"/>
      <c r="BC512" s="68" t="s">
        <v>34</v>
      </c>
      <c r="BD512" s="18"/>
      <c r="BE512" s="27">
        <v>175.61680670798543</v>
      </c>
      <c r="BF512" s="27">
        <v>100.03653656180798</v>
      </c>
      <c r="BG512" s="28">
        <v>0</v>
      </c>
      <c r="BH512" s="17"/>
      <c r="BI512" s="18">
        <v>35069</v>
      </c>
      <c r="BJ512" s="42">
        <f>0.021/2</f>
        <v>1.0500000000000001E-2</v>
      </c>
      <c r="BK512" s="42">
        <v>0.27</v>
      </c>
      <c r="BL512" s="20"/>
      <c r="BM512" s="20"/>
      <c r="BN512" s="20"/>
      <c r="BO512" s="20"/>
      <c r="BP512" s="20"/>
      <c r="BQ512" s="20"/>
      <c r="BR512" s="20"/>
      <c r="BS512" s="20"/>
      <c r="BT512" s="20"/>
      <c r="BU512" s="20"/>
      <c r="BW512" s="16">
        <f t="shared" si="62"/>
        <v>0.71970627710252022</v>
      </c>
      <c r="BX512" s="10">
        <f t="shared" si="67"/>
        <v>0.23502832874024424</v>
      </c>
      <c r="BY512" s="10">
        <f t="shared" si="68"/>
        <v>1.235483738994835</v>
      </c>
      <c r="BZ512" s="12">
        <f t="shared" si="69"/>
        <v>0.3227744611868868</v>
      </c>
      <c r="CA512" s="10">
        <f t="shared" si="63"/>
        <v>4.2685694091459636</v>
      </c>
      <c r="CB512" s="10">
        <f t="shared" si="64"/>
        <v>2.1342847045729818</v>
      </c>
      <c r="CC512" s="11">
        <f t="shared" si="65"/>
        <v>351.35014634175576</v>
      </c>
      <c r="CD512" s="11">
        <f t="shared" si="66"/>
        <v>219.59384146359736</v>
      </c>
      <c r="CF512" s="17"/>
      <c r="CG512" s="17"/>
      <c r="CH512" s="17"/>
      <c r="CI512" s="17"/>
    </row>
    <row r="513" spans="32:87" ht="10.5" customHeight="1">
      <c r="AF513" s="8"/>
      <c r="AG513" s="18">
        <v>31533</v>
      </c>
      <c r="AH513" s="19" t="s">
        <v>39</v>
      </c>
      <c r="AI513" s="19"/>
      <c r="AJ513" s="19"/>
      <c r="AK513" s="19"/>
      <c r="AL513" s="20">
        <v>90.65</v>
      </c>
      <c r="AM513" s="26"/>
      <c r="AN513" s="20"/>
      <c r="AO513" s="19" t="s">
        <v>34</v>
      </c>
      <c r="AP513" s="18"/>
      <c r="AQ513" s="3">
        <f t="shared" si="61"/>
        <v>54.02846107048066</v>
      </c>
      <c r="AR513" s="19"/>
      <c r="AS513" s="19"/>
      <c r="AT513" s="27">
        <v>270.14857535026943</v>
      </c>
      <c r="AU513" s="27">
        <v>153.88463292174603</v>
      </c>
      <c r="AV513" s="28">
        <v>0</v>
      </c>
      <c r="AW513" s="60"/>
      <c r="AX513" s="67">
        <v>38384</v>
      </c>
      <c r="AY513" s="68" t="s">
        <v>39</v>
      </c>
      <c r="AZ513" s="69">
        <v>0.02</v>
      </c>
      <c r="BA513" s="69"/>
      <c r="BB513" s="70"/>
      <c r="BC513" s="68" t="s">
        <v>34</v>
      </c>
      <c r="BD513" s="18"/>
      <c r="BE513" s="27">
        <v>175.31781223611856</v>
      </c>
      <c r="BF513" s="27">
        <v>99.866220451537146</v>
      </c>
      <c r="BG513" s="28">
        <v>0</v>
      </c>
      <c r="BH513" s="17"/>
      <c r="BI513" s="18">
        <v>35095</v>
      </c>
      <c r="BJ513" s="20"/>
      <c r="BK513" s="20"/>
      <c r="BL513" s="42">
        <f>0.03/2</f>
        <v>1.4999999999999999E-2</v>
      </c>
      <c r="BM513" s="42">
        <v>0.11</v>
      </c>
      <c r="BN513" s="20"/>
      <c r="BO513" s="20"/>
      <c r="BP513" s="20"/>
      <c r="BQ513" s="20"/>
      <c r="BR513" s="20"/>
      <c r="BS513" s="20"/>
      <c r="BT513" s="20"/>
      <c r="BU513" s="20"/>
      <c r="BW513" s="16">
        <f t="shared" si="62"/>
        <v>0.71852433064201682</v>
      </c>
      <c r="BX513" s="10">
        <f t="shared" si="67"/>
        <v>0.23464235058483493</v>
      </c>
      <c r="BY513" s="10">
        <f t="shared" si="68"/>
        <v>1.2334547506717188</v>
      </c>
      <c r="BZ513" s="12">
        <f t="shared" si="69"/>
        <v>0.32224438086929302</v>
      </c>
      <c r="CA513" s="10">
        <f t="shared" si="63"/>
        <v>4.2613129458673153</v>
      </c>
      <c r="CB513" s="10">
        <f t="shared" si="64"/>
        <v>2.1306564729336577</v>
      </c>
      <c r="CC513" s="11">
        <f t="shared" si="65"/>
        <v>349.90844136396856</v>
      </c>
      <c r="CD513" s="11">
        <f t="shared" si="66"/>
        <v>218.69277585248037</v>
      </c>
      <c r="CF513" s="17"/>
      <c r="CG513" s="17"/>
      <c r="CH513" s="17"/>
      <c r="CI513" s="17"/>
    </row>
    <row r="514" spans="32:87" ht="10.5" customHeight="1">
      <c r="AG514" s="18">
        <v>31562</v>
      </c>
      <c r="AH514" s="19" t="s">
        <v>35</v>
      </c>
      <c r="AI514" s="20">
        <v>5.2910000000000004</v>
      </c>
      <c r="AJ514" s="26"/>
      <c r="AK514" s="20"/>
      <c r="AL514" s="20"/>
      <c r="AM514" s="20"/>
      <c r="AN514" s="20"/>
      <c r="AO514" s="19" t="s">
        <v>34</v>
      </c>
      <c r="AP514" s="18"/>
      <c r="AQ514" s="3">
        <f t="shared" si="61"/>
        <v>53.929503598569575</v>
      </c>
      <c r="AR514" s="27">
        <v>69.115901818047035</v>
      </c>
      <c r="AS514" s="28">
        <v>3.9138992020515691E-2</v>
      </c>
      <c r="AT514" s="28"/>
      <c r="AU514" s="28"/>
      <c r="AV514" s="28"/>
      <c r="AW514" s="60"/>
      <c r="AX514" s="67">
        <v>38412</v>
      </c>
      <c r="AY514" s="68" t="s">
        <v>39</v>
      </c>
      <c r="AZ514" s="69">
        <v>0.02</v>
      </c>
      <c r="BA514" s="69"/>
      <c r="BB514" s="69"/>
      <c r="BC514" s="68" t="s">
        <v>34</v>
      </c>
      <c r="BD514" s="18"/>
      <c r="BE514" s="27">
        <v>175.00828156306727</v>
      </c>
      <c r="BF514" s="27">
        <v>99.689902608887948</v>
      </c>
      <c r="BG514" s="28">
        <v>0</v>
      </c>
      <c r="BH514" s="17"/>
      <c r="BI514" s="18">
        <v>35097</v>
      </c>
      <c r="BJ514" s="42">
        <f>0.021/2</f>
        <v>1.0500000000000001E-2</v>
      </c>
      <c r="BK514" s="42">
        <v>2.5999999999999999E-2</v>
      </c>
      <c r="BL514" s="20"/>
      <c r="BM514" s="20"/>
      <c r="BN514" s="20"/>
      <c r="BO514" s="20"/>
      <c r="BP514" s="20"/>
      <c r="BQ514" s="20"/>
      <c r="BR514" s="20"/>
      <c r="BS514" s="20"/>
      <c r="BT514" s="20"/>
      <c r="BU514" s="20"/>
      <c r="BW514" s="16">
        <f t="shared" si="62"/>
        <v>0.71843349212336172</v>
      </c>
      <c r="BX514" s="10">
        <f t="shared" si="67"/>
        <v>0.23461268622604856</v>
      </c>
      <c r="BY514" s="10">
        <f t="shared" si="68"/>
        <v>1.2332988127339193</v>
      </c>
      <c r="BZ514" s="12">
        <f t="shared" si="69"/>
        <v>0.32220364153597508</v>
      </c>
      <c r="CA514" s="10">
        <f t="shared" si="63"/>
        <v>4.2607552676025158</v>
      </c>
      <c r="CB514" s="10">
        <f t="shared" si="64"/>
        <v>2.1303776338012579</v>
      </c>
      <c r="CC514" s="11">
        <f t="shared" si="65"/>
        <v>349.79778632371284</v>
      </c>
      <c r="CD514" s="11">
        <f t="shared" si="66"/>
        <v>218.62361645232053</v>
      </c>
      <c r="CF514" s="17"/>
      <c r="CG514" s="17"/>
      <c r="CH514" s="17"/>
      <c r="CI514" s="17"/>
    </row>
    <row r="515" spans="32:87" ht="10.5" customHeight="1">
      <c r="AF515" s="8"/>
      <c r="AG515" s="18">
        <v>31562</v>
      </c>
      <c r="AH515" s="19" t="s">
        <v>33</v>
      </c>
      <c r="AI515" s="26"/>
      <c r="AJ515" s="20">
        <v>5.6609999999999996</v>
      </c>
      <c r="AK515" s="21"/>
      <c r="AL515" s="21"/>
      <c r="AM515" s="21"/>
      <c r="AN515" s="21"/>
      <c r="AO515" s="19" t="s">
        <v>34</v>
      </c>
      <c r="AP515" s="18"/>
      <c r="AQ515" s="3">
        <f t="shared" si="61"/>
        <v>53.929503598569575</v>
      </c>
      <c r="AR515" s="27">
        <v>69.115901818047035</v>
      </c>
      <c r="AS515" s="28">
        <v>3.9138992020515691E-2</v>
      </c>
      <c r="AT515" s="28"/>
      <c r="AU515" s="28"/>
      <c r="AV515" s="28"/>
      <c r="AW515" s="60"/>
      <c r="AX515" s="67">
        <v>38443</v>
      </c>
      <c r="AY515" s="68" t="s">
        <v>39</v>
      </c>
      <c r="AZ515" s="69">
        <v>5.8000000000000003E-2</v>
      </c>
      <c r="BA515" s="69"/>
      <c r="BB515" s="69"/>
      <c r="BC515" s="68" t="s">
        <v>34</v>
      </c>
      <c r="BD515" s="18"/>
      <c r="BE515" s="27">
        <v>174.66622430332404</v>
      </c>
      <c r="BF515" s="27">
        <v>99.495056658708279</v>
      </c>
      <c r="BG515" s="28">
        <v>0</v>
      </c>
      <c r="BH515" s="17"/>
      <c r="BI515" s="47">
        <v>35101</v>
      </c>
      <c r="BJ515" s="20"/>
      <c r="BK515" s="20"/>
      <c r="BL515" s="20"/>
      <c r="BM515" s="20"/>
      <c r="BN515" s="20"/>
      <c r="BO515" s="20"/>
      <c r="BP515" s="20"/>
      <c r="BQ515" s="20"/>
      <c r="BR515" s="20"/>
      <c r="BS515" s="56"/>
      <c r="BT515" s="43">
        <v>2.9000000000000001E-2</v>
      </c>
      <c r="BU515" s="43">
        <v>7.6999999999999999E-2</v>
      </c>
      <c r="BW515" s="16">
        <f t="shared" si="62"/>
        <v>0.71825184953702981</v>
      </c>
      <c r="BX515" s="10">
        <f t="shared" si="67"/>
        <v>0.23455336875883748</v>
      </c>
      <c r="BY515" s="10">
        <f t="shared" si="68"/>
        <v>1.2329869959985904</v>
      </c>
      <c r="BZ515" s="12">
        <f t="shared" si="69"/>
        <v>0.32212217831994217</v>
      </c>
      <c r="CA515" s="10">
        <f t="shared" si="63"/>
        <v>4.2596401300135227</v>
      </c>
      <c r="CB515" s="10">
        <f t="shared" si="64"/>
        <v>2.1298200650067614</v>
      </c>
      <c r="CC515" s="11">
        <f t="shared" si="65"/>
        <v>349.57658121277979</v>
      </c>
      <c r="CD515" s="11">
        <f t="shared" si="66"/>
        <v>218.48536325798736</v>
      </c>
      <c r="CF515" s="17"/>
      <c r="CG515" s="17"/>
      <c r="CH515" s="17"/>
      <c r="CI515" s="17"/>
    </row>
    <row r="516" spans="32:87" ht="10.5" customHeight="1">
      <c r="AG516" s="18">
        <v>31566</v>
      </c>
      <c r="AH516" s="19" t="s">
        <v>33</v>
      </c>
      <c r="AI516" s="26"/>
      <c r="AJ516" s="20">
        <v>3.589</v>
      </c>
      <c r="AK516" s="20"/>
      <c r="AL516" s="20"/>
      <c r="AM516" s="20"/>
      <c r="AN516" s="20"/>
      <c r="AO516" s="19" t="s">
        <v>34</v>
      </c>
      <c r="AP516" s="18"/>
      <c r="AQ516" s="3">
        <f t="shared" si="61"/>
        <v>53.915868523617426</v>
      </c>
      <c r="AR516" s="27">
        <v>69.098456196902134</v>
      </c>
      <c r="AS516" s="28">
        <v>3.912911290429464E-2</v>
      </c>
      <c r="AT516" s="28"/>
      <c r="AU516" s="28"/>
      <c r="AV516" s="28"/>
      <c r="AW516" s="60"/>
      <c r="AX516" s="67">
        <v>38470</v>
      </c>
      <c r="AY516" s="68" t="s">
        <v>39</v>
      </c>
      <c r="AZ516" s="69">
        <v>0.02</v>
      </c>
      <c r="BA516" s="69"/>
      <c r="BB516" s="69"/>
      <c r="BC516" s="68" t="s">
        <v>34</v>
      </c>
      <c r="BD516" s="18"/>
      <c r="BE516" s="27">
        <v>174.36884823512463</v>
      </c>
      <c r="BF516" s="27">
        <v>99.325662439119142</v>
      </c>
      <c r="BG516" s="28">
        <v>0</v>
      </c>
      <c r="BH516" s="17"/>
      <c r="BI516" s="18">
        <v>35124</v>
      </c>
      <c r="BJ516" s="20"/>
      <c r="BK516" s="20"/>
      <c r="BL516" s="42">
        <f>0.03/2</f>
        <v>1.4999999999999999E-2</v>
      </c>
      <c r="BM516" s="42">
        <f>0.032/2</f>
        <v>1.6E-2</v>
      </c>
      <c r="BN516" s="20"/>
      <c r="BO516" s="20"/>
      <c r="BP516" s="20"/>
      <c r="BQ516" s="20"/>
      <c r="BR516" s="20"/>
      <c r="BS516" s="20"/>
      <c r="BT516" s="20"/>
      <c r="BU516" s="20"/>
      <c r="BW516" s="16">
        <f t="shared" si="62"/>
        <v>0.71720829554018062</v>
      </c>
      <c r="BX516" s="10">
        <f t="shared" si="67"/>
        <v>0.23421258424766567</v>
      </c>
      <c r="BY516" s="10">
        <f t="shared" si="68"/>
        <v>1.2311955790902083</v>
      </c>
      <c r="BZ516" s="12">
        <f t="shared" si="69"/>
        <v>0.32165416436790539</v>
      </c>
      <c r="CA516" s="10">
        <f t="shared" si="63"/>
        <v>4.2532337503829183</v>
      </c>
      <c r="CB516" s="10">
        <f t="shared" si="64"/>
        <v>2.1266168751914591</v>
      </c>
      <c r="CC516" s="11">
        <f t="shared" si="65"/>
        <v>348.30736376489818</v>
      </c>
      <c r="CD516" s="11">
        <f t="shared" si="66"/>
        <v>217.69210235306136</v>
      </c>
      <c r="CF516" s="17"/>
      <c r="CG516" s="17"/>
      <c r="CH516" s="17"/>
      <c r="CI516" s="17"/>
    </row>
    <row r="517" spans="32:87" ht="10.5" customHeight="1">
      <c r="AF517" s="8"/>
      <c r="AG517" s="18">
        <v>31566</v>
      </c>
      <c r="AH517" s="19" t="s">
        <v>39</v>
      </c>
      <c r="AI517" s="19"/>
      <c r="AJ517" s="19"/>
      <c r="AK517" s="19"/>
      <c r="AL517" s="20">
        <v>3.4780000000000002</v>
      </c>
      <c r="AM517" s="26"/>
      <c r="AN517" s="21"/>
      <c r="AO517" s="19" t="s">
        <v>34</v>
      </c>
      <c r="AP517" s="20"/>
      <c r="AQ517" s="3">
        <f t="shared" ref="AQ517:AQ580" si="70">100*2.71828^(-(0.69315/30.02)*(AG517-21794)/365.25)</f>
        <v>53.915868523617426</v>
      </c>
      <c r="AR517" s="19"/>
      <c r="AS517" s="19"/>
      <c r="AT517" s="27">
        <v>269.58653468388826</v>
      </c>
      <c r="AU517" s="27">
        <v>153.56447790511857</v>
      </c>
      <c r="AV517" s="28">
        <v>0</v>
      </c>
      <c r="AW517" s="60"/>
      <c r="AX517" s="67">
        <v>38504</v>
      </c>
      <c r="AY517" s="68" t="s">
        <v>39</v>
      </c>
      <c r="AZ517" s="69">
        <v>0.02</v>
      </c>
      <c r="BA517" s="69"/>
      <c r="BB517" s="70"/>
      <c r="BC517" s="68" t="s">
        <v>34</v>
      </c>
      <c r="BD517" s="20"/>
      <c r="BE517" s="27">
        <v>173.99509476376815</v>
      </c>
      <c r="BF517" s="27">
        <v>99.112761387657557</v>
      </c>
      <c r="BG517" s="28">
        <v>0</v>
      </c>
      <c r="BH517" s="17"/>
      <c r="BI517" s="18">
        <v>35125</v>
      </c>
      <c r="BJ517" s="42">
        <f>0.021/2</f>
        <v>1.0500000000000001E-2</v>
      </c>
      <c r="BK517" s="42">
        <v>2.8000000000000001E-2</v>
      </c>
      <c r="BL517" s="20"/>
      <c r="BM517" s="20"/>
      <c r="BN517" s="20"/>
      <c r="BO517" s="20"/>
      <c r="BP517" s="20"/>
      <c r="BQ517" s="20"/>
      <c r="BR517" s="20"/>
      <c r="BS517" s="20"/>
      <c r="BT517" s="20"/>
      <c r="BU517" s="20"/>
      <c r="BW517" s="16">
        <f t="shared" si="62"/>
        <v>0.71716295803690033</v>
      </c>
      <c r="BX517" s="10">
        <f t="shared" si="67"/>
        <v>0.23419777876664627</v>
      </c>
      <c r="BY517" s="10">
        <f t="shared" si="68"/>
        <v>1.2311177504678219</v>
      </c>
      <c r="BZ517" s="12">
        <f t="shared" si="69"/>
        <v>0.32163383136726542</v>
      </c>
      <c r="CA517" s="10">
        <f t="shared" si="63"/>
        <v>4.2529554308066793</v>
      </c>
      <c r="CB517" s="10">
        <f t="shared" si="64"/>
        <v>2.1264777154033396</v>
      </c>
      <c r="CC517" s="11">
        <f t="shared" si="65"/>
        <v>348.2522850522812</v>
      </c>
      <c r="CD517" s="11">
        <f t="shared" si="66"/>
        <v>217.65767815767575</v>
      </c>
      <c r="CF517" s="17"/>
      <c r="CG517" s="17"/>
      <c r="CH517" s="17"/>
      <c r="CI517" s="17"/>
    </row>
    <row r="518" spans="32:87" ht="10.5" customHeight="1">
      <c r="AG518" s="18">
        <v>31593</v>
      </c>
      <c r="AH518" s="19" t="s">
        <v>35</v>
      </c>
      <c r="AI518" s="20">
        <v>0.88800000000000001</v>
      </c>
      <c r="AJ518" s="26"/>
      <c r="AK518" s="20"/>
      <c r="AL518" s="20"/>
      <c r="AM518" s="20"/>
      <c r="AN518" s="20"/>
      <c r="AO518" s="19" t="s">
        <v>34</v>
      </c>
      <c r="AP518" s="18"/>
      <c r="AQ518" s="3">
        <f t="shared" si="70"/>
        <v>53.823921894432388</v>
      </c>
      <c r="AR518" s="27">
        <v>68.980813376692083</v>
      </c>
      <c r="AS518" s="28">
        <v>3.9062494061447253E-2</v>
      </c>
      <c r="AT518" s="28"/>
      <c r="AU518" s="28"/>
      <c r="AV518" s="28"/>
      <c r="AW518" s="60"/>
      <c r="AX518" s="67">
        <v>38537</v>
      </c>
      <c r="AY518" s="68" t="s">
        <v>39</v>
      </c>
      <c r="AZ518" s="69">
        <v>0.02</v>
      </c>
      <c r="BA518" s="69"/>
      <c r="BB518" s="69"/>
      <c r="BC518" s="68" t="s">
        <v>34</v>
      </c>
      <c r="BD518" s="18"/>
      <c r="BE518" s="27">
        <v>173.63310018770466</v>
      </c>
      <c r="BF518" s="27">
        <v>98.906558551366572</v>
      </c>
      <c r="BG518" s="28">
        <v>0</v>
      </c>
      <c r="BH518" s="17"/>
      <c r="BI518" s="18">
        <v>35153</v>
      </c>
      <c r="BJ518" s="20"/>
      <c r="BK518" s="20"/>
      <c r="BL518" s="42">
        <f>0.03/2</f>
        <v>1.4999999999999999E-2</v>
      </c>
      <c r="BM518" s="42">
        <f>0.032/2</f>
        <v>1.6E-2</v>
      </c>
      <c r="BN518" s="20"/>
      <c r="BO518" s="20"/>
      <c r="BP518" s="20"/>
      <c r="BQ518" s="20"/>
      <c r="BR518" s="20"/>
      <c r="BS518" s="20"/>
      <c r="BT518" s="20"/>
      <c r="BU518" s="20"/>
      <c r="BW518" s="16">
        <f t="shared" ref="BW518:BW581" si="71">1*2.71828^(-(0.69315/30.02)*(BI518-29866)/365.25)</f>
        <v>0.71589467086248093</v>
      </c>
      <c r="BX518" s="10">
        <f t="shared" si="67"/>
        <v>0.23378360506210871</v>
      </c>
      <c r="BY518" s="10">
        <f t="shared" si="68"/>
        <v>1.2289405453631519</v>
      </c>
      <c r="BZ518" s="12">
        <f t="shared" si="69"/>
        <v>0.32106502889551053</v>
      </c>
      <c r="CA518" s="10">
        <f t="shared" ref="CA518:CA581" si="72">6*2.71828^(-(0.69315/29)*(BI518-29866)/365.25)</f>
        <v>4.2451698725718536</v>
      </c>
      <c r="CB518" s="10">
        <f t="shared" ref="CB518:CB581" si="73">3*2.71828^(-(0.69315/29)*(BI518-29866)/365.25)</f>
        <v>2.1225849362859268</v>
      </c>
      <c r="CC518" s="11">
        <f t="shared" ref="CC518:CC581" si="74">800*2.71828^(-(0.69315/12)*(BI518-29866)/365.25)</f>
        <v>346.71361222366255</v>
      </c>
      <c r="CD518" s="11">
        <f t="shared" ref="CD518:CD581" si="75">500*2.71828^(-(0.69315/12)*(BI518-29866)/365.25)</f>
        <v>216.69600763978909</v>
      </c>
      <c r="CF518" s="17"/>
      <c r="CG518" s="17"/>
      <c r="CH518" s="17"/>
      <c r="CI518" s="17"/>
    </row>
    <row r="519" spans="32:87" ht="10.5" customHeight="1">
      <c r="AF519" s="8"/>
      <c r="AG519" s="18">
        <v>31593</v>
      </c>
      <c r="AH519" s="19" t="s">
        <v>33</v>
      </c>
      <c r="AI519" s="26"/>
      <c r="AJ519" s="20">
        <v>1.0248999999999999</v>
      </c>
      <c r="AK519" s="21"/>
      <c r="AL519" s="21"/>
      <c r="AM519" s="21"/>
      <c r="AN519" s="21"/>
      <c r="AO519" s="19" t="s">
        <v>34</v>
      </c>
      <c r="AP519" s="18"/>
      <c r="AQ519" s="3">
        <f t="shared" si="70"/>
        <v>53.823921894432388</v>
      </c>
      <c r="AR519" s="27">
        <v>68.980813376692083</v>
      </c>
      <c r="AS519" s="28">
        <v>3.9062494061447253E-2</v>
      </c>
      <c r="AT519" s="28"/>
      <c r="AU519" s="28"/>
      <c r="AV519" s="28"/>
      <c r="AW519" s="60"/>
      <c r="AX519" s="67">
        <v>38565</v>
      </c>
      <c r="AY519" s="68" t="s">
        <v>39</v>
      </c>
      <c r="AZ519" s="69">
        <v>0.02</v>
      </c>
      <c r="BA519" s="69"/>
      <c r="BB519" s="69"/>
      <c r="BC519" s="68" t="s">
        <v>34</v>
      </c>
      <c r="BD519" s="18"/>
      <c r="BE519" s="27">
        <v>173.32654394176717</v>
      </c>
      <c r="BF519" s="27">
        <v>98.73193503053254</v>
      </c>
      <c r="BG519" s="28">
        <v>0</v>
      </c>
      <c r="BH519" s="17"/>
      <c r="BI519" s="18">
        <v>35156</v>
      </c>
      <c r="BJ519" s="42">
        <v>2.4E-2</v>
      </c>
      <c r="BK519" s="42">
        <v>0.11</v>
      </c>
      <c r="BL519" s="20"/>
      <c r="BM519" s="20"/>
      <c r="BN519" s="20"/>
      <c r="BO519" s="20"/>
      <c r="BP519" s="20"/>
      <c r="BQ519" s="20"/>
      <c r="BR519" s="20"/>
      <c r="BS519" s="20"/>
      <c r="BT519" s="20"/>
      <c r="BU519" s="20"/>
      <c r="BW519" s="16">
        <f t="shared" si="71"/>
        <v>0.71575891605243802</v>
      </c>
      <c r="BX519" s="10">
        <f t="shared" si="67"/>
        <v>0.23373927277387122</v>
      </c>
      <c r="BY519" s="10">
        <f t="shared" si="68"/>
        <v>1.2287075018763369</v>
      </c>
      <c r="BZ519" s="12">
        <f t="shared" si="69"/>
        <v>0.32100414546700756</v>
      </c>
      <c r="CA519" s="10">
        <f t="shared" si="72"/>
        <v>4.2443365514077023</v>
      </c>
      <c r="CB519" s="10">
        <f t="shared" si="73"/>
        <v>2.1221682757038511</v>
      </c>
      <c r="CC519" s="11">
        <f t="shared" si="74"/>
        <v>346.54915816580882</v>
      </c>
      <c r="CD519" s="11">
        <f t="shared" si="75"/>
        <v>216.59322385363049</v>
      </c>
      <c r="CF519" s="17"/>
      <c r="CG519" s="17"/>
      <c r="CH519" s="17"/>
      <c r="CI519" s="17"/>
    </row>
    <row r="520" spans="32:87" ht="10.5" customHeight="1">
      <c r="AG520" s="18">
        <v>31595</v>
      </c>
      <c r="AH520" s="19" t="s">
        <v>33</v>
      </c>
      <c r="AI520" s="26"/>
      <c r="AJ520" s="20">
        <v>0.96199999999999997</v>
      </c>
      <c r="AK520" s="20"/>
      <c r="AL520" s="20"/>
      <c r="AM520" s="20"/>
      <c r="AN520" s="20"/>
      <c r="AO520" s="19" t="s">
        <v>34</v>
      </c>
      <c r="AP520" s="20"/>
      <c r="AQ520" s="3">
        <f t="shared" si="70"/>
        <v>53.817117274011636</v>
      </c>
      <c r="AR520" s="27">
        <v>68.972107065603936</v>
      </c>
      <c r="AS520" s="28">
        <v>3.905756384667404E-2</v>
      </c>
      <c r="AT520" s="28"/>
      <c r="AU520" s="28"/>
      <c r="AV520" s="28"/>
      <c r="AW520" s="60"/>
      <c r="AX520" s="67">
        <v>38596</v>
      </c>
      <c r="AY520" s="68" t="s">
        <v>39</v>
      </c>
      <c r="AZ520" s="69">
        <v>0.02</v>
      </c>
      <c r="BA520" s="69"/>
      <c r="BB520" s="69"/>
      <c r="BC520" s="68" t="s">
        <v>34</v>
      </c>
      <c r="BD520" s="20"/>
      <c r="BE520" s="27">
        <v>172.98777367254354</v>
      </c>
      <c r="BF520" s="27">
        <v>98.538961447545162</v>
      </c>
      <c r="BG520" s="28">
        <v>0</v>
      </c>
      <c r="BH520" s="17"/>
      <c r="BI520" s="18">
        <v>35185</v>
      </c>
      <c r="BJ520" s="20"/>
      <c r="BK520" s="20"/>
      <c r="BL520" s="42">
        <f>0.03/2</f>
        <v>1.4999999999999999E-2</v>
      </c>
      <c r="BM520" s="42">
        <v>0.04</v>
      </c>
      <c r="BN520" s="20"/>
      <c r="BO520" s="20"/>
      <c r="BP520" s="20"/>
      <c r="BQ520" s="20"/>
      <c r="BR520" s="20"/>
      <c r="BS520" s="20"/>
      <c r="BT520" s="20"/>
      <c r="BU520" s="20"/>
      <c r="BW520" s="16">
        <f t="shared" si="71"/>
        <v>0.71444794602984241</v>
      </c>
      <c r="BX520" s="10">
        <f t="shared" si="67"/>
        <v>0.23331116049634648</v>
      </c>
      <c r="BY520" s="10">
        <f t="shared" si="68"/>
        <v>1.226457025262812</v>
      </c>
      <c r="BZ520" s="12">
        <f t="shared" si="69"/>
        <v>0.32041620055651016</v>
      </c>
      <c r="CA520" s="10">
        <f t="shared" si="72"/>
        <v>4.2362895421558573</v>
      </c>
      <c r="CB520" s="10">
        <f t="shared" si="73"/>
        <v>2.1181447710779286</v>
      </c>
      <c r="CC520" s="11">
        <f t="shared" si="74"/>
        <v>344.96345165369053</v>
      </c>
      <c r="CD520" s="11">
        <f t="shared" si="75"/>
        <v>215.60215728355658</v>
      </c>
      <c r="CF520" s="17"/>
      <c r="CG520" s="17"/>
      <c r="CH520" s="17"/>
      <c r="CI520" s="17"/>
    </row>
    <row r="521" spans="32:87" ht="10.5" customHeight="1">
      <c r="AF521" s="8"/>
      <c r="AG521" s="18">
        <v>31595</v>
      </c>
      <c r="AH521" s="19" t="s">
        <v>33</v>
      </c>
      <c r="AI521" s="26"/>
      <c r="AJ521" s="20">
        <v>0.70299999999999996</v>
      </c>
      <c r="AK521" s="21"/>
      <c r="AL521" s="21"/>
      <c r="AM521" s="21"/>
      <c r="AN521" s="21"/>
      <c r="AO521" s="19" t="s">
        <v>34</v>
      </c>
      <c r="AP521" s="18"/>
      <c r="AQ521" s="3">
        <f t="shared" si="70"/>
        <v>53.817117274011636</v>
      </c>
      <c r="AR521" s="27">
        <v>68.972107065603936</v>
      </c>
      <c r="AS521" s="28">
        <v>3.905756384667404E-2</v>
      </c>
      <c r="AT521" s="28"/>
      <c r="AU521" s="28"/>
      <c r="AV521" s="28"/>
      <c r="AW521" s="60"/>
      <c r="AX521" s="67">
        <v>38628</v>
      </c>
      <c r="AY521" s="68" t="s">
        <v>39</v>
      </c>
      <c r="AZ521" s="69">
        <v>0.02</v>
      </c>
      <c r="BA521" s="69"/>
      <c r="BB521" s="70"/>
      <c r="BC521" s="68" t="s">
        <v>34</v>
      </c>
      <c r="BD521" s="20"/>
      <c r="BE521" s="27">
        <v>172.63876983214004</v>
      </c>
      <c r="BF521" s="27">
        <v>98.340158519196805</v>
      </c>
      <c r="BG521" s="28">
        <v>0</v>
      </c>
      <c r="BH521" s="17"/>
      <c r="BI521" s="18">
        <v>35186</v>
      </c>
      <c r="BJ521" s="42">
        <f>0.021/2</f>
        <v>1.0500000000000001E-2</v>
      </c>
      <c r="BK521" s="42">
        <v>4.1000000000000002E-2</v>
      </c>
      <c r="BL521" s="20"/>
      <c r="BM521" s="20"/>
      <c r="BN521" s="20"/>
      <c r="BO521" s="20"/>
      <c r="BP521" s="20"/>
      <c r="BQ521" s="20"/>
      <c r="BR521" s="20"/>
      <c r="BS521" s="20"/>
      <c r="BT521" s="20"/>
      <c r="BU521" s="20"/>
      <c r="BW521" s="16">
        <f t="shared" si="71"/>
        <v>0.71440278301890392</v>
      </c>
      <c r="BX521" s="10">
        <f t="shared" si="67"/>
        <v>0.23329641199779996</v>
      </c>
      <c r="BY521" s="10">
        <f t="shared" si="68"/>
        <v>1.2263794961826944</v>
      </c>
      <c r="BZ521" s="12">
        <f t="shared" si="69"/>
        <v>0.32039594581233871</v>
      </c>
      <c r="CA521" s="10">
        <f t="shared" si="72"/>
        <v>4.236012331360639</v>
      </c>
      <c r="CB521" s="10">
        <f t="shared" si="73"/>
        <v>2.1180061656803195</v>
      </c>
      <c r="CC521" s="11">
        <f t="shared" si="74"/>
        <v>344.90890172224027</v>
      </c>
      <c r="CD521" s="11">
        <f t="shared" si="75"/>
        <v>215.56806357640019</v>
      </c>
      <c r="CF521" s="17"/>
      <c r="CG521" s="17"/>
      <c r="CH521" s="17"/>
      <c r="CI521" s="17"/>
    </row>
    <row r="522" spans="32:87" ht="10.5" customHeight="1">
      <c r="AG522" s="18">
        <v>31595</v>
      </c>
      <c r="AH522" s="19" t="s">
        <v>39</v>
      </c>
      <c r="AI522" s="19"/>
      <c r="AJ522" s="19"/>
      <c r="AK522" s="19"/>
      <c r="AL522" s="20">
        <v>0.60680000000000001</v>
      </c>
      <c r="AM522" s="26"/>
      <c r="AN522" s="20"/>
      <c r="AO522" s="19" t="s">
        <v>34</v>
      </c>
      <c r="AP522" s="18"/>
      <c r="AQ522" s="3">
        <f t="shared" si="70"/>
        <v>53.817117274011636</v>
      </c>
      <c r="AR522" s="19"/>
      <c r="AS522" s="19"/>
      <c r="AT522" s="27">
        <v>269.09358554519929</v>
      </c>
      <c r="AU522" s="27">
        <v>153.2836794698209</v>
      </c>
      <c r="AV522" s="28">
        <v>0</v>
      </c>
      <c r="AW522" s="60"/>
      <c r="AX522" s="67">
        <v>38657</v>
      </c>
      <c r="AY522" s="68" t="s">
        <v>39</v>
      </c>
      <c r="AZ522" s="69">
        <v>0.02</v>
      </c>
      <c r="BA522" s="69"/>
      <c r="BB522" s="69"/>
      <c r="BC522" s="68" t="s">
        <v>34</v>
      </c>
      <c r="BD522" s="20"/>
      <c r="BE522" s="27">
        <v>172.32309333519308</v>
      </c>
      <c r="BF522" s="27">
        <v>98.160339833158133</v>
      </c>
      <c r="BG522" s="28">
        <v>0</v>
      </c>
      <c r="BH522" s="17"/>
      <c r="BI522" s="47">
        <v>35193</v>
      </c>
      <c r="BJ522" s="20"/>
      <c r="BK522" s="20"/>
      <c r="BL522" s="20"/>
      <c r="BM522" s="20"/>
      <c r="BN522" s="20"/>
      <c r="BO522" s="20"/>
      <c r="BP522" s="20"/>
      <c r="BQ522" s="20"/>
      <c r="BR522" s="20"/>
      <c r="BS522" s="43">
        <v>2.1000000000000001E-2</v>
      </c>
      <c r="BT522" s="43">
        <v>2.5999999999999999E-2</v>
      </c>
      <c r="BU522" s="43">
        <v>0.11700000000000001</v>
      </c>
      <c r="BW522" s="16">
        <f t="shared" si="71"/>
        <v>0.71408672187021638</v>
      </c>
      <c r="BX522" s="10">
        <f t="shared" si="67"/>
        <v>0.23319319860933982</v>
      </c>
      <c r="BY522" s="10">
        <f t="shared" si="68"/>
        <v>1.2258369298300655</v>
      </c>
      <c r="BZ522" s="12">
        <f t="shared" si="69"/>
        <v>0.32025419844926101</v>
      </c>
      <c r="CA522" s="10">
        <f t="shared" si="72"/>
        <v>4.234072363644545</v>
      </c>
      <c r="CB522" s="10">
        <f t="shared" si="73"/>
        <v>2.1170361818222725</v>
      </c>
      <c r="CC522" s="11">
        <f t="shared" si="74"/>
        <v>344.52729365698531</v>
      </c>
      <c r="CD522" s="11">
        <f t="shared" si="75"/>
        <v>215.3295585356158</v>
      </c>
      <c r="CF522" s="17"/>
      <c r="CG522" s="17"/>
      <c r="CH522" s="17"/>
      <c r="CI522" s="17"/>
    </row>
    <row r="523" spans="32:87" ht="10.5" customHeight="1">
      <c r="AF523" s="8"/>
      <c r="AG523" s="18">
        <v>31624</v>
      </c>
      <c r="AH523" s="19" t="s">
        <v>35</v>
      </c>
      <c r="AI523" s="20">
        <v>0.28489999999999999</v>
      </c>
      <c r="AJ523" s="26"/>
      <c r="AK523" s="20"/>
      <c r="AL523" s="20"/>
      <c r="AM523" s="20"/>
      <c r="AN523" s="20"/>
      <c r="AO523" s="19" t="s">
        <v>34</v>
      </c>
      <c r="AP523" s="18"/>
      <c r="AQ523" s="3">
        <f t="shared" si="70"/>
        <v>53.718546895261966</v>
      </c>
      <c r="AR523" s="27">
        <v>68.84598896845408</v>
      </c>
      <c r="AS523" s="28">
        <v>3.8986145619201794E-2</v>
      </c>
      <c r="AT523" s="28"/>
      <c r="AU523" s="28"/>
      <c r="AV523" s="28"/>
      <c r="AW523" s="60"/>
      <c r="AX523" s="67">
        <v>38687</v>
      </c>
      <c r="AY523" s="68" t="s">
        <v>39</v>
      </c>
      <c r="AZ523" s="69">
        <v>0.02</v>
      </c>
      <c r="BA523" s="69"/>
      <c r="BB523" s="69"/>
      <c r="BC523" s="68" t="s">
        <v>34</v>
      </c>
      <c r="BD523" s="18"/>
      <c r="BE523" s="27">
        <v>171.99713885511417</v>
      </c>
      <c r="BF523" s="27">
        <v>97.974666503394644</v>
      </c>
      <c r="BG523" s="28">
        <v>0</v>
      </c>
      <c r="BH523" s="17"/>
      <c r="BI523" s="47">
        <v>35209</v>
      </c>
      <c r="BJ523" s="20"/>
      <c r="BK523" s="20"/>
      <c r="BL523" s="20"/>
      <c r="BM523" s="20"/>
      <c r="BN523" s="20"/>
      <c r="BO523" s="20"/>
      <c r="BP523" s="20"/>
      <c r="BQ523" s="43">
        <v>2.5999999999999999E-2</v>
      </c>
      <c r="BR523" s="20"/>
      <c r="BS523" s="20"/>
      <c r="BT523" s="20"/>
      <c r="BU523" s="20"/>
      <c r="BW523" s="16">
        <f t="shared" si="71"/>
        <v>0.71336482136233448</v>
      </c>
      <c r="BX523" s="10">
        <f t="shared" si="67"/>
        <v>0.23295745372940455</v>
      </c>
      <c r="BY523" s="10">
        <f t="shared" si="68"/>
        <v>1.22459767936493</v>
      </c>
      <c r="BZ523" s="12">
        <f t="shared" si="69"/>
        <v>0.31993043991765535</v>
      </c>
      <c r="CA523" s="10">
        <f t="shared" si="72"/>
        <v>4.2296414872784345</v>
      </c>
      <c r="CB523" s="10">
        <f t="shared" si="73"/>
        <v>2.1148207436392172</v>
      </c>
      <c r="CC523" s="11">
        <f t="shared" si="74"/>
        <v>343.65663134853042</v>
      </c>
      <c r="CD523" s="11">
        <f t="shared" si="75"/>
        <v>214.78539459283152</v>
      </c>
      <c r="CF523" s="17"/>
      <c r="CG523" s="17"/>
      <c r="CH523" s="17"/>
      <c r="CI523" s="17"/>
    </row>
    <row r="524" spans="32:87" ht="10.5" customHeight="1">
      <c r="AG524" s="18">
        <v>31624</v>
      </c>
      <c r="AH524" s="19" t="s">
        <v>33</v>
      </c>
      <c r="AI524" s="26"/>
      <c r="AJ524" s="20">
        <v>0.999</v>
      </c>
      <c r="AK524" s="20"/>
      <c r="AL524" s="20"/>
      <c r="AM524" s="20"/>
      <c r="AN524" s="20"/>
      <c r="AO524" s="19" t="s">
        <v>34</v>
      </c>
      <c r="AP524" s="18"/>
      <c r="AQ524" s="3">
        <f t="shared" si="70"/>
        <v>53.718546895261966</v>
      </c>
      <c r="AR524" s="27">
        <v>68.84598896845408</v>
      </c>
      <c r="AS524" s="28">
        <v>3.8986145619201794E-2</v>
      </c>
      <c r="AT524" s="28"/>
      <c r="AU524" s="28"/>
      <c r="AV524" s="28"/>
      <c r="AW524" s="60"/>
      <c r="AX524" s="67">
        <v>38722</v>
      </c>
      <c r="AY524" s="68" t="s">
        <v>39</v>
      </c>
      <c r="AZ524" s="69">
        <v>0.02</v>
      </c>
      <c r="BA524" s="69"/>
      <c r="BB524" s="69"/>
      <c r="BC524" s="68" t="s">
        <v>34</v>
      </c>
      <c r="BD524" s="18"/>
      <c r="BE524" s="27">
        <v>171.61763780094256</v>
      </c>
      <c r="BF524" s="27">
        <v>97.758491458462828</v>
      </c>
      <c r="BG524" s="28">
        <v>0</v>
      </c>
      <c r="BH524" s="17"/>
      <c r="BI524" s="18">
        <v>35216</v>
      </c>
      <c r="BJ524" s="20"/>
      <c r="BK524" s="20"/>
      <c r="BL524" s="42">
        <f>0.03/2</f>
        <v>1.4999999999999999E-2</v>
      </c>
      <c r="BM524" s="42">
        <f>0.032/2</f>
        <v>1.6E-2</v>
      </c>
      <c r="BN524" s="20"/>
      <c r="BO524" s="20"/>
      <c r="BP524" s="20"/>
      <c r="BQ524" s="20"/>
      <c r="BR524" s="20"/>
      <c r="BS524" s="20"/>
      <c r="BT524" s="20"/>
      <c r="BU524" s="20"/>
      <c r="BW524" s="16">
        <f t="shared" si="71"/>
        <v>0.71304921942147914</v>
      </c>
      <c r="BX524" s="10">
        <f t="shared" si="67"/>
        <v>0.23285439030052216</v>
      </c>
      <c r="BY524" s="10">
        <f t="shared" si="68"/>
        <v>1.2240559013114003</v>
      </c>
      <c r="BZ524" s="12">
        <f t="shared" si="69"/>
        <v>0.31978889850048281</v>
      </c>
      <c r="CA524" s="10">
        <f t="shared" si="72"/>
        <v>4.2277044372195327</v>
      </c>
      <c r="CB524" s="10">
        <f t="shared" si="73"/>
        <v>2.1138522186097664</v>
      </c>
      <c r="CC524" s="11">
        <f t="shared" si="74"/>
        <v>343.27640879832632</v>
      </c>
      <c r="CD524" s="11">
        <f t="shared" si="75"/>
        <v>214.54775549895393</v>
      </c>
      <c r="CF524" s="17"/>
      <c r="CG524" s="17"/>
      <c r="CH524" s="17"/>
      <c r="CI524" s="17"/>
    </row>
    <row r="525" spans="32:87" ht="10.5" customHeight="1">
      <c r="AF525" s="8"/>
      <c r="AG525" s="18">
        <v>31625</v>
      </c>
      <c r="AH525" s="19" t="s">
        <v>33</v>
      </c>
      <c r="AI525" s="26"/>
      <c r="AJ525" s="20">
        <v>1.702</v>
      </c>
      <c r="AK525" s="20"/>
      <c r="AL525" s="20"/>
      <c r="AM525" s="20"/>
      <c r="AN525" s="20"/>
      <c r="AO525" s="19" t="s">
        <v>34</v>
      </c>
      <c r="AP525" s="20"/>
      <c r="AQ525" s="3">
        <f t="shared" si="70"/>
        <v>53.715151138671821</v>
      </c>
      <c r="AR525" s="27">
        <v>68.841644184144442</v>
      </c>
      <c r="AS525" s="28">
        <v>3.8983685252282567E-2</v>
      </c>
      <c r="AT525" s="28"/>
      <c r="AU525" s="28"/>
      <c r="AV525" s="28"/>
      <c r="AW525" s="60"/>
      <c r="AX525" s="67">
        <v>38749</v>
      </c>
      <c r="AY525" s="68" t="s">
        <v>39</v>
      </c>
      <c r="AZ525" s="69">
        <v>0.02</v>
      </c>
      <c r="BA525" s="69"/>
      <c r="BB525" s="70"/>
      <c r="BC525" s="68" t="s">
        <v>34</v>
      </c>
      <c r="BD525" s="20"/>
      <c r="BE525" s="27">
        <v>171.32545207032138</v>
      </c>
      <c r="BF525" s="27">
        <v>97.592053808946019</v>
      </c>
      <c r="BG525" s="28">
        <v>0</v>
      </c>
      <c r="BH525" s="17"/>
      <c r="BI525" s="18">
        <v>35219</v>
      </c>
      <c r="BJ525" s="42">
        <v>2.7E-2</v>
      </c>
      <c r="BK525" s="42">
        <v>8.5999999999999993E-2</v>
      </c>
      <c r="BL525" s="20"/>
      <c r="BM525" s="20"/>
      <c r="BN525" s="20"/>
      <c r="BO525" s="20"/>
      <c r="BP525" s="20"/>
      <c r="BQ525" s="20"/>
      <c r="BR525" s="20"/>
      <c r="BS525" s="20"/>
      <c r="BT525" s="20"/>
      <c r="BU525" s="20"/>
      <c r="BW525" s="16">
        <f t="shared" si="71"/>
        <v>0.71291400419321505</v>
      </c>
      <c r="BX525" s="10">
        <f t="shared" ref="BX525:BX588" si="76">0.3*2.71828^(-(0.69315/30.02)*(BI525-31208)/365.25)</f>
        <v>0.23281023421889521</v>
      </c>
      <c r="BY525" s="10">
        <f t="shared" si="68"/>
        <v>1.2238237840976147</v>
      </c>
      <c r="BZ525" s="12">
        <f t="shared" si="69"/>
        <v>0.31972825706405827</v>
      </c>
      <c r="CA525" s="10">
        <f t="shared" si="72"/>
        <v>4.2268745444969653</v>
      </c>
      <c r="CB525" s="10">
        <f t="shared" si="73"/>
        <v>2.1134372722484827</v>
      </c>
      <c r="CC525" s="11">
        <f t="shared" si="74"/>
        <v>343.11358508330028</v>
      </c>
      <c r="CD525" s="11">
        <f t="shared" si="75"/>
        <v>214.4459906770627</v>
      </c>
      <c r="CF525" s="17"/>
      <c r="CG525" s="17"/>
      <c r="CH525" s="17"/>
      <c r="CI525" s="17"/>
    </row>
    <row r="526" spans="32:87" ht="10.5" customHeight="1">
      <c r="AG526" s="18">
        <v>31625</v>
      </c>
      <c r="AH526" s="19" t="s">
        <v>33</v>
      </c>
      <c r="AI526" s="26"/>
      <c r="AJ526" s="20">
        <v>0.48099999999999998</v>
      </c>
      <c r="AK526" s="21"/>
      <c r="AL526" s="21"/>
      <c r="AM526" s="21"/>
      <c r="AN526" s="21"/>
      <c r="AO526" s="19" t="s">
        <v>34</v>
      </c>
      <c r="AP526" s="18"/>
      <c r="AQ526" s="3">
        <f t="shared" si="70"/>
        <v>53.715151138671821</v>
      </c>
      <c r="AR526" s="27">
        <v>68.841644184144442</v>
      </c>
      <c r="AS526" s="28">
        <v>3.8983685252282567E-2</v>
      </c>
      <c r="AT526" s="28"/>
      <c r="AU526" s="28"/>
      <c r="AV526" s="28"/>
      <c r="AW526" s="60"/>
      <c r="AX526" s="67">
        <v>38778</v>
      </c>
      <c r="AY526" s="68" t="s">
        <v>39</v>
      </c>
      <c r="AZ526" s="69">
        <v>0.02</v>
      </c>
      <c r="BA526" s="69"/>
      <c r="BB526" s="69"/>
      <c r="BC526" s="68" t="s">
        <v>34</v>
      </c>
      <c r="BD526" s="20"/>
      <c r="BE526" s="27">
        <v>171.01217702439743</v>
      </c>
      <c r="BF526" s="27">
        <v>97.413603060564157</v>
      </c>
      <c r="BG526" s="28">
        <v>0</v>
      </c>
      <c r="BH526" s="17"/>
      <c r="BI526" s="47">
        <v>35226</v>
      </c>
      <c r="BJ526" s="20"/>
      <c r="BK526" s="20"/>
      <c r="BL526" s="20"/>
      <c r="BM526" s="20"/>
      <c r="BN526" s="20"/>
      <c r="BO526" s="20"/>
      <c r="BP526" s="20"/>
      <c r="BQ526" s="20"/>
      <c r="BR526" s="43">
        <v>2.3E-2</v>
      </c>
      <c r="BS526" s="20"/>
      <c r="BT526" s="20"/>
      <c r="BU526" s="20"/>
      <c r="BW526" s="16">
        <f t="shared" si="71"/>
        <v>0.7125986016997804</v>
      </c>
      <c r="BX526" s="10">
        <f t="shared" si="76"/>
        <v>0.23270723592185261</v>
      </c>
      <c r="BY526" s="10">
        <f t="shared" si="68"/>
        <v>1.223282348425488</v>
      </c>
      <c r="BZ526" s="12">
        <f t="shared" si="69"/>
        <v>0.31958680509522841</v>
      </c>
      <c r="CA526" s="10">
        <f t="shared" si="72"/>
        <v>4.2249387616155998</v>
      </c>
      <c r="CB526" s="10">
        <f t="shared" si="73"/>
        <v>2.1124693808077999</v>
      </c>
      <c r="CC526" s="11">
        <f t="shared" si="74"/>
        <v>342.73396336083238</v>
      </c>
      <c r="CD526" s="11">
        <f t="shared" si="75"/>
        <v>214.20872710052021</v>
      </c>
      <c r="CF526" s="17"/>
      <c r="CG526" s="17"/>
      <c r="CH526" s="17"/>
      <c r="CI526" s="17"/>
    </row>
    <row r="527" spans="32:87" ht="10.5" customHeight="1">
      <c r="AF527" s="8"/>
      <c r="AG527" s="18">
        <v>31625</v>
      </c>
      <c r="AH527" s="19" t="s">
        <v>39</v>
      </c>
      <c r="AI527" s="19"/>
      <c r="AJ527" s="19"/>
      <c r="AK527" s="19"/>
      <c r="AL527" s="20">
        <v>0.3478</v>
      </c>
      <c r="AM527" s="26"/>
      <c r="AN527" s="20"/>
      <c r="AO527" s="19" t="s">
        <v>34</v>
      </c>
      <c r="AP527" s="18"/>
      <c r="AQ527" s="3">
        <f t="shared" si="70"/>
        <v>53.715151138671821</v>
      </c>
      <c r="AR527" s="19"/>
      <c r="AS527" s="19"/>
      <c r="AT527" s="27">
        <v>268.58458667527788</v>
      </c>
      <c r="AU527" s="27">
        <v>152.99373863206566</v>
      </c>
      <c r="AV527" s="28">
        <v>0</v>
      </c>
      <c r="AW527" s="60"/>
      <c r="AX527" s="67">
        <v>38810</v>
      </c>
      <c r="AY527" s="68" t="s">
        <v>39</v>
      </c>
      <c r="AZ527" s="69">
        <v>5.5E-2</v>
      </c>
      <c r="BA527" s="69"/>
      <c r="BB527" s="69"/>
      <c r="BC527" s="68" t="s">
        <v>34</v>
      </c>
      <c r="BD527" s="20"/>
      <c r="BE527" s="27">
        <v>170.66715896173221</v>
      </c>
      <c r="BF527" s="27">
        <v>97.217070549312638</v>
      </c>
      <c r="BG527" s="28">
        <v>0</v>
      </c>
      <c r="BH527" s="17"/>
      <c r="BI527" s="44">
        <v>35230</v>
      </c>
      <c r="BJ527" s="20"/>
      <c r="BK527" s="20"/>
      <c r="BL527" s="20"/>
      <c r="BM527" s="20"/>
      <c r="BN527" s="45">
        <v>0.33</v>
      </c>
      <c r="BO527" s="55">
        <v>0.21</v>
      </c>
      <c r="BP527" s="55">
        <v>0.49</v>
      </c>
      <c r="BQ527" s="20"/>
      <c r="BR527" s="20"/>
      <c r="BS527" s="20"/>
      <c r="BT527" s="20"/>
      <c r="BU527" s="20"/>
      <c r="BW527" s="16">
        <f t="shared" si="71"/>
        <v>0.71241843435729379</v>
      </c>
      <c r="BX527" s="10">
        <f t="shared" si="76"/>
        <v>0.23264840021241753</v>
      </c>
      <c r="BY527" s="10">
        <f t="shared" si="68"/>
        <v>1.2229730641674206</v>
      </c>
      <c r="BZ527" s="12">
        <f t="shared" si="69"/>
        <v>0.31950600349776465</v>
      </c>
      <c r="CA527" s="10">
        <f t="shared" si="72"/>
        <v>4.223832998029482</v>
      </c>
      <c r="CB527" s="10">
        <f t="shared" si="73"/>
        <v>2.111916499014741</v>
      </c>
      <c r="CC527" s="11">
        <f t="shared" si="74"/>
        <v>342.51722526999839</v>
      </c>
      <c r="CD527" s="11">
        <f t="shared" si="75"/>
        <v>214.07326579374899</v>
      </c>
      <c r="CF527" s="17"/>
      <c r="CG527" s="17"/>
      <c r="CH527" s="17"/>
      <c r="CI527" s="17"/>
    </row>
    <row r="528" spans="32:87" ht="10.5" customHeight="1">
      <c r="AG528" s="18">
        <v>31653</v>
      </c>
      <c r="AH528" s="19" t="s">
        <v>35</v>
      </c>
      <c r="AI528" s="20">
        <v>0.24049999999999999</v>
      </c>
      <c r="AJ528" s="26"/>
      <c r="AK528" s="20"/>
      <c r="AL528" s="20"/>
      <c r="AM528" s="20"/>
      <c r="AN528" s="20"/>
      <c r="AO528" s="19" t="s">
        <v>34</v>
      </c>
      <c r="AP528" s="20"/>
      <c r="AQ528" s="3">
        <f t="shared" si="70"/>
        <v>53.6201570560889</v>
      </c>
      <c r="AR528" s="27">
        <v>68.720101482997947</v>
      </c>
      <c r="AS528" s="28">
        <v>3.8914857982650056E-2</v>
      </c>
      <c r="AT528" s="28"/>
      <c r="AU528" s="28"/>
      <c r="AV528" s="28"/>
      <c r="AW528" s="60"/>
      <c r="AX528" s="67">
        <v>38835</v>
      </c>
      <c r="AY528" s="68" t="s">
        <v>39</v>
      </c>
      <c r="AZ528" s="69">
        <v>0.02</v>
      </c>
      <c r="BA528" s="69"/>
      <c r="BB528" s="69"/>
      <c r="BC528" s="68" t="s">
        <v>34</v>
      </c>
      <c r="BD528" s="18"/>
      <c r="BE528" s="27">
        <v>170.39809800175834</v>
      </c>
      <c r="BF528" s="27">
        <v>97.063805454334926</v>
      </c>
      <c r="BG528" s="28">
        <v>0</v>
      </c>
      <c r="BH528" s="17"/>
      <c r="BI528" s="18">
        <v>35244</v>
      </c>
      <c r="BJ528" s="20"/>
      <c r="BK528" s="20"/>
      <c r="BL528" s="42">
        <f>0.03/2</f>
        <v>1.4999999999999999E-2</v>
      </c>
      <c r="BM528" s="42">
        <f>0.032/2</f>
        <v>1.6E-2</v>
      </c>
      <c r="BN528" s="20"/>
      <c r="BO528" s="20"/>
      <c r="BP528" s="20"/>
      <c r="BQ528" s="20"/>
      <c r="BR528" s="20"/>
      <c r="BS528" s="20"/>
      <c r="BT528" s="20"/>
      <c r="BU528" s="20"/>
      <c r="BW528" s="16">
        <f t="shared" si="71"/>
        <v>0.71178820730479453</v>
      </c>
      <c r="BX528" s="10">
        <f t="shared" si="76"/>
        <v>0.23244259234942077</v>
      </c>
      <c r="BY528" s="10">
        <f t="shared" si="68"/>
        <v>1.2218911849341698</v>
      </c>
      <c r="BZ528" s="12">
        <f t="shared" si="69"/>
        <v>0.31922335875258501</v>
      </c>
      <c r="CA528" s="10">
        <f t="shared" si="72"/>
        <v>4.219965104035559</v>
      </c>
      <c r="CB528" s="10">
        <f t="shared" si="73"/>
        <v>2.1099825520177795</v>
      </c>
      <c r="CC528" s="11">
        <f t="shared" si="74"/>
        <v>341.75972073741525</v>
      </c>
      <c r="CD528" s="11">
        <f t="shared" si="75"/>
        <v>213.59982546088455</v>
      </c>
      <c r="CF528" s="17"/>
      <c r="CG528" s="17"/>
      <c r="CH528" s="17"/>
      <c r="CI528" s="17"/>
    </row>
    <row r="529" spans="32:87" ht="10.5" customHeight="1">
      <c r="AF529" s="8"/>
      <c r="AG529" s="18">
        <v>31653</v>
      </c>
      <c r="AH529" s="19" t="s">
        <v>33</v>
      </c>
      <c r="AI529" s="26"/>
      <c r="AJ529" s="20">
        <v>0.22570000000000001</v>
      </c>
      <c r="AK529" s="21"/>
      <c r="AL529" s="21"/>
      <c r="AM529" s="21"/>
      <c r="AN529" s="21"/>
      <c r="AO529" s="19" t="s">
        <v>34</v>
      </c>
      <c r="AP529" s="20"/>
      <c r="AQ529" s="3">
        <f t="shared" si="70"/>
        <v>53.6201570560889</v>
      </c>
      <c r="AR529" s="27">
        <v>68.720101482997947</v>
      </c>
      <c r="AS529" s="28">
        <v>3.8914857982650056E-2</v>
      </c>
      <c r="AT529" s="28"/>
      <c r="AU529" s="28"/>
      <c r="AV529" s="28"/>
      <c r="AW529" s="60"/>
      <c r="AX529" s="67">
        <v>38869</v>
      </c>
      <c r="AY529" s="68" t="s">
        <v>39</v>
      </c>
      <c r="AZ529" s="69">
        <v>0.02</v>
      </c>
      <c r="BA529" s="69"/>
      <c r="BB529" s="70"/>
      <c r="BC529" s="68" t="s">
        <v>34</v>
      </c>
      <c r="BD529" s="20"/>
      <c r="BE529" s="27">
        <v>170.0328556933683</v>
      </c>
      <c r="BF529" s="27">
        <v>96.855752613481627</v>
      </c>
      <c r="BG529" s="28">
        <v>0</v>
      </c>
      <c r="BH529" s="17"/>
      <c r="BI529" s="18">
        <v>35247</v>
      </c>
      <c r="BJ529" s="42">
        <f>0.021/2</f>
        <v>1.0500000000000001E-2</v>
      </c>
      <c r="BK529" s="42">
        <v>5.1999999999999998E-2</v>
      </c>
      <c r="BL529" s="20"/>
      <c r="BM529" s="20"/>
      <c r="BN529" s="20"/>
      <c r="BO529" s="20"/>
      <c r="BP529" s="20"/>
      <c r="BQ529" s="20"/>
      <c r="BR529" s="20"/>
      <c r="BS529" s="20"/>
      <c r="BT529" s="20"/>
      <c r="BU529" s="20"/>
      <c r="BW529" s="16">
        <f t="shared" si="71"/>
        <v>0.71165323120173585</v>
      </c>
      <c r="BX529" s="10">
        <f t="shared" si="76"/>
        <v>0.23239851435686881</v>
      </c>
      <c r="BY529" s="10">
        <f t="shared" si="68"/>
        <v>1.2216594782146548</v>
      </c>
      <c r="BZ529" s="12">
        <f t="shared" si="69"/>
        <v>0.31916282455922873</v>
      </c>
      <c r="CA529" s="10">
        <f t="shared" si="72"/>
        <v>4.2191367305337373</v>
      </c>
      <c r="CB529" s="10">
        <f t="shared" si="73"/>
        <v>2.1095683652668686</v>
      </c>
      <c r="CC529" s="11">
        <f t="shared" si="74"/>
        <v>341.5976164216205</v>
      </c>
      <c r="CD529" s="11">
        <f t="shared" si="75"/>
        <v>213.49851026351283</v>
      </c>
      <c r="CF529" s="17"/>
      <c r="CG529" s="17"/>
      <c r="CH529" s="17"/>
      <c r="CI529" s="17"/>
    </row>
    <row r="530" spans="32:87" ht="10.5" customHeight="1">
      <c r="AG530" s="18">
        <v>31656</v>
      </c>
      <c r="AH530" s="19" t="s">
        <v>33</v>
      </c>
      <c r="AI530" s="26"/>
      <c r="AJ530" s="20">
        <v>0.2072</v>
      </c>
      <c r="AK530" s="20"/>
      <c r="AL530" s="20"/>
      <c r="AM530" s="20"/>
      <c r="AN530" s="20"/>
      <c r="AO530" s="19" t="s">
        <v>34</v>
      </c>
      <c r="AP530" s="20"/>
      <c r="AQ530" s="3">
        <f t="shared" si="70"/>
        <v>53.609989087906044</v>
      </c>
      <c r="AR530" s="27">
        <v>68.707091784934931</v>
      </c>
      <c r="AS530" s="28">
        <v>3.8907490843463788E-2</v>
      </c>
      <c r="AT530" s="28"/>
      <c r="AU530" s="28"/>
      <c r="AV530" s="28"/>
      <c r="AW530" s="60"/>
      <c r="AX530" s="67">
        <v>38901</v>
      </c>
      <c r="AY530" s="68" t="s">
        <v>39</v>
      </c>
      <c r="AZ530" s="69">
        <v>0.02</v>
      </c>
      <c r="BA530" s="69"/>
      <c r="BB530" s="69"/>
      <c r="BC530" s="68" t="s">
        <v>34</v>
      </c>
      <c r="BD530" s="18"/>
      <c r="BE530" s="27">
        <v>169.68981341718936</v>
      </c>
      <c r="BF530" s="27">
        <v>96.660345568754522</v>
      </c>
      <c r="BG530" s="28">
        <v>0</v>
      </c>
      <c r="BH530" s="17"/>
      <c r="BI530" s="47">
        <v>35272</v>
      </c>
      <c r="BJ530" s="20"/>
      <c r="BK530" s="20"/>
      <c r="BL530" s="20"/>
      <c r="BM530" s="20"/>
      <c r="BN530" s="20"/>
      <c r="BO530" s="20"/>
      <c r="BP530" s="20"/>
      <c r="BQ530" s="43">
        <v>0.03</v>
      </c>
      <c r="BR530" s="20"/>
      <c r="BS530" s="20"/>
      <c r="BT530" s="20"/>
      <c r="BU530" s="20"/>
      <c r="BW530" s="16">
        <f t="shared" si="71"/>
        <v>0.71052942526075435</v>
      </c>
      <c r="BX530" s="10">
        <f t="shared" si="76"/>
        <v>0.23203152265408611</v>
      </c>
      <c r="BY530" s="10">
        <f t="shared" ref="BY530:BY593" si="77">1.704*2.71828^(-(0.69315/30.02)*(BI530-29983)/365.25)</f>
        <v>1.2197302968110155</v>
      </c>
      <c r="BZ530" s="12">
        <f t="shared" si="69"/>
        <v>0.31865881914949501</v>
      </c>
      <c r="CA530" s="10">
        <f t="shared" si="72"/>
        <v>4.2122399386532905</v>
      </c>
      <c r="CB530" s="10">
        <f t="shared" si="73"/>
        <v>2.1061199693266452</v>
      </c>
      <c r="CC530" s="11">
        <f t="shared" si="74"/>
        <v>340.24973381475655</v>
      </c>
      <c r="CD530" s="11">
        <f t="shared" si="75"/>
        <v>212.65608363422282</v>
      </c>
      <c r="CF530" s="17"/>
      <c r="CG530" s="17"/>
      <c r="CH530" s="17"/>
      <c r="CI530" s="17"/>
    </row>
    <row r="531" spans="32:87" ht="10.5" customHeight="1">
      <c r="AF531" s="8"/>
      <c r="AG531" s="18">
        <v>31656</v>
      </c>
      <c r="AH531" s="19" t="s">
        <v>33</v>
      </c>
      <c r="AI531" s="26"/>
      <c r="AJ531" s="20">
        <v>0.185</v>
      </c>
      <c r="AK531" s="21"/>
      <c r="AL531" s="21"/>
      <c r="AM531" s="21"/>
      <c r="AN531" s="21"/>
      <c r="AO531" s="19" t="s">
        <v>34</v>
      </c>
      <c r="AP531" s="18"/>
      <c r="AQ531" s="3">
        <f t="shared" si="70"/>
        <v>53.609989087906044</v>
      </c>
      <c r="AR531" s="27">
        <v>68.707091784934931</v>
      </c>
      <c r="AS531" s="28">
        <v>3.8907490843463788E-2</v>
      </c>
      <c r="AT531" s="28"/>
      <c r="AU531" s="28"/>
      <c r="AV531" s="28"/>
      <c r="AW531" s="60"/>
      <c r="AX531" s="67">
        <v>38930</v>
      </c>
      <c r="AY531" s="68" t="s">
        <v>39</v>
      </c>
      <c r="AZ531" s="69">
        <v>0.02</v>
      </c>
      <c r="BA531" s="69"/>
      <c r="BB531" s="70"/>
      <c r="BC531" s="68" t="s">
        <v>34</v>
      </c>
      <c r="BD531" s="20"/>
      <c r="BE531" s="27">
        <v>169.37952919818568</v>
      </c>
      <c r="BF531" s="27">
        <v>96.483598484003537</v>
      </c>
      <c r="BG531" s="28">
        <v>0</v>
      </c>
      <c r="BH531" s="17"/>
      <c r="BI531" s="18">
        <v>35277</v>
      </c>
      <c r="BJ531" s="42">
        <f>0.021/2</f>
        <v>1.0500000000000001E-2</v>
      </c>
      <c r="BK531" s="42">
        <f>0.024/2</f>
        <v>1.2E-2</v>
      </c>
      <c r="BL531" s="20"/>
      <c r="BM531" s="20"/>
      <c r="BN531" s="20"/>
      <c r="BO531" s="20"/>
      <c r="BP531" s="20"/>
      <c r="BQ531" s="20"/>
      <c r="BR531" s="20"/>
      <c r="BS531" s="20"/>
      <c r="BT531" s="20"/>
      <c r="BU531" s="20"/>
      <c r="BW531" s="16">
        <f t="shared" si="71"/>
        <v>0.71030487712103962</v>
      </c>
      <c r="BX531" s="10">
        <f t="shared" si="76"/>
        <v>0.23195819388695163</v>
      </c>
      <c r="BY531" s="10">
        <f t="shared" si="77"/>
        <v>1.2193448262599513</v>
      </c>
      <c r="BZ531" s="12">
        <f t="shared" si="69"/>
        <v>0.31855811361570596</v>
      </c>
      <c r="CA531" s="10">
        <f t="shared" si="72"/>
        <v>4.2108619337243365</v>
      </c>
      <c r="CB531" s="10">
        <f t="shared" si="73"/>
        <v>2.1054309668621682</v>
      </c>
      <c r="CC531" s="11">
        <f t="shared" si="74"/>
        <v>339.98079618633631</v>
      </c>
      <c r="CD531" s="11">
        <f t="shared" si="75"/>
        <v>212.48799761646021</v>
      </c>
      <c r="CF531" s="17"/>
      <c r="CG531" s="17"/>
      <c r="CH531" s="17"/>
      <c r="CI531" s="17"/>
    </row>
    <row r="532" spans="32:87" ht="10.5" customHeight="1">
      <c r="AG532" s="18">
        <v>31656</v>
      </c>
      <c r="AH532" s="19" t="s">
        <v>39</v>
      </c>
      <c r="AI532" s="19"/>
      <c r="AJ532" s="19"/>
      <c r="AK532" s="19"/>
      <c r="AL532" s="20">
        <v>0.22939999999999999</v>
      </c>
      <c r="AM532" s="26"/>
      <c r="AN532" s="20"/>
      <c r="AO532" s="19" t="s">
        <v>34</v>
      </c>
      <c r="AP532" s="18"/>
      <c r="AQ532" s="3">
        <f t="shared" si="70"/>
        <v>53.609989087906044</v>
      </c>
      <c r="AR532" s="19"/>
      <c r="AS532" s="19"/>
      <c r="AT532" s="27">
        <v>268.0596326164935</v>
      </c>
      <c r="AU532" s="27">
        <v>152.69470924598778</v>
      </c>
      <c r="AV532" s="28">
        <v>0</v>
      </c>
      <c r="AW532" s="60"/>
      <c r="AX532" s="67">
        <v>38961</v>
      </c>
      <c r="AY532" s="68" t="s">
        <v>39</v>
      </c>
      <c r="AZ532" s="69">
        <v>0.02</v>
      </c>
      <c r="BA532" s="69"/>
      <c r="BB532" s="69"/>
      <c r="BC532" s="68" t="s">
        <v>34</v>
      </c>
      <c r="BD532" s="18"/>
      <c r="BE532" s="27">
        <v>169.04847344987104</v>
      </c>
      <c r="BF532" s="27">
        <v>96.295019320704299</v>
      </c>
      <c r="BG532" s="28">
        <v>0</v>
      </c>
      <c r="BH532" s="17"/>
      <c r="BI532" s="18">
        <v>35277</v>
      </c>
      <c r="BJ532" s="20"/>
      <c r="BK532" s="20"/>
      <c r="BL532" s="42">
        <f>0.03/2</f>
        <v>1.4999999999999999E-2</v>
      </c>
      <c r="BM532" s="42">
        <f>0.032/2</f>
        <v>1.6E-2</v>
      </c>
      <c r="BN532" s="20"/>
      <c r="BO532" s="20"/>
      <c r="BP532" s="20"/>
      <c r="BQ532" s="20"/>
      <c r="BR532" s="20"/>
      <c r="BS532" s="20"/>
      <c r="BT532" s="20"/>
      <c r="BU532" s="20"/>
      <c r="BW532" s="16">
        <f t="shared" si="71"/>
        <v>0.71030487712103962</v>
      </c>
      <c r="BX532" s="10">
        <f t="shared" si="76"/>
        <v>0.23195819388695163</v>
      </c>
      <c r="BY532" s="10">
        <f t="shared" si="77"/>
        <v>1.2193448262599513</v>
      </c>
      <c r="BZ532" s="12">
        <f t="shared" si="69"/>
        <v>0.31855811361570596</v>
      </c>
      <c r="CA532" s="10">
        <f t="shared" si="72"/>
        <v>4.2108619337243365</v>
      </c>
      <c r="CB532" s="10">
        <f t="shared" si="73"/>
        <v>2.1054309668621682</v>
      </c>
      <c r="CC532" s="11">
        <f t="shared" si="74"/>
        <v>339.98079618633631</v>
      </c>
      <c r="CD532" s="11">
        <f t="shared" si="75"/>
        <v>212.48799761646021</v>
      </c>
      <c r="CF532" s="17"/>
      <c r="CG532" s="17"/>
      <c r="CH532" s="17"/>
      <c r="CI532" s="17"/>
    </row>
    <row r="533" spans="32:87" ht="10.5" customHeight="1">
      <c r="AF533" s="8"/>
      <c r="AG533" s="18">
        <v>31685</v>
      </c>
      <c r="AH533" s="19" t="s">
        <v>35</v>
      </c>
      <c r="AI533" s="20">
        <v>0.3367</v>
      </c>
      <c r="AJ533" s="26"/>
      <c r="AK533" s="20"/>
      <c r="AL533" s="20"/>
      <c r="AM533" s="20"/>
      <c r="AN533" s="20"/>
      <c r="AO533" s="19" t="s">
        <v>34</v>
      </c>
      <c r="AP533" s="20"/>
      <c r="AQ533" s="3">
        <f t="shared" si="70"/>
        <v>53.511798081088344</v>
      </c>
      <c r="AR533" s="27">
        <v>68.581458278213532</v>
      </c>
      <c r="AS533" s="28">
        <v>3.8836347030133785E-2</v>
      </c>
      <c r="AT533" s="28"/>
      <c r="AU533" s="28"/>
      <c r="AV533" s="28"/>
      <c r="AW533" s="60"/>
      <c r="AX533" s="67">
        <v>38992</v>
      </c>
      <c r="AY533" s="68" t="s">
        <v>39</v>
      </c>
      <c r="AZ533" s="69">
        <v>0.02</v>
      </c>
      <c r="BA533" s="69"/>
      <c r="BB533" s="70"/>
      <c r="BC533" s="68" t="s">
        <v>34</v>
      </c>
      <c r="BD533" s="18"/>
      <c r="BE533" s="27">
        <v>168.7180647567761</v>
      </c>
      <c r="BF533" s="27">
        <v>96.106808739230232</v>
      </c>
      <c r="BG533" s="28">
        <v>0</v>
      </c>
      <c r="BH533" s="17"/>
      <c r="BI533" s="47">
        <v>35283</v>
      </c>
      <c r="BJ533" s="20"/>
      <c r="BK533" s="20"/>
      <c r="BL533" s="20"/>
      <c r="BM533" s="20"/>
      <c r="BN533" s="20"/>
      <c r="BO533" s="20"/>
      <c r="BP533" s="20"/>
      <c r="BQ533" s="20"/>
      <c r="BR533" s="43">
        <v>2.3E-2</v>
      </c>
      <c r="BS533" s="20"/>
      <c r="BT533" s="20"/>
      <c r="BU533" s="20"/>
      <c r="BW533" s="16">
        <f t="shared" si="71"/>
        <v>0.71003551302362267</v>
      </c>
      <c r="BX533" s="10">
        <f t="shared" si="76"/>
        <v>0.23187022995548026</v>
      </c>
      <c r="BY533" s="10">
        <f t="shared" si="77"/>
        <v>1.2188824223976875</v>
      </c>
      <c r="BZ533" s="12">
        <f t="shared" si="69"/>
        <v>0.31843730898446543</v>
      </c>
      <c r="CA533" s="10">
        <f t="shared" si="72"/>
        <v>4.2092089228588234</v>
      </c>
      <c r="CB533" s="10">
        <f t="shared" si="73"/>
        <v>2.1046044614294117</v>
      </c>
      <c r="CC533" s="11">
        <f t="shared" si="74"/>
        <v>339.65835161202455</v>
      </c>
      <c r="CD533" s="11">
        <f t="shared" si="75"/>
        <v>212.28646975751533</v>
      </c>
      <c r="CF533" s="17"/>
      <c r="CG533" s="17"/>
      <c r="CH533" s="17"/>
      <c r="CI533" s="17"/>
    </row>
    <row r="534" spans="32:87" ht="10.5" customHeight="1">
      <c r="AG534" s="18">
        <v>31685</v>
      </c>
      <c r="AH534" s="19" t="s">
        <v>33</v>
      </c>
      <c r="AI534" s="26"/>
      <c r="AJ534" s="20">
        <v>0.28489999999999999</v>
      </c>
      <c r="AK534" s="21"/>
      <c r="AL534" s="21"/>
      <c r="AM534" s="21"/>
      <c r="AN534" s="21"/>
      <c r="AO534" s="19" t="s">
        <v>34</v>
      </c>
      <c r="AP534" s="18"/>
      <c r="AQ534" s="3">
        <f t="shared" si="70"/>
        <v>53.511798081088344</v>
      </c>
      <c r="AR534" s="27">
        <v>68.581458278213532</v>
      </c>
      <c r="AS534" s="28">
        <v>3.8836347030133785E-2</v>
      </c>
      <c r="AT534" s="28"/>
      <c r="AU534" s="28"/>
      <c r="AV534" s="28"/>
      <c r="AW534" s="60"/>
      <c r="AX534" s="67">
        <v>39022</v>
      </c>
      <c r="AY534" s="68" t="s">
        <v>39</v>
      </c>
      <c r="AZ534" s="69">
        <v>0.02</v>
      </c>
      <c r="BA534" s="69"/>
      <c r="BB534" s="69"/>
      <c r="BC534" s="68" t="s">
        <v>34</v>
      </c>
      <c r="BD534" s="20"/>
      <c r="BE534" s="27">
        <v>168.39892930015597</v>
      </c>
      <c r="BF534" s="27">
        <v>95.925019727274019</v>
      </c>
      <c r="BG534" s="28">
        <v>0</v>
      </c>
      <c r="BH534" s="17"/>
      <c r="BI534" s="47">
        <v>35284</v>
      </c>
      <c r="BJ534" s="20"/>
      <c r="BK534" s="20"/>
      <c r="BL534" s="20"/>
      <c r="BM534" s="20"/>
      <c r="BN534" s="20"/>
      <c r="BO534" s="20"/>
      <c r="BP534" s="20"/>
      <c r="BQ534" s="20"/>
      <c r="BR534" s="20"/>
      <c r="BS534" s="43">
        <v>2.5999999999999999E-2</v>
      </c>
      <c r="BT534" s="43">
        <v>3.7999999999999999E-2</v>
      </c>
      <c r="BU534" s="43">
        <v>7.2999999999999995E-2</v>
      </c>
      <c r="BW534" s="16">
        <f t="shared" si="71"/>
        <v>0.70999062893959708</v>
      </c>
      <c r="BX534" s="10">
        <f t="shared" si="76"/>
        <v>0.23185557254371217</v>
      </c>
      <c r="BY534" s="10">
        <f t="shared" si="77"/>
        <v>1.2188053721374388</v>
      </c>
      <c r="BZ534" s="12">
        <f t="shared" si="69"/>
        <v>0.31841717933366465</v>
      </c>
      <c r="CA534" s="10">
        <f t="shared" si="72"/>
        <v>4.2089334841426691</v>
      </c>
      <c r="CB534" s="10">
        <f t="shared" si="73"/>
        <v>2.1044667420713346</v>
      </c>
      <c r="CC534" s="11">
        <f t="shared" si="74"/>
        <v>339.6046405892825</v>
      </c>
      <c r="CD534" s="11">
        <f t="shared" si="75"/>
        <v>212.25290036830154</v>
      </c>
      <c r="CF534" s="17"/>
      <c r="CG534" s="17"/>
      <c r="CH534" s="17"/>
      <c r="CI534" s="17"/>
    </row>
    <row r="535" spans="32:87" ht="10.5" customHeight="1">
      <c r="AF535" s="8"/>
      <c r="AG535" s="18">
        <v>31687</v>
      </c>
      <c r="AH535" s="19" t="s">
        <v>33</v>
      </c>
      <c r="AI535" s="26"/>
      <c r="AJ535" s="20">
        <v>0.20349999999999999</v>
      </c>
      <c r="AK535" s="20"/>
      <c r="AL535" s="20"/>
      <c r="AM535" s="20"/>
      <c r="AN535" s="20"/>
      <c r="AO535" s="19" t="s">
        <v>34</v>
      </c>
      <c r="AP535" s="20"/>
      <c r="AQ535" s="3">
        <f t="shared" si="70"/>
        <v>53.50503292052111</v>
      </c>
      <c r="AR535" s="27">
        <v>68.57280237113703</v>
      </c>
      <c r="AS535" s="28">
        <v>3.8831445358172838E-2</v>
      </c>
      <c r="AT535" s="28"/>
      <c r="AU535" s="28"/>
      <c r="AV535" s="28"/>
      <c r="AW535" s="60"/>
      <c r="AX535" s="67">
        <v>39052</v>
      </c>
      <c r="AY535" s="68" t="s">
        <v>39</v>
      </c>
      <c r="AZ535" s="69">
        <v>0.02</v>
      </c>
      <c r="BA535" s="69"/>
      <c r="BB535" s="69"/>
      <c r="BC535" s="68" t="s">
        <v>34</v>
      </c>
      <c r="BD535" s="18"/>
      <c r="BE535" s="27">
        <v>168.08039749815819</v>
      </c>
      <c r="BF535" s="27">
        <v>95.74357457487676</v>
      </c>
      <c r="BG535" s="28">
        <v>0</v>
      </c>
      <c r="BH535" s="17"/>
      <c r="BI535" s="18">
        <v>35307</v>
      </c>
      <c r="BJ535" s="20"/>
      <c r="BK535" s="20"/>
      <c r="BL535" s="42">
        <f>0.03/2</f>
        <v>1.4999999999999999E-2</v>
      </c>
      <c r="BM535" s="42">
        <f>0.032/2</f>
        <v>1.6E-2</v>
      </c>
      <c r="BN535" s="20"/>
      <c r="BO535" s="20"/>
      <c r="BP535" s="20"/>
      <c r="BQ535" s="20"/>
      <c r="BR535" s="20"/>
      <c r="BS535" s="20"/>
      <c r="BT535" s="20"/>
      <c r="BU535" s="20"/>
      <c r="BW535" s="16">
        <f t="shared" si="71"/>
        <v>0.70895907773783817</v>
      </c>
      <c r="BX535" s="10">
        <f t="shared" si="76"/>
        <v>0.23151870768276445</v>
      </c>
      <c r="BY535" s="10">
        <f t="shared" si="77"/>
        <v>1.2170345598265553</v>
      </c>
      <c r="BZ535" s="12">
        <f t="shared" si="69"/>
        <v>0.3179545484050102</v>
      </c>
      <c r="CA535" s="10">
        <f t="shared" si="72"/>
        <v>4.2026033658893951</v>
      </c>
      <c r="CB535" s="10">
        <f t="shared" si="73"/>
        <v>2.1013016829446975</v>
      </c>
      <c r="CC535" s="11">
        <f t="shared" si="74"/>
        <v>338.37162854447649</v>
      </c>
      <c r="CD535" s="11">
        <f t="shared" si="75"/>
        <v>211.48226784029779</v>
      </c>
      <c r="CF535" s="17"/>
      <c r="CG535" s="17"/>
      <c r="CH535" s="17"/>
      <c r="CI535" s="17"/>
    </row>
    <row r="536" spans="32:87" ht="10.5" customHeight="1">
      <c r="AG536" s="18">
        <v>31687</v>
      </c>
      <c r="AH536" s="19" t="s">
        <v>33</v>
      </c>
      <c r="AI536" s="26"/>
      <c r="AJ536" s="20">
        <v>0.185</v>
      </c>
      <c r="AK536" s="21"/>
      <c r="AL536" s="21"/>
      <c r="AM536" s="21"/>
      <c r="AN536" s="21"/>
      <c r="AO536" s="19" t="s">
        <v>34</v>
      </c>
      <c r="AP536" s="20"/>
      <c r="AQ536" s="3">
        <f t="shared" si="70"/>
        <v>53.50503292052111</v>
      </c>
      <c r="AR536" s="27">
        <v>68.57280237113703</v>
      </c>
      <c r="AS536" s="28">
        <v>3.8831445358172838E-2</v>
      </c>
      <c r="AT536" s="28"/>
      <c r="AU536" s="28"/>
      <c r="AV536" s="28"/>
      <c r="AW536" s="60"/>
      <c r="AX536" s="67">
        <v>39086</v>
      </c>
      <c r="AY536" s="68" t="s">
        <v>39</v>
      </c>
      <c r="AZ536" s="69">
        <v>0.02</v>
      </c>
      <c r="BA536" s="69"/>
      <c r="BB536" s="69"/>
      <c r="BC536" s="68" t="s">
        <v>34</v>
      </c>
      <c r="BD536" s="20"/>
      <c r="BE536" s="27">
        <v>167.72012309898793</v>
      </c>
      <c r="BF536" s="27">
        <v>95.538351602312375</v>
      </c>
      <c r="BG536" s="28">
        <v>0</v>
      </c>
      <c r="BH536" s="17"/>
      <c r="BI536" s="18">
        <v>35310</v>
      </c>
      <c r="BJ536" s="42">
        <f>0.021/2</f>
        <v>1.0500000000000001E-2</v>
      </c>
      <c r="BK536" s="42">
        <v>2.7E-2</v>
      </c>
      <c r="BL536" s="20"/>
      <c r="BM536" s="20"/>
      <c r="BN536" s="20"/>
      <c r="BO536" s="20"/>
      <c r="BP536" s="20"/>
      <c r="BQ536" s="20"/>
      <c r="BR536" s="20"/>
      <c r="BS536" s="20"/>
      <c r="BT536" s="20"/>
      <c r="BU536" s="20"/>
      <c r="BW536" s="16">
        <f t="shared" si="71"/>
        <v>0.70882463812144803</v>
      </c>
      <c r="BX536" s="10">
        <f t="shared" si="76"/>
        <v>0.2314748048860793</v>
      </c>
      <c r="BY536" s="10">
        <f t="shared" si="77"/>
        <v>1.2168037740668487</v>
      </c>
      <c r="BZ536" s="12">
        <f t="shared" si="69"/>
        <v>0.31789425481563477</v>
      </c>
      <c r="CA536" s="10">
        <f t="shared" si="72"/>
        <v>4.2017784004735326</v>
      </c>
      <c r="CB536" s="10">
        <f t="shared" si="73"/>
        <v>2.1008892002367663</v>
      </c>
      <c r="CC536" s="11">
        <f t="shared" si="74"/>
        <v>338.21113127694832</v>
      </c>
      <c r="CD536" s="11">
        <f t="shared" si="75"/>
        <v>211.38195704809272</v>
      </c>
      <c r="CF536" s="17"/>
      <c r="CG536" s="17"/>
      <c r="CH536" s="17"/>
      <c r="CI536" s="17"/>
    </row>
    <row r="537" spans="32:87" ht="10.5" customHeight="1">
      <c r="AF537" s="8"/>
      <c r="AG537" s="18">
        <v>31687</v>
      </c>
      <c r="AH537" s="19" t="s">
        <v>39</v>
      </c>
      <c r="AI537" s="19"/>
      <c r="AJ537" s="19"/>
      <c r="AK537" s="19"/>
      <c r="AL537" s="20">
        <v>0.39219999999999999</v>
      </c>
      <c r="AM537" s="26"/>
      <c r="AN537" s="21"/>
      <c r="AO537" s="19" t="s">
        <v>34</v>
      </c>
      <c r="AP537" s="18"/>
      <c r="AQ537" s="3">
        <f t="shared" si="70"/>
        <v>53.50503292052111</v>
      </c>
      <c r="AR537" s="19"/>
      <c r="AS537" s="19"/>
      <c r="AT537" s="27">
        <v>267.53570459113593</v>
      </c>
      <c r="AU537" s="27">
        <v>152.39626431895073</v>
      </c>
      <c r="AV537" s="28">
        <v>0</v>
      </c>
      <c r="AW537" s="60"/>
      <c r="AX537" s="67">
        <v>39114</v>
      </c>
      <c r="AY537" s="68" t="s">
        <v>39</v>
      </c>
      <c r="AZ537" s="69">
        <v>0.02</v>
      </c>
      <c r="BA537" s="69"/>
      <c r="BB537" s="70"/>
      <c r="BC537" s="68" t="s">
        <v>34</v>
      </c>
      <c r="BD537" s="18"/>
      <c r="BE537" s="27">
        <v>167.42400645273892</v>
      </c>
      <c r="BF537" s="27">
        <v>95.369674786782383</v>
      </c>
      <c r="BG537" s="28">
        <v>0</v>
      </c>
      <c r="BH537" s="17"/>
      <c r="BI537" s="47">
        <v>35332</v>
      </c>
      <c r="BJ537" s="20"/>
      <c r="BK537" s="20"/>
      <c r="BL537" s="20"/>
      <c r="BM537" s="20"/>
      <c r="BN537" s="20"/>
      <c r="BO537" s="20"/>
      <c r="BP537" s="20"/>
      <c r="BQ537" s="43">
        <v>7.3999999999999996E-2</v>
      </c>
      <c r="BR537" s="20"/>
      <c r="BS537" s="20"/>
      <c r="BT537" s="20"/>
      <c r="BU537" s="20"/>
      <c r="BW537" s="16">
        <f t="shared" si="71"/>
        <v>0.70783952626453273</v>
      </c>
      <c r="BX537" s="10">
        <f t="shared" si="76"/>
        <v>0.23115310532513458</v>
      </c>
      <c r="BY537" s="10">
        <f t="shared" si="77"/>
        <v>1.2151126818546063</v>
      </c>
      <c r="BZ537" s="12">
        <f t="shared" si="69"/>
        <v>0.31745245104242775</v>
      </c>
      <c r="CA537" s="10">
        <f t="shared" si="72"/>
        <v>4.1957336001951839</v>
      </c>
      <c r="CB537" s="10">
        <f t="shared" si="73"/>
        <v>2.097866800097592</v>
      </c>
      <c r="CC537" s="11">
        <f t="shared" si="74"/>
        <v>337.03647510415379</v>
      </c>
      <c r="CD537" s="11">
        <f t="shared" si="75"/>
        <v>210.6477969400961</v>
      </c>
      <c r="CF537" s="17"/>
      <c r="CG537" s="17"/>
      <c r="CH537" s="17"/>
      <c r="CI537" s="17"/>
    </row>
    <row r="538" spans="32:87" ht="10.5" customHeight="1">
      <c r="AG538" s="18">
        <v>31716</v>
      </c>
      <c r="AH538" s="19" t="s">
        <v>35</v>
      </c>
      <c r="AI538" s="20">
        <v>1.6E-2</v>
      </c>
      <c r="AJ538" s="26"/>
      <c r="AK538" s="20"/>
      <c r="AL538" s="20"/>
      <c r="AM538" s="20"/>
      <c r="AN538" s="20"/>
      <c r="AO538" s="19" t="s">
        <v>34</v>
      </c>
      <c r="AP538" s="18"/>
      <c r="AQ538" s="3">
        <f t="shared" si="70"/>
        <v>53.407034149365529</v>
      </c>
      <c r="AR538" s="27">
        <v>68.447414417669791</v>
      </c>
      <c r="AS538" s="28">
        <v>3.8760440596878637E-2</v>
      </c>
      <c r="AT538" s="28"/>
      <c r="AU538" s="28"/>
      <c r="AV538" s="28"/>
      <c r="AW538" s="60"/>
      <c r="AX538" s="67">
        <v>39142</v>
      </c>
      <c r="AY538" s="68" t="s">
        <v>39</v>
      </c>
      <c r="AZ538" s="69">
        <v>0.02</v>
      </c>
      <c r="BA538" s="69"/>
      <c r="BB538" s="69"/>
      <c r="BC538" s="68" t="s">
        <v>34</v>
      </c>
      <c r="BD538" s="18"/>
      <c r="BE538" s="27">
        <v>167.12841261237966</v>
      </c>
      <c r="BF538" s="27">
        <v>95.201295776977744</v>
      </c>
      <c r="BG538" s="28">
        <v>0</v>
      </c>
      <c r="BH538" s="17"/>
      <c r="BI538" s="18">
        <v>35338</v>
      </c>
      <c r="BJ538" s="20"/>
      <c r="BK538" s="20"/>
      <c r="BL538" s="42">
        <f>0.03/2</f>
        <v>1.4999999999999999E-2</v>
      </c>
      <c r="BM538" s="42">
        <f>0.032/2</f>
        <v>1.6E-2</v>
      </c>
      <c r="BN538" s="20"/>
      <c r="BO538" s="20"/>
      <c r="BP538" s="20"/>
      <c r="BQ538" s="20"/>
      <c r="BR538" s="20"/>
      <c r="BS538" s="20"/>
      <c r="BT538" s="20"/>
      <c r="BU538" s="20"/>
      <c r="BW538" s="16">
        <f t="shared" si="71"/>
        <v>0.70757109708538746</v>
      </c>
      <c r="BX538" s="10">
        <f t="shared" si="76"/>
        <v>0.23106544670193402</v>
      </c>
      <c r="BY538" s="10">
        <f t="shared" si="77"/>
        <v>1.2146518829197397</v>
      </c>
      <c r="BZ538" s="12">
        <f t="shared" si="69"/>
        <v>0.31733206570410027</v>
      </c>
      <c r="CA538" s="10">
        <f t="shared" si="72"/>
        <v>4.1940865280899757</v>
      </c>
      <c r="CB538" s="10">
        <f t="shared" si="73"/>
        <v>2.0970432640449879</v>
      </c>
      <c r="CC538" s="11">
        <f t="shared" si="74"/>
        <v>336.71682298273538</v>
      </c>
      <c r="CD538" s="11">
        <f t="shared" si="75"/>
        <v>210.4480143642096</v>
      </c>
      <c r="CF538" s="17"/>
      <c r="CG538" s="17"/>
      <c r="CH538" s="17"/>
      <c r="CI538" s="17"/>
    </row>
    <row r="539" spans="32:87" ht="10.5" customHeight="1">
      <c r="AF539" s="8"/>
      <c r="AG539" s="18">
        <v>31716</v>
      </c>
      <c r="AH539" s="19" t="s">
        <v>33</v>
      </c>
      <c r="AI539" s="26"/>
      <c r="AJ539" s="20">
        <v>0.31819999999999998</v>
      </c>
      <c r="AK539" s="20"/>
      <c r="AL539" s="20"/>
      <c r="AM539" s="20"/>
      <c r="AN539" s="20"/>
      <c r="AO539" s="19" t="s">
        <v>34</v>
      </c>
      <c r="AP539" s="20"/>
      <c r="AQ539" s="3">
        <f t="shared" si="70"/>
        <v>53.407034149365529</v>
      </c>
      <c r="AR539" s="27">
        <v>68.447414417669791</v>
      </c>
      <c r="AS539" s="28">
        <v>3.8760440596878637E-2</v>
      </c>
      <c r="AT539" s="28"/>
      <c r="AU539" s="28"/>
      <c r="AV539" s="28"/>
      <c r="AW539" s="60"/>
      <c r="AX539" s="67">
        <v>39174</v>
      </c>
      <c r="AY539" s="68" t="s">
        <v>39</v>
      </c>
      <c r="AZ539" s="69">
        <v>0.02</v>
      </c>
      <c r="BA539" s="69"/>
      <c r="BB539" s="69"/>
      <c r="BC539" s="68" t="s">
        <v>34</v>
      </c>
      <c r="BD539" s="18"/>
      <c r="BE539" s="27">
        <v>166.79123006702437</v>
      </c>
      <c r="BF539" s="27">
        <v>95.00922660854944</v>
      </c>
      <c r="BG539" s="28">
        <v>0</v>
      </c>
      <c r="BH539" s="17"/>
      <c r="BI539" s="18">
        <v>35340</v>
      </c>
      <c r="BJ539" s="42">
        <f>0.021/2</f>
        <v>1.0500000000000001E-2</v>
      </c>
      <c r="BK539" s="42">
        <f>0.024/2</f>
        <v>1.2E-2</v>
      </c>
      <c r="BL539" s="20"/>
      <c r="BM539" s="20"/>
      <c r="BN539" s="20"/>
      <c r="BO539" s="20"/>
      <c r="BP539" s="20"/>
      <c r="BQ539" s="20"/>
      <c r="BR539" s="20"/>
      <c r="BS539" s="20"/>
      <c r="BT539" s="20"/>
      <c r="BU539" s="20"/>
      <c r="BW539" s="16">
        <f t="shared" si="71"/>
        <v>0.70748164331526242</v>
      </c>
      <c r="BX539" s="10">
        <f t="shared" si="76"/>
        <v>0.23103623454864197</v>
      </c>
      <c r="BY539" s="10">
        <f t="shared" si="77"/>
        <v>1.2144983221104246</v>
      </c>
      <c r="BZ539" s="12">
        <f t="shared" si="69"/>
        <v>0.31729194740393835</v>
      </c>
      <c r="CA539" s="10">
        <f t="shared" si="72"/>
        <v>4.19353764775025</v>
      </c>
      <c r="CB539" s="10">
        <f t="shared" si="73"/>
        <v>2.096768823875125</v>
      </c>
      <c r="CC539" s="11">
        <f t="shared" si="74"/>
        <v>336.61033965967897</v>
      </c>
      <c r="CD539" s="11">
        <f t="shared" si="75"/>
        <v>210.38146228729934</v>
      </c>
      <c r="CF539" s="17"/>
      <c r="CG539" s="17"/>
      <c r="CH539" s="17"/>
      <c r="CI539" s="17"/>
    </row>
    <row r="540" spans="32:87" ht="10.5" customHeight="1">
      <c r="AG540" s="18">
        <v>31716</v>
      </c>
      <c r="AH540" s="19" t="s">
        <v>33</v>
      </c>
      <c r="AI540" s="26"/>
      <c r="AJ540" s="20">
        <v>1.4500000000000001E-2</v>
      </c>
      <c r="AK540" s="21"/>
      <c r="AL540" s="21"/>
      <c r="AM540" s="21"/>
      <c r="AN540" s="21"/>
      <c r="AO540" s="19" t="s">
        <v>34</v>
      </c>
      <c r="AP540" s="18"/>
      <c r="AQ540" s="3">
        <f t="shared" si="70"/>
        <v>53.407034149365529</v>
      </c>
      <c r="AR540" s="27">
        <v>68.447414417669791</v>
      </c>
      <c r="AS540" s="28">
        <v>3.8760440596878637E-2</v>
      </c>
      <c r="AT540" s="28"/>
      <c r="AU540" s="28"/>
      <c r="AV540" s="28"/>
      <c r="AW540" s="60"/>
      <c r="AX540" s="67">
        <v>39203</v>
      </c>
      <c r="AY540" s="68" t="s">
        <v>39</v>
      </c>
      <c r="AZ540" s="69">
        <v>0.02</v>
      </c>
      <c r="BA540" s="69"/>
      <c r="BB540" s="70"/>
      <c r="BC540" s="68" t="s">
        <v>34</v>
      </c>
      <c r="BD540" s="20"/>
      <c r="BE540" s="27">
        <v>166.4862460169166</v>
      </c>
      <c r="BF540" s="27">
        <v>94.835498657043601</v>
      </c>
      <c r="BG540" s="28">
        <v>0</v>
      </c>
      <c r="BH540" s="17"/>
      <c r="BI540" s="18">
        <v>35369</v>
      </c>
      <c r="BJ540" s="20"/>
      <c r="BK540" s="20"/>
      <c r="BL540" s="42">
        <f>0.03/2</f>
        <v>1.4999999999999999E-2</v>
      </c>
      <c r="BM540" s="42">
        <f>0.032/2</f>
        <v>1.6E-2</v>
      </c>
      <c r="BN540" s="20"/>
      <c r="BO540" s="20"/>
      <c r="BP540" s="20"/>
      <c r="BQ540" s="20"/>
      <c r="BR540" s="20"/>
      <c r="BS540" s="20"/>
      <c r="BT540" s="20"/>
      <c r="BU540" s="20"/>
      <c r="BW540" s="16">
        <f t="shared" si="71"/>
        <v>0.70618583378341881</v>
      </c>
      <c r="BX540" s="10">
        <f t="shared" si="76"/>
        <v>0.2306130731030297</v>
      </c>
      <c r="BY540" s="10">
        <f t="shared" si="77"/>
        <v>1.2122738707524721</v>
      </c>
      <c r="BZ540" s="12">
        <f t="shared" si="69"/>
        <v>0.31671080168276222</v>
      </c>
      <c r="CA540" s="10">
        <f t="shared" si="72"/>
        <v>4.1855869501934766</v>
      </c>
      <c r="CB540" s="10">
        <f t="shared" si="73"/>
        <v>2.0927934750967383</v>
      </c>
      <c r="CC540" s="11">
        <f t="shared" si="74"/>
        <v>335.07011024325288</v>
      </c>
      <c r="CD540" s="11">
        <f t="shared" si="75"/>
        <v>209.41881890203305</v>
      </c>
      <c r="CF540" s="17"/>
      <c r="CG540" s="17"/>
      <c r="CH540" s="17"/>
      <c r="CI540" s="17"/>
    </row>
    <row r="541" spans="32:87" ht="10.5" customHeight="1">
      <c r="AF541" s="8"/>
      <c r="AG541" s="18">
        <v>31716</v>
      </c>
      <c r="AH541" s="19" t="s">
        <v>33</v>
      </c>
      <c r="AI541" s="26"/>
      <c r="AJ541" s="20">
        <v>0.37</v>
      </c>
      <c r="AK541" s="21"/>
      <c r="AL541" s="21"/>
      <c r="AM541" s="21"/>
      <c r="AN541" s="21"/>
      <c r="AO541" s="19" t="s">
        <v>34</v>
      </c>
      <c r="AP541" s="20"/>
      <c r="AQ541" s="3">
        <f t="shared" si="70"/>
        <v>53.407034149365529</v>
      </c>
      <c r="AR541" s="27">
        <v>68.447414417669791</v>
      </c>
      <c r="AS541" s="28">
        <v>3.8760440596878637E-2</v>
      </c>
      <c r="AT541" s="28"/>
      <c r="AU541" s="28"/>
      <c r="AV541" s="28"/>
      <c r="AW541" s="60"/>
      <c r="AX541" s="67">
        <v>39234</v>
      </c>
      <c r="AY541" s="68" t="s">
        <v>39</v>
      </c>
      <c r="AZ541" s="69">
        <v>0.02</v>
      </c>
      <c r="BA541" s="69"/>
      <c r="BB541" s="70"/>
      <c r="BC541" s="68" t="s">
        <v>34</v>
      </c>
      <c r="BD541" s="20"/>
      <c r="BE541" s="27">
        <v>166.16084524965657</v>
      </c>
      <c r="BF541" s="27">
        <v>94.650140738508071</v>
      </c>
      <c r="BG541" s="28">
        <v>0</v>
      </c>
      <c r="BH541" s="17"/>
      <c r="BI541" s="18">
        <v>35370</v>
      </c>
      <c r="BJ541" s="42">
        <f>0.021/2</f>
        <v>1.0500000000000001E-2</v>
      </c>
      <c r="BK541" s="42">
        <f>0.024/2</f>
        <v>1.2E-2</v>
      </c>
      <c r="BL541" s="20"/>
      <c r="BM541" s="20"/>
      <c r="BN541" s="20"/>
      <c r="BO541" s="20"/>
      <c r="BP541" s="20"/>
      <c r="BQ541" s="20"/>
      <c r="BR541" s="20"/>
      <c r="BS541" s="20"/>
      <c r="BT541" s="20"/>
      <c r="BU541" s="20"/>
      <c r="BW541" s="16">
        <f t="shared" si="71"/>
        <v>0.70614119305246958</v>
      </c>
      <c r="BX541" s="10">
        <f t="shared" si="76"/>
        <v>0.23059849516099623</v>
      </c>
      <c r="BY541" s="10">
        <f t="shared" si="77"/>
        <v>1.2121972382442678</v>
      </c>
      <c r="BZ541" s="12">
        <f t="shared" si="69"/>
        <v>0.31669078117114863</v>
      </c>
      <c r="CA541" s="10">
        <f t="shared" si="72"/>
        <v>4.1853130572323423</v>
      </c>
      <c r="CB541" s="10">
        <f t="shared" si="73"/>
        <v>2.0926565286161711</v>
      </c>
      <c r="CC541" s="11">
        <f t="shared" si="74"/>
        <v>335.01712477056822</v>
      </c>
      <c r="CD541" s="11">
        <f t="shared" si="75"/>
        <v>209.38570298160514</v>
      </c>
      <c r="CF541" s="17"/>
      <c r="CG541" s="17"/>
      <c r="CH541" s="17"/>
      <c r="CI541" s="17"/>
    </row>
    <row r="542" spans="32:87" ht="10.5" customHeight="1">
      <c r="AG542" s="18">
        <v>31716</v>
      </c>
      <c r="AH542" s="19" t="s">
        <v>39</v>
      </c>
      <c r="AI542" s="19"/>
      <c r="AJ542" s="19"/>
      <c r="AK542" s="19"/>
      <c r="AL542" s="20">
        <v>0.71409999999999996</v>
      </c>
      <c r="AM542" s="26"/>
      <c r="AN542" s="20"/>
      <c r="AO542" s="19" t="s">
        <v>34</v>
      </c>
      <c r="AP542" s="20"/>
      <c r="AQ542" s="3">
        <f t="shared" si="70"/>
        <v>53.407034149365529</v>
      </c>
      <c r="AR542" s="19"/>
      <c r="AS542" s="19"/>
      <c r="AT542" s="27">
        <v>267.04650547256205</v>
      </c>
      <c r="AU542" s="27">
        <v>152.11760200622237</v>
      </c>
      <c r="AV542" s="28">
        <v>0</v>
      </c>
      <c r="AW542" s="60"/>
      <c r="AX542" s="67">
        <v>39266</v>
      </c>
      <c r="AY542" s="68" t="s">
        <v>39</v>
      </c>
      <c r="AZ542" s="69">
        <v>0.02</v>
      </c>
      <c r="BA542" s="69"/>
      <c r="BB542" s="69"/>
      <c r="BC542" s="68" t="s">
        <v>34</v>
      </c>
      <c r="BD542" s="20"/>
      <c r="BE542" s="27">
        <v>165.82561477708808</v>
      </c>
      <c r="BF542" s="27">
        <v>94.459183528578308</v>
      </c>
      <c r="BG542" s="28">
        <v>0</v>
      </c>
      <c r="BH542" s="17"/>
      <c r="BI542" s="47">
        <v>35382</v>
      </c>
      <c r="BJ542" s="20"/>
      <c r="BK542" s="20"/>
      <c r="BL542" s="20"/>
      <c r="BM542" s="20"/>
      <c r="BN542" s="20"/>
      <c r="BO542" s="20"/>
      <c r="BP542" s="20"/>
      <c r="BQ542" s="20"/>
      <c r="BR542" s="20"/>
      <c r="BS542" s="43">
        <v>2.1999999999999999E-2</v>
      </c>
      <c r="BT542" s="43">
        <v>3.3000000000000002E-2</v>
      </c>
      <c r="BU542" s="43">
        <v>0.24</v>
      </c>
      <c r="BW542" s="16">
        <f t="shared" si="71"/>
        <v>0.70560572433927071</v>
      </c>
      <c r="BX542" s="10">
        <f t="shared" si="76"/>
        <v>0.23042363171911756</v>
      </c>
      <c r="BY542" s="10">
        <f t="shared" si="77"/>
        <v>1.2112780259087008</v>
      </c>
      <c r="BZ542" s="12">
        <f t="shared" si="69"/>
        <v>0.3164506337236635</v>
      </c>
      <c r="CA542" s="10">
        <f t="shared" si="72"/>
        <v>4.1820277393402003</v>
      </c>
      <c r="CB542" s="10">
        <f t="shared" si="73"/>
        <v>2.0910138696701002</v>
      </c>
      <c r="CC542" s="11">
        <f t="shared" si="74"/>
        <v>334.3819522601176</v>
      </c>
      <c r="CD542" s="11">
        <f t="shared" si="75"/>
        <v>208.98872016257349</v>
      </c>
      <c r="CF542" s="17"/>
      <c r="CG542" s="17"/>
      <c r="CH542" s="17"/>
      <c r="CI542" s="17"/>
    </row>
    <row r="543" spans="32:87" ht="10.5" customHeight="1">
      <c r="AF543" s="8"/>
      <c r="AG543" s="18">
        <v>31745</v>
      </c>
      <c r="AH543" s="19" t="s">
        <v>35</v>
      </c>
      <c r="AI543" s="20">
        <v>0.1221</v>
      </c>
      <c r="AJ543" s="26"/>
      <c r="AK543" s="20"/>
      <c r="AL543" s="20"/>
      <c r="AM543" s="20"/>
      <c r="AN543" s="20"/>
      <c r="AO543" s="19" t="s">
        <v>34</v>
      </c>
      <c r="AP543" s="20"/>
      <c r="AQ543" s="3">
        <f t="shared" si="70"/>
        <v>53.309214870841259</v>
      </c>
      <c r="AR543" s="27">
        <v>68.322255740800998</v>
      </c>
      <c r="AS543" s="28">
        <v>3.8689565670466455E-2</v>
      </c>
      <c r="AT543" s="28"/>
      <c r="AU543" s="28"/>
      <c r="AV543" s="28"/>
      <c r="AW543" s="60"/>
      <c r="AX543" s="67">
        <v>39295</v>
      </c>
      <c r="AY543" s="68" t="s">
        <v>39</v>
      </c>
      <c r="AZ543" s="69">
        <v>0.02</v>
      </c>
      <c r="BA543" s="69"/>
      <c r="BB543" s="70"/>
      <c r="BC543" s="68" t="s">
        <v>34</v>
      </c>
      <c r="BD543" s="18"/>
      <c r="BE543" s="27">
        <v>165.52239639092949</v>
      </c>
      <c r="BF543" s="27">
        <v>94.286461351573905</v>
      </c>
      <c r="BG543" s="28">
        <v>0</v>
      </c>
      <c r="BH543" s="17"/>
      <c r="BI543" s="18">
        <v>35398</v>
      </c>
      <c r="BJ543" s="20"/>
      <c r="BK543" s="20"/>
      <c r="BL543" s="42">
        <f>0.03/2</f>
        <v>1.4999999999999999E-2</v>
      </c>
      <c r="BM543" s="42">
        <f>0.032/2</f>
        <v>1.6E-2</v>
      </c>
      <c r="BN543" s="20"/>
      <c r="BO543" s="20"/>
      <c r="BP543" s="20"/>
      <c r="BQ543" s="20"/>
      <c r="BR543" s="20"/>
      <c r="BS543" s="20"/>
      <c r="BT543" s="20"/>
      <c r="BU543" s="20"/>
      <c r="BW543" s="16">
        <f t="shared" si="71"/>
        <v>0.70489239763095324</v>
      </c>
      <c r="BX543" s="10">
        <f t="shared" si="76"/>
        <v>0.23019068671163953</v>
      </c>
      <c r="BY543" s="10">
        <f t="shared" si="77"/>
        <v>1.2100534936560923</v>
      </c>
      <c r="BZ543" s="12">
        <f t="shared" si="69"/>
        <v>0.31613072037671541</v>
      </c>
      <c r="CA543" s="10">
        <f t="shared" si="72"/>
        <v>4.1776513266856199</v>
      </c>
      <c r="CB543" s="10">
        <f t="shared" si="73"/>
        <v>2.0888256633428099</v>
      </c>
      <c r="CC543" s="11">
        <f t="shared" si="74"/>
        <v>333.53692846136369</v>
      </c>
      <c r="CD543" s="11">
        <f t="shared" si="75"/>
        <v>208.46058028835233</v>
      </c>
      <c r="CF543" s="17"/>
      <c r="CG543" s="17"/>
      <c r="CH543" s="17"/>
      <c r="CI543" s="17"/>
    </row>
    <row r="544" spans="32:87" ht="10.5" customHeight="1">
      <c r="AG544" s="18">
        <v>31745</v>
      </c>
      <c r="AH544" s="19" t="s">
        <v>33</v>
      </c>
      <c r="AI544" s="26"/>
      <c r="AJ544" s="20">
        <v>0.18870000000000001</v>
      </c>
      <c r="AK544" s="21"/>
      <c r="AL544" s="21"/>
      <c r="AM544" s="21"/>
      <c r="AN544" s="21"/>
      <c r="AO544" s="19" t="s">
        <v>34</v>
      </c>
      <c r="AP544" s="18"/>
      <c r="AQ544" s="3">
        <f t="shared" si="70"/>
        <v>53.309214870841259</v>
      </c>
      <c r="AR544" s="27">
        <v>68.322255740800998</v>
      </c>
      <c r="AS544" s="28">
        <v>3.8689565670466455E-2</v>
      </c>
      <c r="AT544" s="28"/>
      <c r="AU544" s="28"/>
      <c r="AV544" s="28"/>
      <c r="AW544" s="60"/>
      <c r="AX544" s="67">
        <v>39328</v>
      </c>
      <c r="AY544" s="68" t="s">
        <v>39</v>
      </c>
      <c r="AZ544" s="69">
        <v>0.02</v>
      </c>
      <c r="BA544" s="69"/>
      <c r="BB544" s="69"/>
      <c r="BC544" s="68" t="s">
        <v>34</v>
      </c>
      <c r="BD544" s="18"/>
      <c r="BE544" s="27">
        <v>165.17802915579625</v>
      </c>
      <c r="BF544" s="27">
        <v>94.090299570968369</v>
      </c>
      <c r="BG544" s="28">
        <v>0</v>
      </c>
      <c r="BH544" s="17"/>
      <c r="BI544" s="18">
        <v>35401</v>
      </c>
      <c r="BJ544" s="42">
        <f>0.021/2</f>
        <v>1.0500000000000001E-2</v>
      </c>
      <c r="BK544" s="42">
        <f>0.024/2</f>
        <v>1.2E-2</v>
      </c>
      <c r="BL544" s="20"/>
      <c r="BM544" s="20"/>
      <c r="BN544" s="20"/>
      <c r="BO544" s="20"/>
      <c r="BP544" s="20"/>
      <c r="BQ544" s="20"/>
      <c r="BR544" s="20"/>
      <c r="BS544" s="20"/>
      <c r="BT544" s="20"/>
      <c r="BU544" s="20"/>
      <c r="BW544" s="16">
        <f t="shared" si="71"/>
        <v>0.7047587291774281</v>
      </c>
      <c r="BX544" s="10">
        <f t="shared" si="76"/>
        <v>0.23014703574702131</v>
      </c>
      <c r="BY544" s="10">
        <f t="shared" si="77"/>
        <v>1.2098240317130733</v>
      </c>
      <c r="BZ544" s="12">
        <f t="shared" si="69"/>
        <v>0.31607077263909394</v>
      </c>
      <c r="CA544" s="10">
        <f t="shared" si="72"/>
        <v>4.1768312593216574</v>
      </c>
      <c r="CB544" s="10">
        <f t="shared" si="73"/>
        <v>2.0884156296608287</v>
      </c>
      <c r="CC544" s="11">
        <f t="shared" si="74"/>
        <v>333.37872440073346</v>
      </c>
      <c r="CD544" s="11">
        <f t="shared" si="75"/>
        <v>208.36170275045842</v>
      </c>
      <c r="CF544" s="17"/>
      <c r="CG544" s="17"/>
      <c r="CH544" s="17"/>
      <c r="CI544" s="17"/>
    </row>
    <row r="545" spans="32:87" ht="10.5" customHeight="1">
      <c r="AF545" s="8"/>
      <c r="AG545" s="18">
        <v>31749</v>
      </c>
      <c r="AH545" s="19" t="s">
        <v>33</v>
      </c>
      <c r="AI545" s="26"/>
      <c r="AJ545" s="20">
        <v>0.40329999999999999</v>
      </c>
      <c r="AK545" s="20"/>
      <c r="AL545" s="20"/>
      <c r="AM545" s="20"/>
      <c r="AN545" s="20"/>
      <c r="AO545" s="19" t="s">
        <v>34</v>
      </c>
      <c r="AP545" s="18"/>
      <c r="AQ545" s="3">
        <f t="shared" si="70"/>
        <v>53.295736624391701</v>
      </c>
      <c r="AR545" s="27">
        <v>68.305010444739366</v>
      </c>
      <c r="AS545" s="28">
        <v>3.8679799994446998E-2</v>
      </c>
      <c r="AT545" s="28"/>
      <c r="AU545" s="28"/>
      <c r="AV545" s="28"/>
      <c r="AW545" s="60"/>
      <c r="AX545" s="67">
        <v>39357</v>
      </c>
      <c r="AY545" s="68" t="s">
        <v>39</v>
      </c>
      <c r="AZ545" s="69">
        <v>0.02</v>
      </c>
      <c r="BA545" s="69"/>
      <c r="BB545" s="70"/>
      <c r="BC545" s="68" t="s">
        <v>34</v>
      </c>
      <c r="BD545" s="18"/>
      <c r="BE545" s="27">
        <v>164.87599490435201</v>
      </c>
      <c r="BF545" s="27">
        <v>93.91825191218274</v>
      </c>
      <c r="BG545" s="28">
        <v>0</v>
      </c>
      <c r="BH545" s="17"/>
      <c r="BI545" s="44">
        <v>35415</v>
      </c>
      <c r="BJ545" s="20"/>
      <c r="BK545" s="20"/>
      <c r="BL545" s="20"/>
      <c r="BM545" s="20"/>
      <c r="BN545" s="45">
        <v>0.37</v>
      </c>
      <c r="BO545" s="55">
        <v>0.18</v>
      </c>
      <c r="BP545" s="55">
        <v>0.68</v>
      </c>
      <c r="BQ545" s="20"/>
      <c r="BR545" s="20"/>
      <c r="BS545" s="20"/>
      <c r="BT545" s="20"/>
      <c r="BU545" s="20"/>
      <c r="BW545" s="16">
        <f t="shared" si="71"/>
        <v>0.70413527813350141</v>
      </c>
      <c r="BX545" s="10">
        <f t="shared" si="76"/>
        <v>0.22994344066724048</v>
      </c>
      <c r="BY545" s="10">
        <f t="shared" si="77"/>
        <v>1.2087537845145471</v>
      </c>
      <c r="BZ545" s="12">
        <f t="shared" si="69"/>
        <v>0.31579116680379404</v>
      </c>
      <c r="CA545" s="10">
        <f t="shared" si="72"/>
        <v>4.1730064062677856</v>
      </c>
      <c r="CB545" s="10">
        <f t="shared" si="73"/>
        <v>2.0865032031338928</v>
      </c>
      <c r="CC545" s="11">
        <f t="shared" si="74"/>
        <v>332.64143040157393</v>
      </c>
      <c r="CD545" s="11">
        <f t="shared" si="75"/>
        <v>207.90089400098373</v>
      </c>
      <c r="CF545" s="17"/>
      <c r="CG545" s="17"/>
      <c r="CH545" s="17"/>
      <c r="CI545" s="17"/>
    </row>
    <row r="546" spans="32:87" ht="10.5" customHeight="1">
      <c r="AG546" s="18">
        <v>31749</v>
      </c>
      <c r="AH546" s="19" t="s">
        <v>33</v>
      </c>
      <c r="AI546" s="26"/>
      <c r="AJ546" s="20">
        <v>0.29599999999999999</v>
      </c>
      <c r="AK546" s="21"/>
      <c r="AL546" s="21"/>
      <c r="AM546" s="21"/>
      <c r="AN546" s="21"/>
      <c r="AO546" s="19" t="s">
        <v>34</v>
      </c>
      <c r="AP546" s="20"/>
      <c r="AQ546" s="3">
        <f t="shared" si="70"/>
        <v>53.295736624391701</v>
      </c>
      <c r="AR546" s="27">
        <v>68.305010444739366</v>
      </c>
      <c r="AS546" s="28">
        <v>3.8679799994446998E-2</v>
      </c>
      <c r="AT546" s="28"/>
      <c r="AU546" s="28"/>
      <c r="AV546" s="28"/>
      <c r="AW546" s="60"/>
      <c r="AX546" s="67">
        <v>39387</v>
      </c>
      <c r="AY546" s="68" t="s">
        <v>39</v>
      </c>
      <c r="AZ546" s="69">
        <v>0.02</v>
      </c>
      <c r="BA546" s="69"/>
      <c r="BB546" s="69"/>
      <c r="BC546" s="68" t="s">
        <v>34</v>
      </c>
      <c r="BD546" s="20"/>
      <c r="BE546" s="27">
        <v>164.56412684211838</v>
      </c>
      <c r="BF546" s="27">
        <v>93.740602623399283</v>
      </c>
      <c r="BG546" s="28">
        <v>0</v>
      </c>
      <c r="BH546" s="17"/>
      <c r="BI546" s="18">
        <v>35426</v>
      </c>
      <c r="BJ546" s="20"/>
      <c r="BK546" s="20"/>
      <c r="BL546" s="42">
        <f>0.03/2</f>
        <v>1.4999999999999999E-2</v>
      </c>
      <c r="BM546" s="42">
        <f>0.032/2</f>
        <v>1.6E-2</v>
      </c>
      <c r="BN546" s="20"/>
      <c r="BO546" s="20"/>
      <c r="BP546" s="20"/>
      <c r="BQ546" s="20"/>
      <c r="BR546" s="20"/>
      <c r="BS546" s="20"/>
      <c r="BT546" s="20"/>
      <c r="BU546" s="20"/>
      <c r="BW546" s="16">
        <f t="shared" si="71"/>
        <v>0.70364581067712029</v>
      </c>
      <c r="BX546" s="10">
        <f t="shared" si="76"/>
        <v>0.22978359946270199</v>
      </c>
      <c r="BY546" s="10">
        <f t="shared" si="77"/>
        <v>1.2079135402338377</v>
      </c>
      <c r="BZ546" s="12">
        <f t="shared" si="69"/>
        <v>0.31557165003767945</v>
      </c>
      <c r="CA546" s="10">
        <f t="shared" si="72"/>
        <v>4.1700036218794256</v>
      </c>
      <c r="CB546" s="10">
        <f t="shared" si="73"/>
        <v>2.0850018109397128</v>
      </c>
      <c r="CC546" s="11">
        <f t="shared" si="74"/>
        <v>332.06327205997815</v>
      </c>
      <c r="CD546" s="11">
        <f t="shared" si="75"/>
        <v>207.53954503748633</v>
      </c>
      <c r="CF546" s="17"/>
      <c r="CG546" s="17"/>
      <c r="CH546" s="17"/>
      <c r="CI546" s="17"/>
    </row>
    <row r="547" spans="32:87" ht="10.5" customHeight="1">
      <c r="AF547" s="8"/>
      <c r="AG547" s="18">
        <v>31749</v>
      </c>
      <c r="AH547" s="19" t="s">
        <v>39</v>
      </c>
      <c r="AI547" s="19"/>
      <c r="AJ547" s="19"/>
      <c r="AK547" s="19"/>
      <c r="AL547" s="20">
        <v>0.69189999999999996</v>
      </c>
      <c r="AM547" s="26"/>
      <c r="AN547" s="21"/>
      <c r="AO547" s="19" t="s">
        <v>34</v>
      </c>
      <c r="AP547" s="18"/>
      <c r="AQ547" s="3">
        <f t="shared" si="70"/>
        <v>53.295736624391701</v>
      </c>
      <c r="AR547" s="19"/>
      <c r="AS547" s="19"/>
      <c r="AT547" s="27">
        <v>266.49091862300725</v>
      </c>
      <c r="AU547" s="27">
        <v>151.80112327488339</v>
      </c>
      <c r="AV547" s="28">
        <v>0</v>
      </c>
      <c r="AW547" s="60"/>
      <c r="AX547" s="67">
        <v>39419</v>
      </c>
      <c r="AY547" s="68" t="s">
        <v>39</v>
      </c>
      <c r="AZ547" s="69">
        <v>0.02</v>
      </c>
      <c r="BA547" s="69"/>
      <c r="BB547" s="69"/>
      <c r="BC547" s="68" t="s">
        <v>34</v>
      </c>
      <c r="BD547" s="20"/>
      <c r="BE547" s="27">
        <v>164.23211775823216</v>
      </c>
      <c r="BF547" s="27">
        <v>93.551480411911498</v>
      </c>
      <c r="BG547" s="28">
        <v>0</v>
      </c>
      <c r="BH547" s="17"/>
      <c r="BI547" s="18">
        <v>35436</v>
      </c>
      <c r="BJ547" s="42">
        <f>0.021/2</f>
        <v>1.0500000000000001E-2</v>
      </c>
      <c r="BK547" s="42">
        <f>0.024/2</f>
        <v>1.2E-2</v>
      </c>
      <c r="BL547" s="20"/>
      <c r="BM547" s="20"/>
      <c r="BN547" s="20"/>
      <c r="BO547" s="20"/>
      <c r="BP547" s="20"/>
      <c r="BQ547" s="20"/>
      <c r="BR547" s="20"/>
      <c r="BS547" s="20"/>
      <c r="BT547" s="20"/>
      <c r="BU547" s="20"/>
      <c r="BW547" s="16">
        <f t="shared" si="71"/>
        <v>0.70320113552223062</v>
      </c>
      <c r="BX547" s="10">
        <f t="shared" si="76"/>
        <v>0.2296383856972937</v>
      </c>
      <c r="BY547" s="10">
        <f t="shared" si="77"/>
        <v>1.2071501886548948</v>
      </c>
      <c r="BZ547" s="12">
        <f t="shared" si="69"/>
        <v>0.31537222175965951</v>
      </c>
      <c r="CA547" s="10">
        <f t="shared" si="72"/>
        <v>4.1672756929391221</v>
      </c>
      <c r="CB547" s="10">
        <f t="shared" si="73"/>
        <v>2.0836378464695611</v>
      </c>
      <c r="CC547" s="11">
        <f t="shared" si="74"/>
        <v>331.53854562299745</v>
      </c>
      <c r="CD547" s="11">
        <f t="shared" si="75"/>
        <v>207.21159101437343</v>
      </c>
      <c r="CF547" s="17"/>
      <c r="CG547" s="17"/>
      <c r="CH547" s="17"/>
      <c r="CI547" s="17"/>
    </row>
    <row r="548" spans="32:87" ht="10.5" customHeight="1">
      <c r="AG548" s="18">
        <v>31775</v>
      </c>
      <c r="AH548" s="19" t="s">
        <v>35</v>
      </c>
      <c r="AI548" s="20">
        <v>0.25530000000000003</v>
      </c>
      <c r="AJ548" s="26"/>
      <c r="AK548" s="20"/>
      <c r="AL548" s="20"/>
      <c r="AM548" s="20"/>
      <c r="AN548" s="20"/>
      <c r="AO548" s="19" t="s">
        <v>34</v>
      </c>
      <c r="AP548" s="20"/>
      <c r="AQ548" s="3">
        <f t="shared" si="70"/>
        <v>53.20821104726776</v>
      </c>
      <c r="AR548" s="27">
        <v>68.193022073294244</v>
      </c>
      <c r="AS548" s="28">
        <v>3.861638315604822E-2</v>
      </c>
      <c r="AT548" s="28"/>
      <c r="AU548" s="28"/>
      <c r="AV548" s="28"/>
      <c r="AW548" s="60"/>
      <c r="AX548" s="67">
        <v>39451</v>
      </c>
      <c r="AY548" s="68" t="s">
        <v>39</v>
      </c>
      <c r="AZ548" s="69">
        <v>0.02</v>
      </c>
      <c r="BA548" s="69"/>
      <c r="BB548" s="69"/>
      <c r="BC548" s="68" t="s">
        <v>34</v>
      </c>
      <c r="BD548" s="18"/>
      <c r="BE548" s="27">
        <v>163.90077850460537</v>
      </c>
      <c r="BF548" s="27">
        <v>93.362739755586304</v>
      </c>
      <c r="BG548" s="28">
        <v>0</v>
      </c>
      <c r="BH548" s="17"/>
      <c r="BI548" s="18">
        <v>35437</v>
      </c>
      <c r="BJ548" s="42">
        <f>0.021/2</f>
        <v>1.0500000000000001E-2</v>
      </c>
      <c r="BK548" s="42">
        <v>2.5000000000000001E-2</v>
      </c>
      <c r="BL548" s="20"/>
      <c r="BM548" s="20"/>
      <c r="BN548" s="20"/>
      <c r="BO548" s="20"/>
      <c r="BP548" s="20"/>
      <c r="BQ548" s="20"/>
      <c r="BR548" s="20"/>
      <c r="BS548" s="20"/>
      <c r="BT548" s="20"/>
      <c r="BU548" s="20"/>
      <c r="BW548" s="16">
        <f t="shared" si="71"/>
        <v>0.70315668346557325</v>
      </c>
      <c r="BX548" s="10">
        <f t="shared" si="76"/>
        <v>0.22962386936901144</v>
      </c>
      <c r="BY548" s="10">
        <f t="shared" si="77"/>
        <v>1.207073880034403</v>
      </c>
      <c r="BZ548" s="12">
        <f t="shared" si="69"/>
        <v>0.31535228586484704</v>
      </c>
      <c r="CA548" s="10">
        <f t="shared" si="72"/>
        <v>4.1670029982148247</v>
      </c>
      <c r="CB548" s="10">
        <f t="shared" si="73"/>
        <v>2.0835014991074123</v>
      </c>
      <c r="CC548" s="11">
        <f t="shared" si="74"/>
        <v>331.48611860543895</v>
      </c>
      <c r="CD548" s="11">
        <f t="shared" si="75"/>
        <v>207.17882412839936</v>
      </c>
      <c r="CF548" s="17"/>
      <c r="CG548" s="17"/>
      <c r="CH548" s="17"/>
      <c r="CI548" s="17"/>
    </row>
    <row r="549" spans="32:87" ht="10.5" customHeight="1">
      <c r="AF549" s="8"/>
      <c r="AG549" s="18">
        <v>31775</v>
      </c>
      <c r="AH549" s="19" t="s">
        <v>33</v>
      </c>
      <c r="AI549" s="26"/>
      <c r="AJ549" s="20">
        <v>0.25159999999999999</v>
      </c>
      <c r="AK549" s="20"/>
      <c r="AL549" s="20"/>
      <c r="AM549" s="20"/>
      <c r="AN549" s="20"/>
      <c r="AO549" s="19" t="s">
        <v>34</v>
      </c>
      <c r="AP549" s="18"/>
      <c r="AQ549" s="3">
        <f t="shared" si="70"/>
        <v>53.20821104726776</v>
      </c>
      <c r="AR549" s="27">
        <v>68.193022073294244</v>
      </c>
      <c r="AS549" s="28">
        <v>3.861638315604822E-2</v>
      </c>
      <c r="AT549" s="28"/>
      <c r="AU549" s="28"/>
      <c r="AV549" s="28"/>
      <c r="AW549" s="60"/>
      <c r="AX549" s="67">
        <v>39478</v>
      </c>
      <c r="AY549" s="68" t="s">
        <v>39</v>
      </c>
      <c r="AZ549" s="69">
        <v>0.02</v>
      </c>
      <c r="BA549" s="69"/>
      <c r="BB549" s="70"/>
      <c r="BC549" s="68" t="s">
        <v>34</v>
      </c>
      <c r="BD549" s="20"/>
      <c r="BE549" s="27">
        <v>163.62173102830633</v>
      </c>
      <c r="BF549" s="27">
        <v>93.203786045013004</v>
      </c>
      <c r="BG549" s="28">
        <v>0</v>
      </c>
      <c r="BH549" s="17"/>
      <c r="BI549" s="18">
        <v>35461</v>
      </c>
      <c r="BJ549" s="20"/>
      <c r="BK549" s="20"/>
      <c r="BL549" s="42">
        <f>0.03/2</f>
        <v>1.4999999999999999E-2</v>
      </c>
      <c r="BM549" s="42">
        <f>0.032/2</f>
        <v>1.6E-2</v>
      </c>
      <c r="BN549" s="20"/>
      <c r="BO549" s="20"/>
      <c r="BP549" s="20"/>
      <c r="BQ549" s="20"/>
      <c r="BR549" s="20"/>
      <c r="BS549" s="20"/>
      <c r="BT549" s="20"/>
      <c r="BU549" s="20"/>
      <c r="BW549" s="16">
        <f t="shared" si="71"/>
        <v>0.7020906766931877</v>
      </c>
      <c r="BX549" s="10">
        <f t="shared" si="76"/>
        <v>0.2292757526468005</v>
      </c>
      <c r="BY549" s="10">
        <f t="shared" si="77"/>
        <v>1.2052439195701938</v>
      </c>
      <c r="BZ549" s="12">
        <f t="shared" si="69"/>
        <v>0.31487420227363039</v>
      </c>
      <c r="CA549" s="10">
        <f t="shared" si="72"/>
        <v>4.1604636754582351</v>
      </c>
      <c r="CB549" s="10">
        <f t="shared" si="73"/>
        <v>2.0802318377291176</v>
      </c>
      <c r="CC549" s="11">
        <f t="shared" si="74"/>
        <v>330.23035429592835</v>
      </c>
      <c r="CD549" s="11">
        <f t="shared" si="75"/>
        <v>206.39397143495523</v>
      </c>
      <c r="CF549" s="17"/>
      <c r="CG549" s="17"/>
      <c r="CH549" s="17"/>
      <c r="CI549" s="17"/>
    </row>
    <row r="550" spans="32:87" ht="10.5" customHeight="1">
      <c r="AG550" s="18">
        <v>31783</v>
      </c>
      <c r="AH550" s="19" t="s">
        <v>33</v>
      </c>
      <c r="AI550" s="26"/>
      <c r="AJ550" s="20">
        <v>0.4884</v>
      </c>
      <c r="AK550" s="20"/>
      <c r="AL550" s="20"/>
      <c r="AM550" s="20"/>
      <c r="AN550" s="20"/>
      <c r="AO550" s="19" t="s">
        <v>34</v>
      </c>
      <c r="AP550" s="18"/>
      <c r="AQ550" s="3">
        <f t="shared" si="70"/>
        <v>53.181309029524456</v>
      </c>
      <c r="AR550" s="27">
        <v>68.158601065867174</v>
      </c>
      <c r="AS550" s="28">
        <v>3.8596891208470464E-2</v>
      </c>
      <c r="AT550" s="28"/>
      <c r="AU550" s="28"/>
      <c r="AV550" s="28"/>
      <c r="AW550" s="60"/>
      <c r="AX550" s="67">
        <v>39510</v>
      </c>
      <c r="AY550" s="68" t="s">
        <v>39</v>
      </c>
      <c r="AZ550" s="69">
        <v>0.02</v>
      </c>
      <c r="BA550" s="69"/>
      <c r="BB550" s="69"/>
      <c r="BC550" s="68" t="s">
        <v>34</v>
      </c>
      <c r="BD550" s="18"/>
      <c r="BE550" s="27">
        <v>163.29162323346048</v>
      </c>
      <c r="BF550" s="27">
        <v>93.01574686409711</v>
      </c>
      <c r="BG550" s="28">
        <v>0</v>
      </c>
      <c r="BH550" s="17"/>
      <c r="BI550" s="18">
        <v>35464</v>
      </c>
      <c r="BJ550" s="42">
        <f>0.021/2</f>
        <v>1.0500000000000001E-2</v>
      </c>
      <c r="BK550" s="42">
        <v>7.3999999999999996E-2</v>
      </c>
      <c r="BL550" s="20"/>
      <c r="BM550" s="20"/>
      <c r="BN550" s="20"/>
      <c r="BO550" s="20"/>
      <c r="BP550" s="20"/>
      <c r="BQ550" s="20"/>
      <c r="BR550" s="20"/>
      <c r="BS550" s="20"/>
      <c r="BT550" s="20"/>
      <c r="BU550" s="20"/>
      <c r="BW550" s="16">
        <f t="shared" si="71"/>
        <v>0.70195753952884399</v>
      </c>
      <c r="BX550" s="10">
        <f t="shared" si="76"/>
        <v>0.22923227518075018</v>
      </c>
      <c r="BY550" s="10">
        <f t="shared" si="77"/>
        <v>1.2050153696647175</v>
      </c>
      <c r="BZ550" s="12">
        <f t="shared" ref="BZ550:BZ613" si="78">0.44*2.71828^(-(0.69315/30.02)*(BI550-30168)/365.25)</f>
        <v>0.31481449280901658</v>
      </c>
      <c r="CA550" s="10">
        <f t="shared" si="72"/>
        <v>4.1596469820072048</v>
      </c>
      <c r="CB550" s="10">
        <f t="shared" si="73"/>
        <v>2.0798234910036024</v>
      </c>
      <c r="CC550" s="11">
        <f t="shared" si="74"/>
        <v>330.07371861773242</v>
      </c>
      <c r="CD550" s="11">
        <f t="shared" si="75"/>
        <v>206.29607413608275</v>
      </c>
      <c r="CF550" s="17"/>
      <c r="CG550" s="17"/>
      <c r="CH550" s="17"/>
      <c r="CI550" s="17"/>
    </row>
    <row r="551" spans="32:87" ht="10.5" customHeight="1">
      <c r="AF551" s="8"/>
      <c r="AG551" s="18">
        <v>31783</v>
      </c>
      <c r="AH551" s="19" t="s">
        <v>33</v>
      </c>
      <c r="AI551" s="26"/>
      <c r="AJ551" s="20">
        <v>0.37</v>
      </c>
      <c r="AK551" s="21"/>
      <c r="AL551" s="21"/>
      <c r="AM551" s="21"/>
      <c r="AN551" s="21"/>
      <c r="AO551" s="19" t="s">
        <v>34</v>
      </c>
      <c r="AP551" s="18"/>
      <c r="AQ551" s="3">
        <f t="shared" si="70"/>
        <v>53.181309029524456</v>
      </c>
      <c r="AR551" s="27">
        <v>68.158601065867174</v>
      </c>
      <c r="AS551" s="28">
        <v>3.8596891208470464E-2</v>
      </c>
      <c r="AT551" s="28"/>
      <c r="AU551" s="28"/>
      <c r="AV551" s="28"/>
      <c r="AW551" s="60"/>
      <c r="AX551" s="67">
        <v>39540</v>
      </c>
      <c r="AY551" s="68" t="s">
        <v>39</v>
      </c>
      <c r="AZ551" s="69">
        <v>5.7000000000000002E-2</v>
      </c>
      <c r="BA551" s="69"/>
      <c r="BB551" s="70"/>
      <c r="BC551" s="68" t="s">
        <v>34</v>
      </c>
      <c r="BD551" s="20"/>
      <c r="BE551" s="27">
        <v>162.98275205942238</v>
      </c>
      <c r="BF551" s="27">
        <v>92.839804691626526</v>
      </c>
      <c r="BG551" s="28">
        <v>0</v>
      </c>
      <c r="BH551" s="17"/>
      <c r="BI551" s="47">
        <v>35467</v>
      </c>
      <c r="BJ551" s="20"/>
      <c r="BK551" s="20"/>
      <c r="BL551" s="20"/>
      <c r="BM551" s="20"/>
      <c r="BN551" s="20"/>
      <c r="BO551" s="20"/>
      <c r="BP551" s="20"/>
      <c r="BQ551" s="20"/>
      <c r="BR551" s="20"/>
      <c r="BS551" s="43">
        <v>0.02</v>
      </c>
      <c r="BT551" s="43">
        <v>2.1000000000000001E-2</v>
      </c>
      <c r="BU551" s="43">
        <v>6.4000000000000001E-2</v>
      </c>
      <c r="BW551" s="16">
        <f t="shared" si="71"/>
        <v>0.70182442761124564</v>
      </c>
      <c r="BX551" s="10">
        <f t="shared" si="76"/>
        <v>0.22918880595931376</v>
      </c>
      <c r="BY551" s="10">
        <f t="shared" si="77"/>
        <v>1.204786863099065</v>
      </c>
      <c r="BZ551" s="12">
        <f t="shared" si="78"/>
        <v>0.31475479466708384</v>
      </c>
      <c r="CA551" s="10">
        <f t="shared" si="72"/>
        <v>4.1588304488720045</v>
      </c>
      <c r="CB551" s="10">
        <f t="shared" si="73"/>
        <v>2.0794152244360022</v>
      </c>
      <c r="CC551" s="11">
        <f t="shared" si="74"/>
        <v>329.9171572353585</v>
      </c>
      <c r="CD551" s="11">
        <f t="shared" si="75"/>
        <v>206.19822327209906</v>
      </c>
      <c r="CF551" s="17"/>
      <c r="CG551" s="17"/>
      <c r="CH551" s="17"/>
      <c r="CI551" s="17"/>
    </row>
    <row r="552" spans="32:87" ht="10.5" customHeight="1">
      <c r="AG552" s="18">
        <v>31783</v>
      </c>
      <c r="AH552" s="19" t="s">
        <v>39</v>
      </c>
      <c r="AI552" s="19"/>
      <c r="AJ552" s="19"/>
      <c r="AK552" s="19"/>
      <c r="AL552" s="20">
        <v>2.2200000000000002</v>
      </c>
      <c r="AM552" s="26"/>
      <c r="AN552" s="20"/>
      <c r="AO552" s="19" t="s">
        <v>34</v>
      </c>
      <c r="AP552" s="20"/>
      <c r="AQ552" s="3">
        <f t="shared" si="70"/>
        <v>53.181309029524456</v>
      </c>
      <c r="AR552" s="19"/>
      <c r="AS552" s="19"/>
      <c r="AT552" s="27">
        <v>265.91970474548009</v>
      </c>
      <c r="AU552" s="27">
        <v>151.47574292538826</v>
      </c>
      <c r="AV552" s="28">
        <v>0</v>
      </c>
      <c r="AW552" s="60"/>
      <c r="AX552" s="67">
        <v>39569</v>
      </c>
      <c r="AY552" s="68" t="s">
        <v>39</v>
      </c>
      <c r="AZ552" s="69">
        <v>0.02</v>
      </c>
      <c r="BA552" s="69"/>
      <c r="BB552" s="69"/>
      <c r="BC552" s="68" t="s">
        <v>34</v>
      </c>
      <c r="BD552" s="18"/>
      <c r="BE552" s="27">
        <v>162.6847319548832</v>
      </c>
      <c r="BF552" s="27">
        <v>92.670043609855682</v>
      </c>
      <c r="BG552" s="28">
        <v>0</v>
      </c>
      <c r="BH552" s="17"/>
      <c r="BI552" s="18">
        <v>35489</v>
      </c>
      <c r="BJ552" s="20"/>
      <c r="BK552" s="20"/>
      <c r="BL552" s="42">
        <f>0.03/2</f>
        <v>1.4999999999999999E-2</v>
      </c>
      <c r="BM552" s="42">
        <f>0.032/2</f>
        <v>1.6E-2</v>
      </c>
      <c r="BN552" s="20"/>
      <c r="BO552" s="20"/>
      <c r="BP552" s="20"/>
      <c r="BQ552" s="20"/>
      <c r="BR552" s="20"/>
      <c r="BS552" s="20"/>
      <c r="BT552" s="20"/>
      <c r="BU552" s="20"/>
      <c r="BW552" s="16">
        <f t="shared" si="71"/>
        <v>0.70084904452221386</v>
      </c>
      <c r="BX552" s="10">
        <f t="shared" si="76"/>
        <v>0.22887028343896065</v>
      </c>
      <c r="BY552" s="10">
        <f t="shared" si="77"/>
        <v>1.2031124717756478</v>
      </c>
      <c r="BZ552" s="12">
        <f t="shared" si="78"/>
        <v>0.31431735405967309</v>
      </c>
      <c r="CA552" s="10">
        <f t="shared" si="72"/>
        <v>4.1528474347625242</v>
      </c>
      <c r="CB552" s="10">
        <f t="shared" si="73"/>
        <v>2.0764237173812621</v>
      </c>
      <c r="CC552" s="11">
        <f t="shared" si="74"/>
        <v>328.77130723392855</v>
      </c>
      <c r="CD552" s="11">
        <f t="shared" si="75"/>
        <v>205.48206702120532</v>
      </c>
      <c r="CF552" s="17"/>
      <c r="CG552" s="17"/>
      <c r="CH552" s="17"/>
      <c r="CI552" s="17"/>
    </row>
    <row r="553" spans="32:87" ht="10.5" customHeight="1">
      <c r="AF553" s="8"/>
      <c r="AG553" s="18">
        <v>31807</v>
      </c>
      <c r="AH553" s="19" t="s">
        <v>35</v>
      </c>
      <c r="AI553" s="20">
        <v>0.66600000000000004</v>
      </c>
      <c r="AJ553" s="26"/>
      <c r="AK553" s="20"/>
      <c r="AL553" s="20"/>
      <c r="AM553" s="20"/>
      <c r="AN553" s="20"/>
      <c r="AO553" s="19" t="s">
        <v>34</v>
      </c>
      <c r="AP553" s="18"/>
      <c r="AQ553" s="3">
        <f t="shared" si="70"/>
        <v>53.100684558588064</v>
      </c>
      <c r="AR553" s="27">
        <v>68.055442254287215</v>
      </c>
      <c r="AS553" s="28">
        <v>3.8538474378232136E-2</v>
      </c>
      <c r="AT553" s="28"/>
      <c r="AU553" s="28"/>
      <c r="AV553" s="28"/>
      <c r="AW553" s="60"/>
      <c r="AX553" s="67">
        <v>39601</v>
      </c>
      <c r="AY553" s="68" t="s">
        <v>39</v>
      </c>
      <c r="AZ553" s="69">
        <v>0.02</v>
      </c>
      <c r="BA553" s="69"/>
      <c r="BB553" s="70"/>
      <c r="BC553" s="68" t="s">
        <v>34</v>
      </c>
      <c r="BD553" s="20"/>
      <c r="BE553" s="27">
        <v>162.35651456112254</v>
      </c>
      <c r="BF553" s="27">
        <v>92.483081257409793</v>
      </c>
      <c r="BG553" s="28">
        <v>0</v>
      </c>
      <c r="BH553" s="17"/>
      <c r="BI553" s="18">
        <v>35492</v>
      </c>
      <c r="BJ553" s="42">
        <f>0.021/2</f>
        <v>1.0500000000000001E-2</v>
      </c>
      <c r="BK553" s="42">
        <v>0.13</v>
      </c>
      <c r="BL553" s="20"/>
      <c r="BM553" s="20"/>
      <c r="BN553" s="20"/>
      <c r="BO553" s="20"/>
      <c r="BP553" s="20"/>
      <c r="BQ553" s="20"/>
      <c r="BR553" s="20"/>
      <c r="BS553" s="20"/>
      <c r="BT553" s="20"/>
      <c r="BU553" s="20"/>
      <c r="BW553" s="16">
        <f t="shared" si="71"/>
        <v>0.70071614280806471</v>
      </c>
      <c r="BX553" s="10">
        <f t="shared" si="76"/>
        <v>0.22882688286186839</v>
      </c>
      <c r="BY553" s="10">
        <f t="shared" si="77"/>
        <v>1.2028843260557345</v>
      </c>
      <c r="BZ553" s="12">
        <f t="shared" si="78"/>
        <v>0.31425775018995561</v>
      </c>
      <c r="CA553" s="10">
        <f t="shared" si="72"/>
        <v>4.1520322363693491</v>
      </c>
      <c r="CB553" s="10">
        <f t="shared" si="73"/>
        <v>2.0760161181846746</v>
      </c>
      <c r="CC553" s="11">
        <f t="shared" si="74"/>
        <v>328.61536361454262</v>
      </c>
      <c r="CD553" s="11">
        <f t="shared" si="75"/>
        <v>205.38460225908915</v>
      </c>
      <c r="CF553" s="17"/>
      <c r="CG553" s="17"/>
      <c r="CH553" s="17"/>
      <c r="CI553" s="17"/>
    </row>
    <row r="554" spans="32:87" ht="10.5" customHeight="1">
      <c r="AG554" s="18">
        <v>31807</v>
      </c>
      <c r="AH554" s="19" t="s">
        <v>33</v>
      </c>
      <c r="AI554" s="26"/>
      <c r="AJ554" s="20">
        <v>0.34410000000000002</v>
      </c>
      <c r="AK554" s="20"/>
      <c r="AL554" s="20"/>
      <c r="AM554" s="20"/>
      <c r="AN554" s="20"/>
      <c r="AO554" s="19" t="s">
        <v>34</v>
      </c>
      <c r="AP554" s="18"/>
      <c r="AQ554" s="3">
        <f t="shared" si="70"/>
        <v>53.100684558588064</v>
      </c>
      <c r="AR554" s="27">
        <v>68.055442254287215</v>
      </c>
      <c r="AS554" s="28">
        <v>3.8538474378232136E-2</v>
      </c>
      <c r="AT554" s="28"/>
      <c r="AU554" s="28"/>
      <c r="AV554" s="28"/>
      <c r="AW554" s="60"/>
      <c r="AX554" s="67">
        <v>39630</v>
      </c>
      <c r="AY554" s="68" t="s">
        <v>39</v>
      </c>
      <c r="AZ554" s="69">
        <v>0.02</v>
      </c>
      <c r="BA554" s="69"/>
      <c r="BB554" s="69"/>
      <c r="BC554" s="68" t="s">
        <v>34</v>
      </c>
      <c r="BD554" s="18"/>
      <c r="BE554" s="27">
        <v>162.05963955545027</v>
      </c>
      <c r="BF554" s="27">
        <v>92.313972457882414</v>
      </c>
      <c r="BG554" s="28">
        <v>0</v>
      </c>
      <c r="BH554" s="17"/>
      <c r="BI554" s="18">
        <v>35520</v>
      </c>
      <c r="BJ554" s="20"/>
      <c r="BK554" s="20"/>
      <c r="BL554" s="42">
        <f>0.03/2</f>
        <v>1.4999999999999999E-2</v>
      </c>
      <c r="BM554" s="42">
        <f>0.032/2</f>
        <v>1.6E-2</v>
      </c>
      <c r="BN554" s="20"/>
      <c r="BO554" s="20"/>
      <c r="BP554" s="20"/>
      <c r="BQ554" s="20"/>
      <c r="BR554" s="20"/>
      <c r="BS554" s="20"/>
      <c r="BT554" s="20"/>
      <c r="BU554" s="20"/>
      <c r="BW554" s="16">
        <f t="shared" si="71"/>
        <v>0.69947694147052664</v>
      </c>
      <c r="BX554" s="10">
        <f t="shared" si="76"/>
        <v>0.22842220747053124</v>
      </c>
      <c r="BY554" s="10">
        <f t="shared" si="77"/>
        <v>1.2007570511512657</v>
      </c>
      <c r="BZ554" s="12">
        <f t="shared" si="78"/>
        <v>0.31370199215817046</v>
      </c>
      <c r="CA554" s="10">
        <f t="shared" si="72"/>
        <v>4.1444314304603633</v>
      </c>
      <c r="CB554" s="10">
        <f t="shared" si="73"/>
        <v>2.0722157152301817</v>
      </c>
      <c r="CC554" s="11">
        <f t="shared" si="74"/>
        <v>327.16345201837197</v>
      </c>
      <c r="CD554" s="11">
        <f t="shared" si="75"/>
        <v>204.47715751148249</v>
      </c>
      <c r="CF554" s="17"/>
      <c r="CG554" s="17"/>
      <c r="CH554" s="17"/>
      <c r="CI554" s="17"/>
    </row>
    <row r="555" spans="32:87" ht="10.5" customHeight="1">
      <c r="AF555" s="8"/>
      <c r="AG555" s="18">
        <v>31810</v>
      </c>
      <c r="AH555" s="19" t="s">
        <v>33</v>
      </c>
      <c r="AI555" s="26"/>
      <c r="AJ555" s="20">
        <v>0.36259999999999998</v>
      </c>
      <c r="AK555" s="20"/>
      <c r="AL555" s="20"/>
      <c r="AM555" s="20"/>
      <c r="AN555" s="20"/>
      <c r="AO555" s="19" t="s">
        <v>34</v>
      </c>
      <c r="AP555" s="18"/>
      <c r="AQ555" s="3">
        <f t="shared" si="70"/>
        <v>53.090615097759816</v>
      </c>
      <c r="AR555" s="27">
        <v>68.04255838572233</v>
      </c>
      <c r="AS555" s="28">
        <v>3.8531178493845325E-2</v>
      </c>
      <c r="AT555" s="28"/>
      <c r="AU555" s="28"/>
      <c r="AV555" s="28"/>
      <c r="AW555" s="60"/>
      <c r="AX555" s="67">
        <v>39661</v>
      </c>
      <c r="AY555" s="68" t="s">
        <v>39</v>
      </c>
      <c r="AZ555" s="69">
        <v>0.02</v>
      </c>
      <c r="BA555" s="69"/>
      <c r="BB555" s="69"/>
      <c r="BC555" s="68" t="s">
        <v>34</v>
      </c>
      <c r="BD555" s="18"/>
      <c r="BE555" s="27">
        <v>161.74289068090437</v>
      </c>
      <c r="BF555" s="27">
        <v>92.133542913789228</v>
      </c>
      <c r="BG555" s="28">
        <v>0</v>
      </c>
      <c r="BH555" s="17"/>
      <c r="BI555" s="18">
        <v>35521</v>
      </c>
      <c r="BJ555" s="42">
        <f>0.021/2</f>
        <v>1.0500000000000001E-2</v>
      </c>
      <c r="BK555" s="42">
        <v>0.26</v>
      </c>
      <c r="BL555" s="20"/>
      <c r="BM555" s="20"/>
      <c r="BN555" s="20"/>
      <c r="BO555" s="20"/>
      <c r="BP555" s="20"/>
      <c r="BQ555" s="20"/>
      <c r="BR555" s="20"/>
      <c r="BS555" s="20"/>
      <c r="BT555" s="20"/>
      <c r="BU555" s="20"/>
      <c r="BW555" s="16">
        <f t="shared" si="71"/>
        <v>0.699432724834543</v>
      </c>
      <c r="BX555" s="10">
        <f t="shared" si="76"/>
        <v>0.22840776802156659</v>
      </c>
      <c r="BY555" s="10">
        <f t="shared" si="77"/>
        <v>1.2006811466656597</v>
      </c>
      <c r="BZ555" s="12">
        <f t="shared" si="78"/>
        <v>0.31368216184501463</v>
      </c>
      <c r="CA555" s="10">
        <f t="shared" si="72"/>
        <v>4.1441602305999332</v>
      </c>
      <c r="CB555" s="10">
        <f t="shared" si="73"/>
        <v>2.0720801152999666</v>
      </c>
      <c r="CC555" s="11">
        <f t="shared" si="74"/>
        <v>327.11171684528296</v>
      </c>
      <c r="CD555" s="11">
        <f t="shared" si="75"/>
        <v>204.44482302830187</v>
      </c>
      <c r="CF555" s="17"/>
      <c r="CG555" s="17"/>
      <c r="CH555" s="17"/>
      <c r="CI555" s="17"/>
    </row>
    <row r="556" spans="32:87" ht="10.5" customHeight="1">
      <c r="AG556" s="18">
        <v>31810</v>
      </c>
      <c r="AH556" s="19" t="s">
        <v>33</v>
      </c>
      <c r="AI556" s="26"/>
      <c r="AJ556" s="20">
        <v>0.33300000000000002</v>
      </c>
      <c r="AK556" s="21"/>
      <c r="AL556" s="21"/>
      <c r="AM556" s="21"/>
      <c r="AN556" s="21"/>
      <c r="AO556" s="19" t="s">
        <v>34</v>
      </c>
      <c r="AP556" s="20"/>
      <c r="AQ556" s="3">
        <f t="shared" si="70"/>
        <v>53.090615097759816</v>
      </c>
      <c r="AR556" s="27">
        <v>68.04255838572233</v>
      </c>
      <c r="AS556" s="28">
        <v>3.8531178493845325E-2</v>
      </c>
      <c r="AT556" s="28"/>
      <c r="AU556" s="28"/>
      <c r="AV556" s="28"/>
      <c r="AW556" s="60"/>
      <c r="AX556" s="67">
        <v>39692</v>
      </c>
      <c r="AY556" s="68" t="s">
        <v>39</v>
      </c>
      <c r="AZ556" s="69">
        <v>0.02</v>
      </c>
      <c r="BA556" s="69"/>
      <c r="BB556" s="69"/>
      <c r="BC556" s="68" t="s">
        <v>34</v>
      </c>
      <c r="BD556" s="20"/>
      <c r="BE556" s="27">
        <v>161.42676089850136</v>
      </c>
      <c r="BF556" s="27">
        <v>91.953466022924104</v>
      </c>
      <c r="BG556" s="28">
        <v>0</v>
      </c>
      <c r="BH556" s="17"/>
      <c r="BI556" s="18">
        <v>35550</v>
      </c>
      <c r="BJ556" s="20"/>
      <c r="BK556" s="20"/>
      <c r="BL556" s="42">
        <f>0.03/2</f>
        <v>1.4999999999999999E-2</v>
      </c>
      <c r="BM556" s="42">
        <f>0.032/2</f>
        <v>1.6E-2</v>
      </c>
      <c r="BN556" s="20"/>
      <c r="BO556" s="20"/>
      <c r="BP556" s="20"/>
      <c r="BQ556" s="20"/>
      <c r="BR556" s="20"/>
      <c r="BS556" s="20"/>
      <c r="BT556" s="20"/>
      <c r="BU556" s="20"/>
      <c r="BW556" s="16">
        <f t="shared" si="71"/>
        <v>0.69815165754426378</v>
      </c>
      <c r="BX556" s="10">
        <f t="shared" si="76"/>
        <v>0.22798942082380386</v>
      </c>
      <c r="BY556" s="10">
        <f t="shared" si="77"/>
        <v>1.1984820025758374</v>
      </c>
      <c r="BZ556" s="12">
        <f t="shared" si="78"/>
        <v>0.31310762773642148</v>
      </c>
      <c r="CA556" s="10">
        <f t="shared" si="72"/>
        <v>4.1363031496844958</v>
      </c>
      <c r="CB556" s="10">
        <f t="shared" si="73"/>
        <v>2.0681515748422479</v>
      </c>
      <c r="CC556" s="11">
        <f t="shared" si="74"/>
        <v>325.6149503191802</v>
      </c>
      <c r="CD556" s="11">
        <f t="shared" si="75"/>
        <v>203.5093439494876</v>
      </c>
      <c r="CF556" s="17"/>
      <c r="CG556" s="17"/>
      <c r="CH556" s="17"/>
      <c r="CI556" s="17"/>
    </row>
    <row r="557" spans="32:87" ht="10.5" customHeight="1">
      <c r="AF557" s="8"/>
      <c r="AG557" s="18">
        <v>31810</v>
      </c>
      <c r="AH557" s="19" t="s">
        <v>39</v>
      </c>
      <c r="AI557" s="19"/>
      <c r="AJ557" s="19"/>
      <c r="AK557" s="19"/>
      <c r="AL557" s="20">
        <v>1.85</v>
      </c>
      <c r="AM557" s="26"/>
      <c r="AN557" s="20"/>
      <c r="AO557" s="19" t="s">
        <v>34</v>
      </c>
      <c r="AP557" s="20"/>
      <c r="AQ557" s="3">
        <f t="shared" si="70"/>
        <v>53.090615097759816</v>
      </c>
      <c r="AR557" s="19"/>
      <c r="AS557" s="19"/>
      <c r="AT557" s="27">
        <v>265.46696606306244</v>
      </c>
      <c r="AU557" s="27">
        <v>151.2178495574037</v>
      </c>
      <c r="AV557" s="28">
        <v>0</v>
      </c>
      <c r="AW557" s="60"/>
      <c r="AX557" s="67">
        <v>39722</v>
      </c>
      <c r="AY557" s="68" t="s">
        <v>39</v>
      </c>
      <c r="AZ557" s="69">
        <v>0.02</v>
      </c>
      <c r="BA557" s="69"/>
      <c r="BB557" s="70"/>
      <c r="BC557" s="68" t="s">
        <v>34</v>
      </c>
      <c r="BD557" s="20"/>
      <c r="BE557" s="27">
        <v>161.12141716945661</v>
      </c>
      <c r="BF557" s="27">
        <v>91.779533187638592</v>
      </c>
      <c r="BG557" s="28">
        <v>0</v>
      </c>
      <c r="BH557" s="17"/>
      <c r="BI557" s="18">
        <v>35551</v>
      </c>
      <c r="BJ557" s="42">
        <f>0.021/2</f>
        <v>1.0500000000000001E-2</v>
      </c>
      <c r="BK557" s="42">
        <f>0.024/2</f>
        <v>1.2E-2</v>
      </c>
      <c r="BL557" s="20"/>
      <c r="BM557" s="20"/>
      <c r="BN557" s="20"/>
      <c r="BO557" s="20"/>
      <c r="BP557" s="20"/>
      <c r="BQ557" s="20"/>
      <c r="BR557" s="20"/>
      <c r="BS557" s="20"/>
      <c r="BT557" s="20"/>
      <c r="BU557" s="20"/>
      <c r="BW557" s="16">
        <f t="shared" si="71"/>
        <v>0.69810752468458981</v>
      </c>
      <c r="BX557" s="10">
        <f t="shared" si="76"/>
        <v>0.22797500873295276</v>
      </c>
      <c r="BY557" s="10">
        <f t="shared" si="77"/>
        <v>1.1984062419048285</v>
      </c>
      <c r="BZ557" s="12">
        <f t="shared" si="78"/>
        <v>0.31308783499533371</v>
      </c>
      <c r="CA557" s="10">
        <f t="shared" si="72"/>
        <v>4.1360324817157501</v>
      </c>
      <c r="CB557" s="10">
        <f t="shared" si="73"/>
        <v>2.0680162408578751</v>
      </c>
      <c r="CC557" s="11">
        <f t="shared" si="74"/>
        <v>325.56346001452914</v>
      </c>
      <c r="CD557" s="11">
        <f t="shared" si="75"/>
        <v>203.4771625090807</v>
      </c>
      <c r="CF557" s="17"/>
      <c r="CG557" s="17"/>
      <c r="CH557" s="17"/>
      <c r="CI557" s="17"/>
    </row>
    <row r="558" spans="32:87" ht="10.5" customHeight="1">
      <c r="AG558" s="18">
        <v>31835</v>
      </c>
      <c r="AH558" s="19" t="s">
        <v>35</v>
      </c>
      <c r="AI558" s="20">
        <v>0.59940000000000004</v>
      </c>
      <c r="AJ558" s="26"/>
      <c r="AK558" s="20"/>
      <c r="AL558" s="20"/>
      <c r="AM558" s="20"/>
      <c r="AN558" s="20"/>
      <c r="AO558" s="19" t="s">
        <v>34</v>
      </c>
      <c r="AP558" s="18"/>
      <c r="AQ558" s="3">
        <f t="shared" si="70"/>
        <v>53.006777146857132</v>
      </c>
      <c r="AR558" s="27">
        <v>67.935287624377722</v>
      </c>
      <c r="AS558" s="28">
        <v>3.8470433146365765E-2</v>
      </c>
      <c r="AT558" s="28"/>
      <c r="AU558" s="28"/>
      <c r="AV558" s="28"/>
      <c r="AW558" s="60"/>
      <c r="AX558" s="67">
        <v>39756</v>
      </c>
      <c r="AY558" s="68" t="s">
        <v>39</v>
      </c>
      <c r="AZ558" s="69">
        <v>0.02</v>
      </c>
      <c r="BA558" s="69"/>
      <c r="BB558" s="69"/>
      <c r="BC558" s="68" t="s">
        <v>34</v>
      </c>
      <c r="BD558" s="18"/>
      <c r="BE558" s="27">
        <v>160.77605909898426</v>
      </c>
      <c r="BF558" s="27">
        <v>91.582806997865831</v>
      </c>
      <c r="BG558" s="28">
        <v>0</v>
      </c>
      <c r="BH558" s="17"/>
      <c r="BI558" s="47">
        <v>35562</v>
      </c>
      <c r="BJ558" s="20"/>
      <c r="BK558" s="20"/>
      <c r="BL558" s="20"/>
      <c r="BM558" s="20"/>
      <c r="BN558" s="20"/>
      <c r="BO558" s="20"/>
      <c r="BP558" s="20"/>
      <c r="BQ558" s="20"/>
      <c r="BR558" s="20"/>
      <c r="BS558" s="56"/>
      <c r="BT558" s="43">
        <v>3.3000000000000002E-2</v>
      </c>
      <c r="BU558" s="43">
        <v>9.4E-2</v>
      </c>
      <c r="BW558" s="16">
        <f t="shared" si="71"/>
        <v>0.69762224731673284</v>
      </c>
      <c r="BX558" s="10">
        <f t="shared" si="76"/>
        <v>0.22781653584981759</v>
      </c>
      <c r="BY558" s="10">
        <f t="shared" si="77"/>
        <v>1.1975731905393416</v>
      </c>
      <c r="BZ558" s="12">
        <f t="shared" si="78"/>
        <v>0.31287019740355554</v>
      </c>
      <c r="CA558" s="10">
        <f t="shared" si="72"/>
        <v>4.1330563027798188</v>
      </c>
      <c r="CB558" s="10">
        <f t="shared" si="73"/>
        <v>2.0665281513899094</v>
      </c>
      <c r="CC558" s="11">
        <f t="shared" si="74"/>
        <v>324.99760377136977</v>
      </c>
      <c r="CD558" s="11">
        <f t="shared" si="75"/>
        <v>203.1235023571061</v>
      </c>
      <c r="CF558" s="17"/>
      <c r="CG558" s="17"/>
      <c r="CH558" s="17"/>
      <c r="CI558" s="17"/>
    </row>
    <row r="559" spans="32:87" ht="10.5" customHeight="1">
      <c r="AF559" s="8"/>
      <c r="AG559" s="18">
        <v>31835</v>
      </c>
      <c r="AH559" s="19" t="s">
        <v>33</v>
      </c>
      <c r="AI559" s="26"/>
      <c r="AJ559" s="20">
        <v>0.3034</v>
      </c>
      <c r="AK559" s="20"/>
      <c r="AL559" s="20"/>
      <c r="AM559" s="20"/>
      <c r="AN559" s="20"/>
      <c r="AO559" s="19" t="s">
        <v>34</v>
      </c>
      <c r="AP559" s="18"/>
      <c r="AQ559" s="3">
        <f t="shared" si="70"/>
        <v>53.006777146857132</v>
      </c>
      <c r="AR559" s="27">
        <v>67.935287624377722</v>
      </c>
      <c r="AS559" s="28">
        <v>3.8470433146365765E-2</v>
      </c>
      <c r="AT559" s="28"/>
      <c r="AU559" s="28"/>
      <c r="AV559" s="28"/>
      <c r="AW559" s="60"/>
      <c r="AX559" s="67">
        <v>39783</v>
      </c>
      <c r="AY559" s="68" t="s">
        <v>39</v>
      </c>
      <c r="AZ559" s="69">
        <v>0.02</v>
      </c>
      <c r="BA559" s="69"/>
      <c r="BB559" s="70"/>
      <c r="BC559" s="68" t="s">
        <v>34</v>
      </c>
      <c r="BD559" s="20"/>
      <c r="BE559" s="27">
        <v>160.50233157950444</v>
      </c>
      <c r="BF559" s="27">
        <v>91.426883692325106</v>
      </c>
      <c r="BG559" s="28">
        <v>0</v>
      </c>
      <c r="BH559" s="17"/>
      <c r="BI559" s="47">
        <v>35576</v>
      </c>
      <c r="BJ559" s="20"/>
      <c r="BK559" s="20"/>
      <c r="BL559" s="20"/>
      <c r="BM559" s="20"/>
      <c r="BN559" s="20"/>
      <c r="BO559" s="20"/>
      <c r="BP559" s="20"/>
      <c r="BQ559" s="43">
        <v>3.7999999999999999E-2</v>
      </c>
      <c r="BR559" s="20"/>
      <c r="BS559" s="20"/>
      <c r="BT559" s="20"/>
      <c r="BU559" s="20"/>
      <c r="BW559" s="16">
        <f t="shared" si="71"/>
        <v>0.69700510942208949</v>
      </c>
      <c r="BX559" s="10">
        <f t="shared" si="76"/>
        <v>0.22761500240124993</v>
      </c>
      <c r="BY559" s="10">
        <f t="shared" si="77"/>
        <v>1.1965137808081678</v>
      </c>
      <c r="BZ559" s="12">
        <f t="shared" si="78"/>
        <v>0.31259342289462189</v>
      </c>
      <c r="CA559" s="10">
        <f t="shared" si="72"/>
        <v>4.1292715358021645</v>
      </c>
      <c r="CB559" s="10">
        <f t="shared" si="73"/>
        <v>2.0646357679010823</v>
      </c>
      <c r="CC559" s="11">
        <f t="shared" si="74"/>
        <v>324.27884529800713</v>
      </c>
      <c r="CD559" s="11">
        <f t="shared" si="75"/>
        <v>202.67427831125445</v>
      </c>
      <c r="CF559" s="17"/>
      <c r="CG559" s="17"/>
      <c r="CH559" s="17"/>
      <c r="CI559" s="17"/>
    </row>
    <row r="560" spans="32:87" ht="10.5" customHeight="1">
      <c r="AG560" s="18">
        <v>31838</v>
      </c>
      <c r="AH560" s="19" t="s">
        <v>33</v>
      </c>
      <c r="AI560" s="26"/>
      <c r="AJ560" s="20">
        <v>0.41070000000000001</v>
      </c>
      <c r="AK560" s="20"/>
      <c r="AL560" s="20"/>
      <c r="AM560" s="20"/>
      <c r="AN560" s="20"/>
      <c r="AO560" s="19" t="s">
        <v>34</v>
      </c>
      <c r="AP560" s="20"/>
      <c r="AQ560" s="3">
        <f t="shared" si="70"/>
        <v>52.996725493652498</v>
      </c>
      <c r="AR560" s="27">
        <v>67.922426502802765</v>
      </c>
      <c r="AS560" s="28">
        <v>3.8463150143157286E-2</v>
      </c>
      <c r="AT560" s="28"/>
      <c r="AU560" s="28"/>
      <c r="AV560" s="28"/>
      <c r="AW560" s="60"/>
      <c r="AX560" s="67">
        <v>39818</v>
      </c>
      <c r="AY560" s="68" t="s">
        <v>39</v>
      </c>
      <c r="AZ560" s="69">
        <v>0.02</v>
      </c>
      <c r="BA560" s="69"/>
      <c r="BB560" s="69"/>
      <c r="BC560" s="68" t="s">
        <v>34</v>
      </c>
      <c r="BD560" s="18"/>
      <c r="BE560" s="27">
        <v>160.14819310698758</v>
      </c>
      <c r="BF560" s="27">
        <v>91.225155925387725</v>
      </c>
      <c r="BG560" s="28">
        <v>0</v>
      </c>
      <c r="BH560" s="17"/>
      <c r="BI560" s="18">
        <v>35580</v>
      </c>
      <c r="BJ560" s="20"/>
      <c r="BK560" s="20"/>
      <c r="BL560" s="42">
        <v>0.03</v>
      </c>
      <c r="BM560" s="42">
        <v>4.9000000000000002E-2</v>
      </c>
      <c r="BN560" s="20"/>
      <c r="BO560" s="20"/>
      <c r="BP560" s="20"/>
      <c r="BQ560" s="20"/>
      <c r="BR560" s="20"/>
      <c r="BS560" s="20"/>
      <c r="BT560" s="20"/>
      <c r="BU560" s="20"/>
      <c r="BW560" s="16">
        <f t="shared" si="71"/>
        <v>0.69682888460496994</v>
      </c>
      <c r="BX560" s="10">
        <f t="shared" si="76"/>
        <v>0.22755745416863354</v>
      </c>
      <c r="BY560" s="10">
        <f t="shared" si="77"/>
        <v>1.1962112644860441</v>
      </c>
      <c r="BZ560" s="12">
        <f t="shared" si="78"/>
        <v>0.31251438944416693</v>
      </c>
      <c r="CA560" s="10">
        <f t="shared" si="72"/>
        <v>4.1281908105279985</v>
      </c>
      <c r="CB560" s="10">
        <f t="shared" si="73"/>
        <v>2.0640954052639993</v>
      </c>
      <c r="CC560" s="11">
        <f t="shared" si="74"/>
        <v>324.07377785403816</v>
      </c>
      <c r="CD560" s="11">
        <f t="shared" si="75"/>
        <v>202.54611115877387</v>
      </c>
      <c r="CF560" s="17"/>
      <c r="CG560" s="17"/>
      <c r="CH560" s="17"/>
      <c r="CI560" s="17"/>
    </row>
    <row r="561" spans="32:87" ht="10.5" customHeight="1">
      <c r="AF561" s="8"/>
      <c r="AG561" s="18">
        <v>31838</v>
      </c>
      <c r="AH561" s="19" t="s">
        <v>33</v>
      </c>
      <c r="AI561" s="26"/>
      <c r="AJ561" s="20">
        <v>0.25900000000000001</v>
      </c>
      <c r="AK561" s="21"/>
      <c r="AL561" s="21"/>
      <c r="AM561" s="21"/>
      <c r="AN561" s="21"/>
      <c r="AO561" s="19" t="s">
        <v>34</v>
      </c>
      <c r="AP561" s="20"/>
      <c r="AQ561" s="3">
        <f t="shared" si="70"/>
        <v>52.996725493652498</v>
      </c>
      <c r="AR561" s="27">
        <v>67.922426502802765</v>
      </c>
      <c r="AS561" s="28">
        <v>3.8463150143157286E-2</v>
      </c>
      <c r="AT561" s="28"/>
      <c r="AU561" s="28"/>
      <c r="AV561" s="28"/>
      <c r="AW561" s="60"/>
      <c r="AX561" s="67">
        <v>39846</v>
      </c>
      <c r="AY561" s="68" t="s">
        <v>39</v>
      </c>
      <c r="AZ561" s="69">
        <v>0.02</v>
      </c>
      <c r="BA561" s="69"/>
      <c r="BB561" s="70"/>
      <c r="BC561" s="68" t="s">
        <v>34</v>
      </c>
      <c r="BD561" s="18"/>
      <c r="BE561" s="27">
        <v>159.86544500873052</v>
      </c>
      <c r="BF561" s="27">
        <v>91.064094230899087</v>
      </c>
      <c r="BG561" s="28">
        <v>0</v>
      </c>
      <c r="BH561" s="17"/>
      <c r="BI561" s="18">
        <v>35583</v>
      </c>
      <c r="BJ561" s="42">
        <f>0.021/2</f>
        <v>1.0500000000000001E-2</v>
      </c>
      <c r="BK561" s="42">
        <f>0.024/2</f>
        <v>1.2E-2</v>
      </c>
      <c r="BL561" s="20"/>
      <c r="BM561" s="20"/>
      <c r="BN561" s="20"/>
      <c r="BO561" s="20"/>
      <c r="BP561" s="20"/>
      <c r="BQ561" s="20"/>
      <c r="BR561" s="20"/>
      <c r="BS561" s="20"/>
      <c r="BT561" s="20"/>
      <c r="BU561" s="20"/>
      <c r="BW561" s="16">
        <f t="shared" si="71"/>
        <v>0.69669674523208147</v>
      </c>
      <c r="BX561" s="10">
        <f t="shared" si="76"/>
        <v>0.22751430254281227</v>
      </c>
      <c r="BY561" s="10">
        <f t="shared" si="77"/>
        <v>1.1959844274392115</v>
      </c>
      <c r="BZ561" s="12">
        <f t="shared" si="78"/>
        <v>0.31245512746988302</v>
      </c>
      <c r="CA561" s="10">
        <f t="shared" si="72"/>
        <v>4.1273804521971584</v>
      </c>
      <c r="CB561" s="10">
        <f t="shared" si="73"/>
        <v>2.0636902260985792</v>
      </c>
      <c r="CC561" s="11">
        <f t="shared" si="74"/>
        <v>323.9200623784032</v>
      </c>
      <c r="CD561" s="11">
        <f t="shared" si="75"/>
        <v>202.45003898650202</v>
      </c>
      <c r="CF561" s="17"/>
      <c r="CG561" s="17"/>
      <c r="CH561" s="17"/>
      <c r="CI561" s="17"/>
    </row>
    <row r="562" spans="32:87" ht="10.5" customHeight="1">
      <c r="AG562" s="18">
        <v>31838</v>
      </c>
      <c r="AH562" s="19" t="s">
        <v>39</v>
      </c>
      <c r="AI562" s="19"/>
      <c r="AJ562" s="19"/>
      <c r="AK562" s="19"/>
      <c r="AL562" s="20">
        <v>2.5529999999999999</v>
      </c>
      <c r="AM562" s="26"/>
      <c r="AN562" s="20"/>
      <c r="AO562" s="19" t="s">
        <v>34</v>
      </c>
      <c r="AP562" s="20"/>
      <c r="AQ562" s="3">
        <f t="shared" si="70"/>
        <v>52.996725493652498</v>
      </c>
      <c r="AR562" s="19"/>
      <c r="AS562" s="19"/>
      <c r="AT562" s="27">
        <v>264.99827342065305</v>
      </c>
      <c r="AU562" s="27">
        <v>150.95086834109793</v>
      </c>
      <c r="AV562" s="28">
        <v>0</v>
      </c>
      <c r="AW562" s="60"/>
      <c r="AX562" s="67">
        <v>39874</v>
      </c>
      <c r="AY562" s="68" t="s">
        <v>39</v>
      </c>
      <c r="AZ562" s="69">
        <v>0.02</v>
      </c>
      <c r="BA562" s="69"/>
      <c r="BB562" s="69"/>
      <c r="BC562" s="68" t="s">
        <v>34</v>
      </c>
      <c r="BD562" s="20"/>
      <c r="BE562" s="27">
        <v>159.58319611365218</v>
      </c>
      <c r="BF562" s="27">
        <v>90.903316897332246</v>
      </c>
      <c r="BG562" s="28">
        <v>0</v>
      </c>
      <c r="BH562" s="17"/>
      <c r="BI562" s="47">
        <v>35587</v>
      </c>
      <c r="BJ562" s="20"/>
      <c r="BK562" s="20"/>
      <c r="BL562" s="20"/>
      <c r="BM562" s="20"/>
      <c r="BN562" s="20"/>
      <c r="BO562" s="20"/>
      <c r="BP562" s="20"/>
      <c r="BQ562" s="20"/>
      <c r="BR562" s="54">
        <v>0.03</v>
      </c>
      <c r="BS562" s="20"/>
      <c r="BT562" s="20"/>
      <c r="BU562" s="20"/>
      <c r="BW562" s="16">
        <f t="shared" si="71"/>
        <v>0.69652059837912939</v>
      </c>
      <c r="BX562" s="10">
        <f t="shared" si="76"/>
        <v>0.2274567797702878</v>
      </c>
      <c r="BY562" s="10">
        <f t="shared" si="77"/>
        <v>1.1956820449542711</v>
      </c>
      <c r="BZ562" s="12">
        <f t="shared" si="78"/>
        <v>0.31237612898486172</v>
      </c>
      <c r="CA562" s="10">
        <f t="shared" si="72"/>
        <v>4.1263002218630396</v>
      </c>
      <c r="CB562" s="10">
        <f t="shared" si="73"/>
        <v>2.0631501109315198</v>
      </c>
      <c r="CC562" s="11">
        <f t="shared" si="74"/>
        <v>323.71522182156343</v>
      </c>
      <c r="CD562" s="11">
        <f t="shared" si="75"/>
        <v>202.32201363847716</v>
      </c>
      <c r="CF562" s="17"/>
      <c r="CG562" s="17"/>
      <c r="CH562" s="17"/>
      <c r="CI562" s="17"/>
    </row>
    <row r="563" spans="32:87" ht="10.5" customHeight="1">
      <c r="AF563" s="8"/>
      <c r="AG563" s="18">
        <v>31867</v>
      </c>
      <c r="AH563" s="19" t="s">
        <v>35</v>
      </c>
      <c r="AI563" s="20">
        <v>0.1961</v>
      </c>
      <c r="AJ563" s="26"/>
      <c r="AK563" s="20"/>
      <c r="AL563" s="20"/>
      <c r="AM563" s="20"/>
      <c r="AN563" s="20"/>
      <c r="AO563" s="19" t="s">
        <v>34</v>
      </c>
      <c r="AP563" s="20"/>
      <c r="AQ563" s="3">
        <f t="shared" si="70"/>
        <v>52.899657728431926</v>
      </c>
      <c r="AR563" s="27">
        <v>67.798227786121743</v>
      </c>
      <c r="AS563" s="28">
        <v>3.8392818823543839E-2</v>
      </c>
      <c r="AT563" s="28"/>
      <c r="AU563" s="28"/>
      <c r="AV563" s="28"/>
      <c r="AW563" s="60"/>
      <c r="AX563" s="69"/>
      <c r="AY563" s="68"/>
      <c r="AZ563" s="69"/>
      <c r="BA563" s="69"/>
      <c r="BB563" s="69"/>
      <c r="BC563" s="68"/>
      <c r="BD563" s="20"/>
      <c r="BE563" s="27"/>
      <c r="BF563" s="27"/>
      <c r="BG563" s="28"/>
      <c r="BH563" s="17"/>
      <c r="BI563" s="44">
        <v>35598</v>
      </c>
      <c r="BJ563" s="20"/>
      <c r="BK563" s="20"/>
      <c r="BL563" s="20"/>
      <c r="BM563" s="20"/>
      <c r="BN563" s="45">
        <v>0.39</v>
      </c>
      <c r="BO563" s="55">
        <v>0.21</v>
      </c>
      <c r="BP563" s="55">
        <v>0.57999999999999996</v>
      </c>
      <c r="BQ563" s="20"/>
      <c r="BR563" s="20"/>
      <c r="BS563" s="20"/>
      <c r="BT563" s="20"/>
      <c r="BU563" s="20"/>
      <c r="BW563" s="16">
        <f t="shared" si="71"/>
        <v>0.69603642413563838</v>
      </c>
      <c r="BX563" s="10">
        <f t="shared" si="76"/>
        <v>0.2272986671250502</v>
      </c>
      <c r="BY563" s="10">
        <f t="shared" si="77"/>
        <v>1.1948508872671635</v>
      </c>
      <c r="BZ563" s="12">
        <f t="shared" si="78"/>
        <v>0.31215898612320353</v>
      </c>
      <c r="CA563" s="10">
        <f t="shared" si="72"/>
        <v>4.1233310460023747</v>
      </c>
      <c r="CB563" s="10">
        <f t="shared" si="73"/>
        <v>2.0616655230011873</v>
      </c>
      <c r="CC563" s="11">
        <f t="shared" si="74"/>
        <v>323.15257796937777</v>
      </c>
      <c r="CD563" s="11">
        <f t="shared" si="75"/>
        <v>201.97036123086113</v>
      </c>
      <c r="CF563" s="17"/>
      <c r="CG563" s="17"/>
      <c r="CH563" s="17"/>
      <c r="CI563" s="17"/>
    </row>
    <row r="564" spans="32:87" ht="10.5" customHeight="1">
      <c r="AG564" s="18">
        <v>31867</v>
      </c>
      <c r="AH564" s="19" t="s">
        <v>33</v>
      </c>
      <c r="AI564" s="26"/>
      <c r="AJ564" s="20">
        <v>0.19239999999999999</v>
      </c>
      <c r="AK564" s="20"/>
      <c r="AL564" s="20"/>
      <c r="AM564" s="20"/>
      <c r="AN564" s="20"/>
      <c r="AO564" s="19" t="s">
        <v>34</v>
      </c>
      <c r="AP564" s="18"/>
      <c r="AQ564" s="3">
        <f t="shared" si="70"/>
        <v>52.899657728431926</v>
      </c>
      <c r="AR564" s="27">
        <v>67.798227786121743</v>
      </c>
      <c r="AS564" s="28">
        <v>3.8392818823543839E-2</v>
      </c>
      <c r="AT564" s="28"/>
      <c r="AU564" s="28"/>
      <c r="AV564" s="28"/>
      <c r="AW564" s="60"/>
      <c r="AX564" s="69"/>
      <c r="AY564" s="68"/>
      <c r="AZ564" s="69"/>
      <c r="BA564" s="69"/>
      <c r="BB564" s="69"/>
      <c r="BC564" s="68"/>
      <c r="BD564" s="20"/>
      <c r="BE564" s="27"/>
      <c r="BF564" s="27"/>
      <c r="BG564" s="28"/>
      <c r="BH564" s="17"/>
      <c r="BI564" s="18">
        <v>35611</v>
      </c>
      <c r="BJ564" s="20"/>
      <c r="BK564" s="20"/>
      <c r="BL564" s="42">
        <f>0.03/2</f>
        <v>1.4999999999999999E-2</v>
      </c>
      <c r="BM564" s="42">
        <f>0.032/2</f>
        <v>1.6E-2</v>
      </c>
      <c r="BN564" s="20"/>
      <c r="BO564" s="20"/>
      <c r="BP564" s="20"/>
      <c r="BQ564" s="20"/>
      <c r="BR564" s="20"/>
      <c r="BS564" s="20"/>
      <c r="BT564" s="20"/>
      <c r="BU564" s="20"/>
      <c r="BW564" s="16">
        <f t="shared" si="71"/>
        <v>0.69546465211219111</v>
      </c>
      <c r="BX564" s="10">
        <f t="shared" si="76"/>
        <v>0.22711194842136981</v>
      </c>
      <c r="BY564" s="10">
        <f t="shared" si="77"/>
        <v>1.1938693548561565</v>
      </c>
      <c r="BZ564" s="12">
        <f t="shared" si="78"/>
        <v>0.31190255733737593</v>
      </c>
      <c r="CA564" s="10">
        <f t="shared" si="72"/>
        <v>4.119824774412459</v>
      </c>
      <c r="CB564" s="10">
        <f t="shared" si="73"/>
        <v>2.0599123872062295</v>
      </c>
      <c r="CC564" s="11">
        <f t="shared" si="74"/>
        <v>322.48889589359089</v>
      </c>
      <c r="CD564" s="11">
        <f t="shared" si="75"/>
        <v>201.55555993349429</v>
      </c>
      <c r="CF564" s="17"/>
      <c r="CG564" s="17"/>
      <c r="CH564" s="17"/>
      <c r="CI564" s="17"/>
    </row>
    <row r="565" spans="32:87" ht="10.5" customHeight="1">
      <c r="AF565" s="8"/>
      <c r="AG565" s="18">
        <v>31868</v>
      </c>
      <c r="AH565" s="19" t="s">
        <v>33</v>
      </c>
      <c r="AI565" s="26"/>
      <c r="AJ565" s="20">
        <v>0.3478</v>
      </c>
      <c r="AK565" s="20"/>
      <c r="AL565" s="20"/>
      <c r="AM565" s="20"/>
      <c r="AN565" s="20"/>
      <c r="AO565" s="19" t="s">
        <v>34</v>
      </c>
      <c r="AP565" s="18"/>
      <c r="AQ565" s="3">
        <f t="shared" si="70"/>
        <v>52.896313736985221</v>
      </c>
      <c r="AR565" s="27">
        <v>67.793949124710679</v>
      </c>
      <c r="AS565" s="28">
        <v>3.8390395900737062E-2</v>
      </c>
      <c r="AT565" s="28"/>
      <c r="AU565" s="28"/>
      <c r="AV565" s="28"/>
      <c r="AW565" s="60"/>
      <c r="AX565" s="69"/>
      <c r="AY565" s="68"/>
      <c r="AZ565" s="69"/>
      <c r="BA565" s="69"/>
      <c r="BB565" s="69"/>
      <c r="BC565" s="68"/>
      <c r="BD565" s="20"/>
      <c r="BE565" s="27"/>
      <c r="BF565" s="27"/>
      <c r="BG565" s="28"/>
      <c r="BH565" s="17"/>
      <c r="BI565" s="18">
        <v>35612</v>
      </c>
      <c r="BJ565" s="42">
        <f>0.021/2</f>
        <v>1.0500000000000001E-2</v>
      </c>
      <c r="BK565" s="42">
        <f>0.024/2</f>
        <v>1.2E-2</v>
      </c>
      <c r="BL565" s="20"/>
      <c r="BM565" s="20"/>
      <c r="BN565" s="20"/>
      <c r="BO565" s="20"/>
      <c r="BP565" s="20"/>
      <c r="BQ565" s="20"/>
      <c r="BR565" s="20"/>
      <c r="BS565" s="20"/>
      <c r="BT565" s="20"/>
      <c r="BU565" s="20"/>
      <c r="BW565" s="16">
        <f t="shared" si="71"/>
        <v>0.69542068910849675</v>
      </c>
      <c r="BX565" s="10">
        <f t="shared" si="76"/>
        <v>0.22709759179893446</v>
      </c>
      <c r="BY565" s="10">
        <f t="shared" si="77"/>
        <v>1.1937938857684056</v>
      </c>
      <c r="BZ565" s="12">
        <f t="shared" si="78"/>
        <v>0.31188284077343714</v>
      </c>
      <c r="CA565" s="10">
        <f t="shared" si="72"/>
        <v>4.1195551847419436</v>
      </c>
      <c r="CB565" s="10">
        <f t="shared" si="73"/>
        <v>2.0597775923709718</v>
      </c>
      <c r="CC565" s="11">
        <f t="shared" si="74"/>
        <v>322.43789991972722</v>
      </c>
      <c r="CD565" s="11">
        <f t="shared" si="75"/>
        <v>201.52368744982951</v>
      </c>
      <c r="CF565" s="17"/>
      <c r="CG565" s="17"/>
      <c r="CH565" s="17"/>
      <c r="CI565" s="17"/>
    </row>
    <row r="566" spans="32:87" ht="10.5" customHeight="1">
      <c r="AG566" s="18">
        <v>31868</v>
      </c>
      <c r="AH566" s="19" t="s">
        <v>33</v>
      </c>
      <c r="AI566" s="26"/>
      <c r="AJ566" s="20">
        <v>0.33300000000000002</v>
      </c>
      <c r="AK566" s="21"/>
      <c r="AL566" s="21"/>
      <c r="AM566" s="21"/>
      <c r="AN566" s="21"/>
      <c r="AO566" s="19" t="s">
        <v>34</v>
      </c>
      <c r="AP566" s="20"/>
      <c r="AQ566" s="3">
        <f t="shared" si="70"/>
        <v>52.896313736985221</v>
      </c>
      <c r="AR566" s="27">
        <v>67.793949124710679</v>
      </c>
      <c r="AS566" s="28">
        <v>3.8390395900737062E-2</v>
      </c>
      <c r="AT566" s="28"/>
      <c r="AU566" s="28"/>
      <c r="AV566" s="28"/>
      <c r="AW566" s="60"/>
      <c r="AX566" s="69"/>
      <c r="AY566" s="68"/>
      <c r="AZ566" s="69"/>
      <c r="BA566" s="69"/>
      <c r="BB566" s="69"/>
      <c r="BC566" s="68"/>
      <c r="BD566" s="20"/>
      <c r="BE566" s="27"/>
      <c r="BF566" s="27"/>
      <c r="BG566" s="28"/>
      <c r="BH566" s="17"/>
      <c r="BI566" s="47">
        <v>35618</v>
      </c>
      <c r="BJ566" s="20"/>
      <c r="BK566" s="20"/>
      <c r="BL566" s="20"/>
      <c r="BM566" s="20"/>
      <c r="BN566" s="20"/>
      <c r="BO566" s="20"/>
      <c r="BP566" s="20"/>
      <c r="BQ566" s="43">
        <v>3.3000000000000002E-2</v>
      </c>
      <c r="BR566" s="20"/>
      <c r="BS566" s="20"/>
      <c r="BT566" s="20"/>
      <c r="BU566" s="20"/>
      <c r="BW566" s="16">
        <f t="shared" si="71"/>
        <v>0.69515696944067451</v>
      </c>
      <c r="BX566" s="10">
        <f t="shared" si="76"/>
        <v>0.22701147112060205</v>
      </c>
      <c r="BY566" s="10">
        <f t="shared" si="77"/>
        <v>1.1933411714158793</v>
      </c>
      <c r="BZ566" s="12">
        <f t="shared" si="78"/>
        <v>0.31176456756060872</v>
      </c>
      <c r="CA566" s="10">
        <f t="shared" si="72"/>
        <v>4.1179380171433291</v>
      </c>
      <c r="CB566" s="10">
        <f t="shared" si="73"/>
        <v>2.0589690085716645</v>
      </c>
      <c r="CC566" s="11">
        <f t="shared" si="74"/>
        <v>322.13209337845234</v>
      </c>
      <c r="CD566" s="11">
        <f t="shared" si="75"/>
        <v>201.3325583615327</v>
      </c>
      <c r="CF566" s="17"/>
      <c r="CG566" s="17"/>
      <c r="CH566" s="17"/>
      <c r="CI566" s="17"/>
    </row>
    <row r="567" spans="32:87" ht="10.5" customHeight="1">
      <c r="AF567" s="8"/>
      <c r="AG567" s="18">
        <v>31868</v>
      </c>
      <c r="AH567" s="19" t="s">
        <v>39</v>
      </c>
      <c r="AI567" s="19"/>
      <c r="AJ567" s="19"/>
      <c r="AK567" s="19"/>
      <c r="AL567" s="20">
        <v>1.4430000000000001</v>
      </c>
      <c r="AM567" s="26"/>
      <c r="AN567" s="21"/>
      <c r="AO567" s="19" t="s">
        <v>34</v>
      </c>
      <c r="AP567" s="20"/>
      <c r="AQ567" s="3">
        <f t="shared" si="70"/>
        <v>52.896313736985221</v>
      </c>
      <c r="AR567" s="19"/>
      <c r="AS567" s="19"/>
      <c r="AT567" s="27">
        <v>264.49702096073673</v>
      </c>
      <c r="AU567" s="27">
        <v>150.66534008800485</v>
      </c>
      <c r="AV567" s="28">
        <v>0</v>
      </c>
      <c r="AW567" s="60"/>
      <c r="AX567" s="69"/>
      <c r="AY567" s="68"/>
      <c r="AZ567" s="69"/>
      <c r="BA567" s="69"/>
      <c r="BB567" s="69"/>
      <c r="BC567" s="68"/>
      <c r="BD567" s="20"/>
      <c r="BE567" s="27"/>
      <c r="BF567" s="27"/>
      <c r="BG567" s="28"/>
      <c r="BH567" s="17"/>
      <c r="BI567" s="18">
        <v>35642</v>
      </c>
      <c r="BJ567" s="20"/>
      <c r="BK567" s="20"/>
      <c r="BL567" s="42">
        <f>0.03/2</f>
        <v>1.4999999999999999E-2</v>
      </c>
      <c r="BM567" s="42">
        <f>0.032/2</f>
        <v>1.6E-2</v>
      </c>
      <c r="BN567" s="20"/>
      <c r="BO567" s="20"/>
      <c r="BP567" s="20"/>
      <c r="BQ567" s="20"/>
      <c r="BR567" s="20"/>
      <c r="BS567" s="20"/>
      <c r="BT567" s="20"/>
      <c r="BU567" s="20"/>
      <c r="BW567" s="16">
        <f t="shared" si="71"/>
        <v>0.69410309047639807</v>
      </c>
      <c r="BX567" s="10">
        <f t="shared" si="76"/>
        <v>0.22666731487304842</v>
      </c>
      <c r="BY567" s="10">
        <f t="shared" si="77"/>
        <v>1.1915320301527599</v>
      </c>
      <c r="BZ567" s="12">
        <f t="shared" si="78"/>
        <v>0.31129192305871545</v>
      </c>
      <c r="CA567" s="10">
        <f t="shared" si="72"/>
        <v>4.1114756925908225</v>
      </c>
      <c r="CB567" s="10">
        <f t="shared" si="73"/>
        <v>2.0557378462954112</v>
      </c>
      <c r="CC567" s="11">
        <f t="shared" si="74"/>
        <v>320.91176479421352</v>
      </c>
      <c r="CD567" s="11">
        <f t="shared" si="75"/>
        <v>200.56985299638345</v>
      </c>
      <c r="CF567" s="17"/>
      <c r="CG567" s="17"/>
      <c r="CH567" s="17"/>
      <c r="CI567" s="17"/>
    </row>
    <row r="568" spans="32:87" ht="10.5" customHeight="1">
      <c r="AG568" s="18">
        <v>31897</v>
      </c>
      <c r="AH568" s="19" t="s">
        <v>35</v>
      </c>
      <c r="AI568" s="20">
        <v>0.13320000000000001</v>
      </c>
      <c r="AJ568" s="26"/>
      <c r="AK568" s="20"/>
      <c r="AL568" s="20"/>
      <c r="AM568" s="20"/>
      <c r="AN568" s="20"/>
      <c r="AO568" s="19" t="s">
        <v>34</v>
      </c>
      <c r="AP568" s="20"/>
      <c r="AQ568" s="3">
        <f t="shared" si="70"/>
        <v>52.799429883973012</v>
      </c>
      <c r="AR568" s="27">
        <v>67.669985333757481</v>
      </c>
      <c r="AS568" s="28">
        <v>3.8320197614997796E-2</v>
      </c>
      <c r="AT568" s="28"/>
      <c r="AU568" s="28"/>
      <c r="AV568" s="28"/>
      <c r="AW568" s="60"/>
      <c r="AX568" s="69"/>
      <c r="AY568" s="68"/>
      <c r="AZ568" s="69"/>
      <c r="BA568" s="69"/>
      <c r="BB568" s="69"/>
      <c r="BC568" s="68"/>
      <c r="BD568" s="20"/>
      <c r="BE568" s="27"/>
      <c r="BF568" s="27"/>
      <c r="BG568" s="28"/>
      <c r="BH568" s="17"/>
      <c r="BI568" s="18">
        <v>35643</v>
      </c>
      <c r="BJ568" s="42">
        <f>0.021/2</f>
        <v>1.0500000000000001E-2</v>
      </c>
      <c r="BK568" s="42">
        <f>0.024/2</f>
        <v>1.2E-2</v>
      </c>
      <c r="BL568" s="20"/>
      <c r="BM568" s="20"/>
      <c r="BN568" s="20"/>
      <c r="BO568" s="20"/>
      <c r="BP568" s="20"/>
      <c r="BQ568" s="20"/>
      <c r="BR568" s="20"/>
      <c r="BS568" s="20"/>
      <c r="BT568" s="20"/>
      <c r="BU568" s="20"/>
      <c r="BW568" s="16">
        <f t="shared" si="71"/>
        <v>0.69405921354226741</v>
      </c>
      <c r="BX568" s="10">
        <f t="shared" si="76"/>
        <v>0.22665298635761499</v>
      </c>
      <c r="BY568" s="10">
        <f t="shared" si="77"/>
        <v>1.1914567088163199</v>
      </c>
      <c r="BZ568" s="12">
        <f t="shared" si="78"/>
        <v>0.31127224509532525</v>
      </c>
      <c r="CA568" s="10">
        <f t="shared" si="72"/>
        <v>4.1112066492605859</v>
      </c>
      <c r="CB568" s="10">
        <f t="shared" si="73"/>
        <v>2.0556033246302929</v>
      </c>
      <c r="CC568" s="11">
        <f t="shared" si="74"/>
        <v>320.8610182160262</v>
      </c>
      <c r="CD568" s="11">
        <f t="shared" si="75"/>
        <v>200.53813638501637</v>
      </c>
      <c r="CF568" s="17"/>
      <c r="CG568" s="17"/>
      <c r="CH568" s="17"/>
      <c r="CI568" s="17"/>
    </row>
    <row r="569" spans="32:87" ht="10.5" customHeight="1">
      <c r="AF569" s="8"/>
      <c r="AG569" s="18">
        <v>31897</v>
      </c>
      <c r="AH569" s="19" t="s">
        <v>33</v>
      </c>
      <c r="AI569" s="26"/>
      <c r="AJ569" s="20">
        <v>0.1258</v>
      </c>
      <c r="AK569" s="20"/>
      <c r="AL569" s="20"/>
      <c r="AM569" s="20"/>
      <c r="AN569" s="20"/>
      <c r="AO569" s="19" t="s">
        <v>34</v>
      </c>
      <c r="AP569" s="20"/>
      <c r="AQ569" s="3">
        <f t="shared" si="70"/>
        <v>52.799429883973012</v>
      </c>
      <c r="AR569" s="27">
        <v>67.669985333757481</v>
      </c>
      <c r="AS569" s="28">
        <v>3.8320197614997796E-2</v>
      </c>
      <c r="AT569" s="28"/>
      <c r="AU569" s="28"/>
      <c r="AV569" s="28"/>
      <c r="AW569" s="60"/>
      <c r="AX569" s="69"/>
      <c r="AY569" s="68"/>
      <c r="AZ569" s="69"/>
      <c r="BA569" s="69"/>
      <c r="BB569" s="69"/>
      <c r="BC569" s="68"/>
      <c r="BD569" s="20"/>
      <c r="BE569" s="27"/>
      <c r="BF569" s="27"/>
      <c r="BG569" s="28"/>
      <c r="BH569" s="17"/>
      <c r="BI569" s="47">
        <v>35646</v>
      </c>
      <c r="BJ569" s="20"/>
      <c r="BK569" s="20"/>
      <c r="BL569" s="20"/>
      <c r="BM569" s="20"/>
      <c r="BN569" s="20"/>
      <c r="BO569" s="20"/>
      <c r="BP569" s="20"/>
      <c r="BQ569" s="20"/>
      <c r="BR569" s="43">
        <v>2.3E-2</v>
      </c>
      <c r="BS569" s="20"/>
      <c r="BT569" s="20"/>
      <c r="BU569" s="20"/>
      <c r="BW569" s="16">
        <f t="shared" si="71"/>
        <v>0.69392759938095583</v>
      </c>
      <c r="BX569" s="10">
        <f t="shared" si="76"/>
        <v>0.22661000624565028</v>
      </c>
      <c r="BY569" s="10">
        <f t="shared" si="77"/>
        <v>1.1912307733739109</v>
      </c>
      <c r="BZ569" s="12">
        <f t="shared" si="78"/>
        <v>0.31121321866835988</v>
      </c>
      <c r="CA569" s="10">
        <f t="shared" si="72"/>
        <v>4.1103996248978714</v>
      </c>
      <c r="CB569" s="10">
        <f t="shared" si="73"/>
        <v>2.0551998124489357</v>
      </c>
      <c r="CC569" s="11">
        <f t="shared" si="74"/>
        <v>320.70882662448679</v>
      </c>
      <c r="CD569" s="11">
        <f t="shared" si="75"/>
        <v>200.44301664030422</v>
      </c>
      <c r="CF569" s="17"/>
      <c r="CG569" s="17"/>
      <c r="CH569" s="17"/>
      <c r="CI569" s="17"/>
    </row>
    <row r="570" spans="32:87" ht="10.5" customHeight="1">
      <c r="AG570" s="18">
        <v>31898</v>
      </c>
      <c r="AH570" s="19" t="s">
        <v>33</v>
      </c>
      <c r="AI570" s="26"/>
      <c r="AJ570" s="20">
        <v>0.18870000000000001</v>
      </c>
      <c r="AK570" s="20"/>
      <c r="AL570" s="20"/>
      <c r="AM570" s="20"/>
      <c r="AN570" s="20"/>
      <c r="AO570" s="19" t="s">
        <v>34</v>
      </c>
      <c r="AP570" s="18"/>
      <c r="AQ570" s="3">
        <f t="shared" si="70"/>
        <v>52.79609222831504</v>
      </c>
      <c r="AR570" s="27">
        <v>67.665714765567287</v>
      </c>
      <c r="AS570" s="28">
        <v>3.8317779275224714E-2</v>
      </c>
      <c r="AT570" s="28"/>
      <c r="AU570" s="28"/>
      <c r="AV570" s="28"/>
      <c r="AW570" s="60"/>
      <c r="AX570" s="69"/>
      <c r="AY570" s="68"/>
      <c r="AZ570" s="69"/>
      <c r="BA570" s="69"/>
      <c r="BB570" s="69"/>
      <c r="BC570" s="68"/>
      <c r="BD570" s="20"/>
      <c r="BE570" s="27"/>
      <c r="BF570" s="27"/>
      <c r="BG570" s="28"/>
      <c r="BH570" s="17"/>
      <c r="BI570" s="47">
        <v>35647</v>
      </c>
      <c r="BJ570" s="20"/>
      <c r="BK570" s="20"/>
      <c r="BL570" s="20"/>
      <c r="BM570" s="20"/>
      <c r="BN570" s="20"/>
      <c r="BO570" s="20"/>
      <c r="BP570" s="20"/>
      <c r="BQ570" s="20"/>
      <c r="BR570" s="20"/>
      <c r="BS570" s="43">
        <v>1.9E-2</v>
      </c>
      <c r="BT570" s="43">
        <v>3.2000000000000001E-2</v>
      </c>
      <c r="BU570" s="43">
        <v>9.2999999999999999E-2</v>
      </c>
      <c r="BW570" s="16">
        <f t="shared" si="71"/>
        <v>0.69388373354029442</v>
      </c>
      <c r="BX570" s="10">
        <f t="shared" si="76"/>
        <v>0.2265956813529163</v>
      </c>
      <c r="BY570" s="10">
        <f t="shared" si="77"/>
        <v>1.1911554710810746</v>
      </c>
      <c r="BZ570" s="12">
        <f t="shared" si="78"/>
        <v>0.31119354568017782</v>
      </c>
      <c r="CA570" s="10">
        <f t="shared" si="72"/>
        <v>4.1101306519824581</v>
      </c>
      <c r="CB570" s="10">
        <f t="shared" si="73"/>
        <v>2.055065325991229</v>
      </c>
      <c r="CC570" s="11">
        <f t="shared" si="74"/>
        <v>320.65811213741858</v>
      </c>
      <c r="CD570" s="11">
        <f t="shared" si="75"/>
        <v>200.41132008588662</v>
      </c>
      <c r="CF570" s="17"/>
      <c r="CG570" s="17"/>
      <c r="CH570" s="17"/>
      <c r="CI570" s="17"/>
    </row>
    <row r="571" spans="32:87" ht="10.5" customHeight="1">
      <c r="AF571" s="8"/>
      <c r="AG571" s="18">
        <v>31898</v>
      </c>
      <c r="AH571" s="19" t="s">
        <v>33</v>
      </c>
      <c r="AI571" s="26"/>
      <c r="AJ571" s="20">
        <v>0.111</v>
      </c>
      <c r="AK571" s="21"/>
      <c r="AL571" s="21"/>
      <c r="AM571" s="21"/>
      <c r="AN571" s="21"/>
      <c r="AO571" s="19" t="s">
        <v>34</v>
      </c>
      <c r="AP571" s="20"/>
      <c r="AQ571" s="3">
        <f t="shared" si="70"/>
        <v>52.79609222831504</v>
      </c>
      <c r="AR571" s="27">
        <v>67.665714765567287</v>
      </c>
      <c r="AS571" s="28">
        <v>3.8317779275224714E-2</v>
      </c>
      <c r="AT571" s="28"/>
      <c r="AU571" s="28"/>
      <c r="AV571" s="28"/>
      <c r="AW571" s="60"/>
      <c r="AX571" s="69"/>
      <c r="AY571" s="68"/>
      <c r="AZ571" s="69"/>
      <c r="BA571" s="69"/>
      <c r="BB571" s="69"/>
      <c r="BC571" s="68"/>
      <c r="BD571" s="20"/>
      <c r="BE571" s="27"/>
      <c r="BF571" s="27"/>
      <c r="BG571" s="28"/>
      <c r="BH571" s="17"/>
      <c r="BI571" s="18">
        <v>35671</v>
      </c>
      <c r="BJ571" s="20"/>
      <c r="BK571" s="20"/>
      <c r="BL571" s="42">
        <f>0.03/2</f>
        <v>1.4999999999999999E-2</v>
      </c>
      <c r="BM571" s="42">
        <f>0.032/2</f>
        <v>1.6E-2</v>
      </c>
      <c r="BN571" s="20"/>
      <c r="BO571" s="20"/>
      <c r="BP571" s="20"/>
      <c r="BQ571" s="20"/>
      <c r="BR571" s="20"/>
      <c r="BS571" s="20"/>
      <c r="BT571" s="20"/>
      <c r="BU571" s="20"/>
      <c r="BW571" s="16">
        <f t="shared" si="71"/>
        <v>0.69283178484010355</v>
      </c>
      <c r="BX571" s="10">
        <f t="shared" si="76"/>
        <v>0.22625215545521027</v>
      </c>
      <c r="BY571" s="10">
        <f t="shared" si="77"/>
        <v>1.1893496434056861</v>
      </c>
      <c r="BZ571" s="12">
        <f t="shared" si="78"/>
        <v>0.31072176686470426</v>
      </c>
      <c r="CA571" s="10">
        <f t="shared" si="72"/>
        <v>4.1036805796123206</v>
      </c>
      <c r="CB571" s="10">
        <f t="shared" si="73"/>
        <v>2.0518402898061603</v>
      </c>
      <c r="CC571" s="11">
        <f t="shared" si="74"/>
        <v>319.44336741606719</v>
      </c>
      <c r="CD571" s="11">
        <f t="shared" si="75"/>
        <v>199.65210463504198</v>
      </c>
      <c r="CF571" s="17"/>
      <c r="CG571" s="17"/>
      <c r="CH571" s="17"/>
      <c r="CI571" s="17"/>
    </row>
    <row r="572" spans="32:87" ht="10.5" customHeight="1">
      <c r="AG572" s="18">
        <v>31898</v>
      </c>
      <c r="AH572" s="19" t="s">
        <v>39</v>
      </c>
      <c r="AI572" s="19"/>
      <c r="AJ572" s="19"/>
      <c r="AK572" s="19"/>
      <c r="AL572" s="20">
        <v>0.42549999999999999</v>
      </c>
      <c r="AM572" s="26"/>
      <c r="AN572" s="20"/>
      <c r="AO572" s="19" t="s">
        <v>34</v>
      </c>
      <c r="AP572" s="20"/>
      <c r="AQ572" s="3">
        <f t="shared" si="70"/>
        <v>52.79609222831504</v>
      </c>
      <c r="AR572" s="19"/>
      <c r="AS572" s="19"/>
      <c r="AT572" s="27">
        <v>263.99671663540755</v>
      </c>
      <c r="AU572" s="27">
        <v>150.38035192046547</v>
      </c>
      <c r="AV572" s="28">
        <v>0</v>
      </c>
      <c r="AW572" s="60"/>
      <c r="AX572" s="69"/>
      <c r="AY572" s="68"/>
      <c r="AZ572" s="69"/>
      <c r="BA572" s="69"/>
      <c r="BB572" s="69"/>
      <c r="BC572" s="68"/>
      <c r="BD572" s="20"/>
      <c r="BE572" s="27"/>
      <c r="BF572" s="27"/>
      <c r="BG572" s="28"/>
      <c r="BH572" s="17"/>
      <c r="BI572" s="18">
        <v>35674</v>
      </c>
      <c r="BJ572" s="42">
        <f>0.021/2</f>
        <v>1.0500000000000001E-2</v>
      </c>
      <c r="BK572" s="42">
        <f>0.024/2</f>
        <v>1.2E-2</v>
      </c>
      <c r="BL572" s="20"/>
      <c r="BM572" s="20"/>
      <c r="BN572" s="20"/>
      <c r="BO572" s="20"/>
      <c r="BP572" s="20"/>
      <c r="BQ572" s="20"/>
      <c r="BR572" s="20"/>
      <c r="BS572" s="20"/>
      <c r="BT572" s="20"/>
      <c r="BU572" s="20"/>
      <c r="BW572" s="16">
        <f t="shared" si="71"/>
        <v>0.69270040343558859</v>
      </c>
      <c r="BX572" s="10">
        <f t="shared" si="76"/>
        <v>0.22620925135264358</v>
      </c>
      <c r="BY572" s="10">
        <f t="shared" si="77"/>
        <v>1.1891241075252184</v>
      </c>
      <c r="BZ572" s="12">
        <f t="shared" si="78"/>
        <v>0.3106628448246978</v>
      </c>
      <c r="CA572" s="10">
        <f t="shared" si="72"/>
        <v>4.1028750326070043</v>
      </c>
      <c r="CB572" s="10">
        <f t="shared" si="73"/>
        <v>2.0514375163035021</v>
      </c>
      <c r="CC572" s="11">
        <f t="shared" si="74"/>
        <v>319.29184824816048</v>
      </c>
      <c r="CD572" s="11">
        <f t="shared" si="75"/>
        <v>199.55740515510033</v>
      </c>
      <c r="CF572" s="17"/>
      <c r="CG572" s="17"/>
      <c r="CH572" s="17"/>
      <c r="CI572" s="17"/>
    </row>
    <row r="573" spans="32:87" ht="10.5" customHeight="1">
      <c r="AF573" s="8"/>
      <c r="AG573" s="18">
        <v>31926</v>
      </c>
      <c r="AH573" s="19" t="s">
        <v>35</v>
      </c>
      <c r="AI573" s="20">
        <v>8.14E-2</v>
      </c>
      <c r="AJ573" s="26"/>
      <c r="AK573" s="20"/>
      <c r="AL573" s="20"/>
      <c r="AM573" s="20"/>
      <c r="AN573" s="20"/>
      <c r="AO573" s="19" t="s">
        <v>34</v>
      </c>
      <c r="AP573" s="18"/>
      <c r="AQ573" s="3">
        <f t="shared" si="70"/>
        <v>52.702723481529887</v>
      </c>
      <c r="AR573" s="27">
        <v>67.546248215267923</v>
      </c>
      <c r="AS573" s="28">
        <v>3.8250127689469601E-2</v>
      </c>
      <c r="AT573" s="28"/>
      <c r="AU573" s="28"/>
      <c r="AV573" s="28"/>
      <c r="AW573" s="60"/>
      <c r="AX573" s="69"/>
      <c r="AY573" s="68"/>
      <c r="AZ573" s="69"/>
      <c r="BA573" s="69"/>
      <c r="BB573" s="69"/>
      <c r="BC573" s="68"/>
      <c r="BD573" s="20"/>
      <c r="BE573" s="27"/>
      <c r="BF573" s="27"/>
      <c r="BG573" s="28"/>
      <c r="BH573" s="17"/>
      <c r="BI573" s="47">
        <v>35698</v>
      </c>
      <c r="BJ573" s="20"/>
      <c r="BK573" s="20"/>
      <c r="BL573" s="20"/>
      <c r="BM573" s="20"/>
      <c r="BN573" s="20"/>
      <c r="BO573" s="20"/>
      <c r="BP573" s="20"/>
      <c r="BQ573" s="43">
        <v>0.1</v>
      </c>
      <c r="BR573" s="20"/>
      <c r="BS573" s="20"/>
      <c r="BT573" s="20"/>
      <c r="BU573" s="20"/>
      <c r="BW573" s="16">
        <f t="shared" si="71"/>
        <v>0.69165024869958136</v>
      </c>
      <c r="BX573" s="10">
        <f t="shared" si="76"/>
        <v>0.22586631129449086</v>
      </c>
      <c r="BY573" s="10">
        <f t="shared" si="77"/>
        <v>1.1873213594583418</v>
      </c>
      <c r="BZ573" s="12">
        <f t="shared" si="78"/>
        <v>0.31019187056775205</v>
      </c>
      <c r="CA573" s="10">
        <f t="shared" si="72"/>
        <v>4.0964363465586233</v>
      </c>
      <c r="CB573" s="10">
        <f t="shared" si="73"/>
        <v>2.0482181732793117</v>
      </c>
      <c r="CC573" s="11">
        <f t="shared" si="74"/>
        <v>318.08227932553245</v>
      </c>
      <c r="CD573" s="11">
        <f t="shared" si="75"/>
        <v>198.80142457845778</v>
      </c>
      <c r="CF573" s="17"/>
      <c r="CG573" s="17"/>
      <c r="CH573" s="17"/>
      <c r="CI573" s="17"/>
    </row>
    <row r="574" spans="32:87" ht="10.5" customHeight="1">
      <c r="AG574" s="18">
        <v>31926</v>
      </c>
      <c r="AH574" s="19" t="s">
        <v>33</v>
      </c>
      <c r="AI574" s="26"/>
      <c r="AJ574" s="20">
        <v>1.4500000000000001E-2</v>
      </c>
      <c r="AK574" s="21"/>
      <c r="AL574" s="21"/>
      <c r="AM574" s="21"/>
      <c r="AN574" s="21"/>
      <c r="AO574" s="19" t="s">
        <v>34</v>
      </c>
      <c r="AP574" s="20"/>
      <c r="AQ574" s="3">
        <f t="shared" si="70"/>
        <v>52.702723481529887</v>
      </c>
      <c r="AR574" s="27">
        <v>67.546248215267923</v>
      </c>
      <c r="AS574" s="28">
        <v>3.8250127689469601E-2</v>
      </c>
      <c r="AT574" s="28"/>
      <c r="AU574" s="28"/>
      <c r="AV574" s="28"/>
      <c r="AW574" s="60"/>
      <c r="AX574" s="69"/>
      <c r="AY574" s="68"/>
      <c r="AZ574" s="69"/>
      <c r="BA574" s="69"/>
      <c r="BB574" s="69"/>
      <c r="BC574" s="68"/>
      <c r="BD574" s="20"/>
      <c r="BE574" s="27"/>
      <c r="BF574" s="27"/>
      <c r="BG574" s="28"/>
      <c r="BH574" s="17"/>
      <c r="BI574" s="18">
        <v>35703</v>
      </c>
      <c r="BJ574" s="20"/>
      <c r="BK574" s="20"/>
      <c r="BL574" s="42">
        <f>0.03/2</f>
        <v>1.4999999999999999E-2</v>
      </c>
      <c r="BM574" s="42">
        <f>0.032/2</f>
        <v>1.6E-2</v>
      </c>
      <c r="BN574" s="20"/>
      <c r="BO574" s="20"/>
      <c r="BP574" s="20"/>
      <c r="BQ574" s="20"/>
      <c r="BR574" s="20"/>
      <c r="BS574" s="20"/>
      <c r="BT574" s="20"/>
      <c r="BU574" s="20"/>
      <c r="BW574" s="16">
        <f t="shared" si="71"/>
        <v>0.69143166693342617</v>
      </c>
      <c r="BX574" s="10">
        <f t="shared" si="76"/>
        <v>0.2257949309149847</v>
      </c>
      <c r="BY574" s="10">
        <f t="shared" si="77"/>
        <v>1.1869461310821039</v>
      </c>
      <c r="BZ574" s="12">
        <f t="shared" si="78"/>
        <v>0.31009384083806835</v>
      </c>
      <c r="CA574" s="10">
        <f t="shared" si="72"/>
        <v>4.0950962259674606</v>
      </c>
      <c r="CB574" s="10">
        <f t="shared" si="73"/>
        <v>2.0475481129837303</v>
      </c>
      <c r="CC574" s="11">
        <f t="shared" si="74"/>
        <v>317.83086312930158</v>
      </c>
      <c r="CD574" s="11">
        <f t="shared" si="75"/>
        <v>198.64428945581346</v>
      </c>
      <c r="CF574" s="17"/>
      <c r="CG574" s="17"/>
      <c r="CH574" s="17"/>
      <c r="CI574" s="17"/>
    </row>
    <row r="575" spans="32:87" ht="10.5" customHeight="1">
      <c r="AF575" s="8"/>
      <c r="AG575" s="18">
        <v>31929</v>
      </c>
      <c r="AH575" s="19" t="s">
        <v>33</v>
      </c>
      <c r="AI575" s="26"/>
      <c r="AJ575" s="20">
        <v>0.10730000000000001</v>
      </c>
      <c r="AK575" s="20"/>
      <c r="AL575" s="20"/>
      <c r="AM575" s="20"/>
      <c r="AN575" s="20"/>
      <c r="AO575" s="19" t="s">
        <v>34</v>
      </c>
      <c r="AP575" s="18"/>
      <c r="AQ575" s="3">
        <f t="shared" si="70"/>
        <v>52.692729485895931</v>
      </c>
      <c r="AR575" s="27">
        <v>67.533460744417226</v>
      </c>
      <c r="AS575" s="28">
        <v>3.8242886393234983E-2</v>
      </c>
      <c r="AT575" s="28"/>
      <c r="AU575" s="28"/>
      <c r="AV575" s="28"/>
      <c r="AW575" s="60"/>
      <c r="AX575" s="69"/>
      <c r="AY575" s="68"/>
      <c r="AZ575" s="69"/>
      <c r="BA575" s="69"/>
      <c r="BB575" s="69"/>
      <c r="BC575" s="68"/>
      <c r="BD575" s="20"/>
      <c r="BE575" s="27"/>
      <c r="BF575" s="27"/>
      <c r="BG575" s="28"/>
      <c r="BH575" s="17"/>
      <c r="BI575" s="18">
        <v>35704</v>
      </c>
      <c r="BJ575" s="42">
        <f>0.021/2</f>
        <v>1.0500000000000001E-2</v>
      </c>
      <c r="BK575" s="42">
        <f>0.024/2</f>
        <v>1.2E-2</v>
      </c>
      <c r="BL575" s="20"/>
      <c r="BM575" s="20"/>
      <c r="BN575" s="20"/>
      <c r="BO575" s="20"/>
      <c r="BP575" s="20"/>
      <c r="BQ575" s="20"/>
      <c r="BR575" s="20"/>
      <c r="BS575" s="20"/>
      <c r="BT575" s="20"/>
      <c r="BU575" s="20"/>
      <c r="BW575" s="16">
        <f t="shared" si="71"/>
        <v>0.69138795887028381</v>
      </c>
      <c r="BX575" s="10">
        <f t="shared" si="76"/>
        <v>0.22578065754630683</v>
      </c>
      <c r="BY575" s="10">
        <f t="shared" si="77"/>
        <v>1.1868710996380365</v>
      </c>
      <c r="BZ575" s="12">
        <f t="shared" si="78"/>
        <v>0.31007423861007738</v>
      </c>
      <c r="CA575" s="10">
        <f t="shared" si="72"/>
        <v>4.0948282544631507</v>
      </c>
      <c r="CB575" s="10">
        <f t="shared" si="73"/>
        <v>2.0474141272315753</v>
      </c>
      <c r="CC575" s="11">
        <f t="shared" si="74"/>
        <v>317.78060374178267</v>
      </c>
      <c r="CD575" s="11">
        <f t="shared" si="75"/>
        <v>198.6128773386142</v>
      </c>
      <c r="CF575" s="17"/>
      <c r="CG575" s="17"/>
      <c r="CH575" s="17"/>
      <c r="CI575" s="17"/>
    </row>
    <row r="576" spans="32:87" ht="10.5" customHeight="1">
      <c r="AG576" s="18">
        <v>31929</v>
      </c>
      <c r="AH576" s="19" t="s">
        <v>33</v>
      </c>
      <c r="AI576" s="26"/>
      <c r="AJ576" s="20">
        <v>0.111</v>
      </c>
      <c r="AK576" s="21"/>
      <c r="AL576" s="21"/>
      <c r="AM576" s="21"/>
      <c r="AN576" s="21"/>
      <c r="AO576" s="19" t="s">
        <v>34</v>
      </c>
      <c r="AP576" s="18"/>
      <c r="AQ576" s="3">
        <f t="shared" si="70"/>
        <v>52.692729485895931</v>
      </c>
      <c r="AR576" s="27">
        <v>67.533460744417226</v>
      </c>
      <c r="AS576" s="28">
        <v>3.8242886393234983E-2</v>
      </c>
      <c r="AT576" s="28"/>
      <c r="AU576" s="28"/>
      <c r="AV576" s="28"/>
      <c r="AW576" s="60"/>
      <c r="AX576" s="69"/>
      <c r="AY576" s="68"/>
      <c r="AZ576" s="69"/>
      <c r="BA576" s="69"/>
      <c r="BB576" s="69"/>
      <c r="BC576" s="68"/>
      <c r="BD576" s="20"/>
      <c r="BE576" s="27"/>
      <c r="BF576" s="27"/>
      <c r="BG576" s="28"/>
      <c r="BH576" s="17"/>
      <c r="BI576" s="18">
        <v>35734</v>
      </c>
      <c r="BJ576" s="20"/>
      <c r="BK576" s="20"/>
      <c r="BL576" s="42">
        <f>0.03/2</f>
        <v>1.4999999999999999E-2</v>
      </c>
      <c r="BM576" s="42">
        <f>0.032/2</f>
        <v>1.6E-2</v>
      </c>
      <c r="BN576" s="20"/>
      <c r="BO576" s="20"/>
      <c r="BP576" s="20"/>
      <c r="BQ576" s="20"/>
      <c r="BR576" s="20"/>
      <c r="BS576" s="20"/>
      <c r="BT576" s="20"/>
      <c r="BU576" s="20"/>
      <c r="BW576" s="16">
        <f t="shared" si="71"/>
        <v>0.69007800096548688</v>
      </c>
      <c r="BX576" s="10">
        <f t="shared" si="76"/>
        <v>0.2253528757874427</v>
      </c>
      <c r="BY576" s="10">
        <f t="shared" si="77"/>
        <v>1.1846223604764716</v>
      </c>
      <c r="BZ576" s="12">
        <f t="shared" si="78"/>
        <v>0.30948674761500011</v>
      </c>
      <c r="CA576" s="10">
        <f t="shared" si="72"/>
        <v>4.0867972580913445</v>
      </c>
      <c r="CB576" s="10">
        <f t="shared" si="73"/>
        <v>2.0433986290456723</v>
      </c>
      <c r="CC576" s="11">
        <f t="shared" si="74"/>
        <v>316.27651212693843</v>
      </c>
      <c r="CD576" s="11">
        <f t="shared" si="75"/>
        <v>197.6728200793365</v>
      </c>
      <c r="CF576" s="17"/>
      <c r="CG576" s="17"/>
      <c r="CH576" s="17"/>
      <c r="CI576" s="17"/>
    </row>
    <row r="577" spans="32:87" ht="10.5" customHeight="1">
      <c r="AF577" s="8"/>
      <c r="AG577" s="18">
        <v>31929</v>
      </c>
      <c r="AH577" s="19" t="s">
        <v>39</v>
      </c>
      <c r="AI577" s="19"/>
      <c r="AJ577" s="19"/>
      <c r="AK577" s="19"/>
      <c r="AL577" s="20">
        <v>0.21829999999999999</v>
      </c>
      <c r="AM577" s="26"/>
      <c r="AN577" s="20"/>
      <c r="AO577" s="19" t="s">
        <v>34</v>
      </c>
      <c r="AP577" s="18"/>
      <c r="AQ577" s="3">
        <f t="shared" si="70"/>
        <v>52.692729485895931</v>
      </c>
      <c r="AR577" s="19"/>
      <c r="AS577" s="19"/>
      <c r="AT577" s="27">
        <v>263.48072966229415</v>
      </c>
      <c r="AU577" s="27">
        <v>150.08643045207717</v>
      </c>
      <c r="AV577" s="28">
        <v>0</v>
      </c>
      <c r="AW577" s="60"/>
      <c r="AX577" s="69"/>
      <c r="AY577" s="68"/>
      <c r="AZ577" s="69"/>
      <c r="BA577" s="69"/>
      <c r="BB577" s="69"/>
      <c r="BC577" s="68"/>
      <c r="BD577" s="20"/>
      <c r="BE577" s="27"/>
      <c r="BF577" s="27"/>
      <c r="BG577" s="28"/>
      <c r="BH577" s="17"/>
      <c r="BI577" s="18">
        <v>35738</v>
      </c>
      <c r="BJ577" s="42">
        <v>5.3999999999999999E-2</v>
      </c>
      <c r="BK577" s="42">
        <f>0.024/2</f>
        <v>1.2E-2</v>
      </c>
      <c r="BL577" s="20"/>
      <c r="BM577" s="20"/>
      <c r="BN577" s="20"/>
      <c r="BO577" s="20"/>
      <c r="BP577" s="20"/>
      <c r="BQ577" s="20"/>
      <c r="BR577" s="20"/>
      <c r="BS577" s="20"/>
      <c r="BT577" s="20"/>
      <c r="BU577" s="20"/>
      <c r="BW577" s="16">
        <f t="shared" si="71"/>
        <v>0.68990352753928896</v>
      </c>
      <c r="BX577" s="10">
        <f t="shared" si="76"/>
        <v>0.22529589949159326</v>
      </c>
      <c r="BY577" s="10">
        <f t="shared" si="77"/>
        <v>1.1843228506794723</v>
      </c>
      <c r="BZ577" s="12">
        <f t="shared" si="78"/>
        <v>0.30940849962978145</v>
      </c>
      <c r="CA577" s="10">
        <f t="shared" si="72"/>
        <v>4.0857276493119468</v>
      </c>
      <c r="CB577" s="10">
        <f t="shared" si="73"/>
        <v>2.0428638246559734</v>
      </c>
      <c r="CC577" s="11">
        <f t="shared" si="74"/>
        <v>316.07650519811864</v>
      </c>
      <c r="CD577" s="11">
        <f t="shared" si="75"/>
        <v>197.54781574882415</v>
      </c>
      <c r="CF577" s="17"/>
      <c r="CG577" s="17"/>
      <c r="CH577" s="17"/>
      <c r="CI577" s="17"/>
    </row>
    <row r="578" spans="32:87" ht="10.5" customHeight="1">
      <c r="AG578" s="18">
        <v>31958</v>
      </c>
      <c r="AH578" s="19" t="s">
        <v>35</v>
      </c>
      <c r="AI578" s="20">
        <v>1.6E-2</v>
      </c>
      <c r="AJ578" s="26"/>
      <c r="AK578" s="20"/>
      <c r="AL578" s="20"/>
      <c r="AM578" s="20"/>
      <c r="AN578" s="20"/>
      <c r="AO578" s="19" t="s">
        <v>34</v>
      </c>
      <c r="AP578" s="20"/>
      <c r="AQ578" s="3">
        <f t="shared" si="70"/>
        <v>52.596218513813689</v>
      </c>
      <c r="AR578" s="27">
        <v>67.409973266284538</v>
      </c>
      <c r="AS578" s="28">
        <v>3.817295783418944E-2</v>
      </c>
      <c r="AT578" s="28"/>
      <c r="AU578" s="28"/>
      <c r="AV578" s="28"/>
      <c r="AW578" s="60"/>
      <c r="AX578" s="69"/>
      <c r="AY578" s="68"/>
      <c r="AZ578" s="69"/>
      <c r="BA578" s="69"/>
      <c r="BB578" s="69"/>
      <c r="BC578" s="68"/>
      <c r="BD578" s="20"/>
      <c r="BE578" s="27"/>
      <c r="BF578" s="27"/>
      <c r="BG578" s="28"/>
      <c r="BH578" s="17"/>
      <c r="BI578" s="47">
        <v>35740</v>
      </c>
      <c r="BJ578" s="20"/>
      <c r="BK578" s="20"/>
      <c r="BL578" s="20"/>
      <c r="BM578" s="20"/>
      <c r="BN578" s="20"/>
      <c r="BO578" s="20"/>
      <c r="BP578" s="20"/>
      <c r="BQ578" s="20"/>
      <c r="BR578" s="20"/>
      <c r="BS578" s="56"/>
      <c r="BT578" s="56"/>
      <c r="BU578" s="43">
        <v>0.08</v>
      </c>
      <c r="BW578" s="16">
        <f t="shared" si="71"/>
        <v>0.6898163073690261</v>
      </c>
      <c r="BX578" s="10">
        <f t="shared" si="76"/>
        <v>0.22526741674592116</v>
      </c>
      <c r="BY578" s="10">
        <f t="shared" si="77"/>
        <v>1.184173124179231</v>
      </c>
      <c r="BZ578" s="12">
        <f t="shared" si="78"/>
        <v>0.30936938305631678</v>
      </c>
      <c r="CA578" s="10">
        <f t="shared" si="72"/>
        <v>4.0851929499047781</v>
      </c>
      <c r="CB578" s="10">
        <f t="shared" si="73"/>
        <v>2.0425964749523891</v>
      </c>
      <c r="CC578" s="11">
        <f t="shared" si="74"/>
        <v>315.97654916884926</v>
      </c>
      <c r="CD578" s="11">
        <f t="shared" si="75"/>
        <v>197.48534323053079</v>
      </c>
      <c r="CF578" s="17"/>
      <c r="CG578" s="17"/>
      <c r="CH578" s="17"/>
      <c r="CI578" s="17"/>
    </row>
    <row r="579" spans="32:87" ht="10.5" customHeight="1">
      <c r="AF579" s="8"/>
      <c r="AG579" s="18">
        <v>31958</v>
      </c>
      <c r="AH579" s="19" t="s">
        <v>33</v>
      </c>
      <c r="AI579" s="26"/>
      <c r="AJ579" s="20">
        <v>1.4500000000000001E-2</v>
      </c>
      <c r="AK579" s="20"/>
      <c r="AL579" s="20"/>
      <c r="AM579" s="20"/>
      <c r="AN579" s="20"/>
      <c r="AO579" s="19" t="s">
        <v>34</v>
      </c>
      <c r="AP579" s="18"/>
      <c r="AQ579" s="3">
        <f t="shared" si="70"/>
        <v>52.596218513813689</v>
      </c>
      <c r="AR579" s="27">
        <v>67.409973266284538</v>
      </c>
      <c r="AS579" s="28">
        <v>3.817295783418944E-2</v>
      </c>
      <c r="AT579" s="28"/>
      <c r="AU579" s="28"/>
      <c r="AV579" s="28"/>
      <c r="AW579" s="60"/>
      <c r="AX579" s="69"/>
      <c r="AY579" s="68"/>
      <c r="AZ579" s="69"/>
      <c r="BA579" s="69"/>
      <c r="BB579" s="69"/>
      <c r="BC579" s="68"/>
      <c r="BD579" s="20"/>
      <c r="BE579" s="27"/>
      <c r="BF579" s="27"/>
      <c r="BG579" s="28"/>
      <c r="BH579" s="17"/>
      <c r="BI579" s="18">
        <v>35762</v>
      </c>
      <c r="BJ579" s="20"/>
      <c r="BK579" s="20"/>
      <c r="BL579" s="42">
        <f>0.03/2</f>
        <v>1.4999999999999999E-2</v>
      </c>
      <c r="BM579" s="42">
        <f>0.032/2</f>
        <v>1.6E-2</v>
      </c>
      <c r="BN579" s="20"/>
      <c r="BO579" s="20"/>
      <c r="BP579" s="20"/>
      <c r="BQ579" s="20"/>
      <c r="BR579" s="20"/>
      <c r="BS579" s="20"/>
      <c r="BT579" s="20"/>
      <c r="BU579" s="20"/>
      <c r="BW579" s="16">
        <f t="shared" si="71"/>
        <v>0.68885761295162562</v>
      </c>
      <c r="BX579" s="10">
        <f t="shared" si="76"/>
        <v>0.22495434410245149</v>
      </c>
      <c r="BY579" s="10">
        <f t="shared" si="77"/>
        <v>1.1825273814630057</v>
      </c>
      <c r="BZ579" s="12">
        <f t="shared" si="78"/>
        <v>0.30893942699804117</v>
      </c>
      <c r="CA579" s="10">
        <f t="shared" si="72"/>
        <v>4.0793158728371468</v>
      </c>
      <c r="CB579" s="10">
        <f t="shared" si="73"/>
        <v>2.0396579364185734</v>
      </c>
      <c r="CC579" s="11">
        <f t="shared" si="74"/>
        <v>314.87911691539813</v>
      </c>
      <c r="CD579" s="11">
        <f t="shared" si="75"/>
        <v>196.79944807212382</v>
      </c>
      <c r="CF579" s="17"/>
      <c r="CG579" s="17"/>
      <c r="CH579" s="17"/>
      <c r="CI579" s="17"/>
    </row>
    <row r="580" spans="32:87" ht="10.5" customHeight="1">
      <c r="AG580" s="18">
        <v>31959</v>
      </c>
      <c r="AH580" s="19" t="s">
        <v>33</v>
      </c>
      <c r="AI580" s="26"/>
      <c r="AJ580" s="20">
        <v>4.8099999999999997E-2</v>
      </c>
      <c r="AK580" s="20"/>
      <c r="AL580" s="20"/>
      <c r="AM580" s="20"/>
      <c r="AN580" s="20"/>
      <c r="AO580" s="19" t="s">
        <v>34</v>
      </c>
      <c r="AP580" s="20"/>
      <c r="AQ580" s="3">
        <f t="shared" si="70"/>
        <v>52.592893703930379</v>
      </c>
      <c r="AR580" s="27">
        <v>67.405719107130921</v>
      </c>
      <c r="AS580" s="28">
        <v>3.8170548786534877E-2</v>
      </c>
      <c r="AT580" s="28"/>
      <c r="AU580" s="28"/>
      <c r="AV580" s="28"/>
      <c r="AW580" s="60"/>
      <c r="AX580" s="69"/>
      <c r="AY580" s="68"/>
      <c r="AZ580" s="69"/>
      <c r="BA580" s="69"/>
      <c r="BB580" s="69"/>
      <c r="BC580" s="68"/>
      <c r="BD580" s="20"/>
      <c r="BE580" s="27"/>
      <c r="BF580" s="27"/>
      <c r="BG580" s="28"/>
      <c r="BH580" s="17"/>
      <c r="BI580" s="18">
        <v>35765</v>
      </c>
      <c r="BJ580" s="42">
        <f>0.021/2</f>
        <v>1.0500000000000001E-2</v>
      </c>
      <c r="BK580" s="42">
        <f>0.024/2</f>
        <v>1.2E-2</v>
      </c>
      <c r="BL580" s="20"/>
      <c r="BM580" s="20"/>
      <c r="BN580" s="20"/>
      <c r="BO580" s="20"/>
      <c r="BP580" s="20"/>
      <c r="BQ580" s="20"/>
      <c r="BR580" s="20"/>
      <c r="BS580" s="20"/>
      <c r="BT580" s="20"/>
      <c r="BU580" s="20"/>
      <c r="BW580" s="16">
        <f t="shared" si="71"/>
        <v>0.68872698516768061</v>
      </c>
      <c r="BX580" s="10">
        <f t="shared" si="76"/>
        <v>0.2249116861033143</v>
      </c>
      <c r="BY580" s="10">
        <f t="shared" si="77"/>
        <v>1.1823031392852454</v>
      </c>
      <c r="BZ580" s="12">
        <f t="shared" si="78"/>
        <v>0.30888084294240575</v>
      </c>
      <c r="CA580" s="10">
        <f t="shared" si="72"/>
        <v>4.0785151085911604</v>
      </c>
      <c r="CB580" s="10">
        <f t="shared" si="73"/>
        <v>2.0392575542955802</v>
      </c>
      <c r="CC580" s="11">
        <f t="shared" si="74"/>
        <v>314.72976267407483</v>
      </c>
      <c r="CD580" s="11">
        <f t="shared" si="75"/>
        <v>196.70610167129675</v>
      </c>
      <c r="CF580" s="17"/>
      <c r="CG580" s="17"/>
      <c r="CH580" s="17"/>
      <c r="CI580" s="17"/>
    </row>
    <row r="581" spans="32:87" ht="10.5" customHeight="1">
      <c r="AF581" s="8"/>
      <c r="AG581" s="18">
        <v>31959</v>
      </c>
      <c r="AH581" s="19" t="s">
        <v>33</v>
      </c>
      <c r="AI581" s="26"/>
      <c r="AJ581" s="20">
        <v>7.3999999999999996E-2</v>
      </c>
      <c r="AK581" s="21"/>
      <c r="AL581" s="21"/>
      <c r="AM581" s="21"/>
      <c r="AN581" s="21"/>
      <c r="AO581" s="19" t="s">
        <v>34</v>
      </c>
      <c r="AP581" s="18"/>
      <c r="AQ581" s="3">
        <f t="shared" ref="AQ581:AQ644" si="79">100*2.71828^(-(0.69315/30.02)*(AG581-21794)/365.25)</f>
        <v>52.592893703930379</v>
      </c>
      <c r="AR581" s="27">
        <v>67.405719107130921</v>
      </c>
      <c r="AS581" s="28">
        <v>3.8170548786534877E-2</v>
      </c>
      <c r="AT581" s="28"/>
      <c r="AU581" s="28"/>
      <c r="AV581" s="28"/>
      <c r="AW581" s="60"/>
      <c r="AX581" s="69"/>
      <c r="AY581" s="68"/>
      <c r="AZ581" s="69"/>
      <c r="BA581" s="69"/>
      <c r="BB581" s="69"/>
      <c r="BC581" s="68"/>
      <c r="BD581" s="20"/>
      <c r="BE581" s="27"/>
      <c r="BF581" s="27"/>
      <c r="BG581" s="28"/>
      <c r="BH581" s="17"/>
      <c r="BI581" s="44">
        <v>35779</v>
      </c>
      <c r="BJ581" s="20"/>
      <c r="BK581" s="20"/>
      <c r="BL581" s="20"/>
      <c r="BM581" s="20"/>
      <c r="BN581" s="45">
        <v>0.4</v>
      </c>
      <c r="BO581" s="55">
        <v>0.18</v>
      </c>
      <c r="BP581" s="55">
        <v>0.5</v>
      </c>
      <c r="BQ581" s="20"/>
      <c r="BR581" s="20"/>
      <c r="BS581" s="20"/>
      <c r="BT581" s="20"/>
      <c r="BU581" s="20"/>
      <c r="BW581" s="16">
        <f t="shared" si="71"/>
        <v>0.68811771629294893</v>
      </c>
      <c r="BX581" s="10">
        <f t="shared" si="76"/>
        <v>0.22471272237333526</v>
      </c>
      <c r="BY581" s="10">
        <f t="shared" si="77"/>
        <v>1.1812572379066482</v>
      </c>
      <c r="BZ581" s="12">
        <f t="shared" si="78"/>
        <v>0.30860759753797329</v>
      </c>
      <c r="CA581" s="10">
        <f t="shared" si="72"/>
        <v>4.0747802866651988</v>
      </c>
      <c r="CB581" s="10">
        <f t="shared" si="73"/>
        <v>2.0373901433325994</v>
      </c>
      <c r="CC581" s="11">
        <f t="shared" si="74"/>
        <v>314.03371236134535</v>
      </c>
      <c r="CD581" s="11">
        <f t="shared" si="75"/>
        <v>196.27107022584084</v>
      </c>
      <c r="CF581" s="17"/>
      <c r="CG581" s="17"/>
      <c r="CH581" s="17"/>
      <c r="CI581" s="17"/>
    </row>
    <row r="582" spans="32:87" ht="10.5" customHeight="1">
      <c r="AG582" s="18">
        <v>31959</v>
      </c>
      <c r="AH582" s="19" t="s">
        <v>39</v>
      </c>
      <c r="AI582" s="19"/>
      <c r="AJ582" s="19"/>
      <c r="AK582" s="19"/>
      <c r="AL582" s="20">
        <v>0.1517</v>
      </c>
      <c r="AM582" s="26"/>
      <c r="AN582" s="20"/>
      <c r="AO582" s="19" t="s">
        <v>34</v>
      </c>
      <c r="AP582" s="20"/>
      <c r="AQ582" s="3">
        <f t="shared" si="79"/>
        <v>52.592893703930379</v>
      </c>
      <c r="AR582" s="19"/>
      <c r="AS582" s="19"/>
      <c r="AT582" s="27">
        <v>262.98234768350244</v>
      </c>
      <c r="AU582" s="27">
        <v>149.80253731008398</v>
      </c>
      <c r="AV582" s="28">
        <v>0</v>
      </c>
      <c r="AW582" s="60"/>
      <c r="AX582" s="69"/>
      <c r="AY582" s="68"/>
      <c r="AZ582" s="69"/>
      <c r="BA582" s="69"/>
      <c r="BB582" s="69"/>
      <c r="BC582" s="68"/>
      <c r="BD582" s="20"/>
      <c r="BE582" s="27"/>
      <c r="BF582" s="27"/>
      <c r="BG582" s="28"/>
      <c r="BH582" s="17"/>
      <c r="BI582" s="18">
        <v>35790</v>
      </c>
      <c r="BJ582" s="20"/>
      <c r="BK582" s="20"/>
      <c r="BL582" s="42">
        <f>0.03/2</f>
        <v>1.4999999999999999E-2</v>
      </c>
      <c r="BM582" s="42">
        <f>0.032/2</f>
        <v>1.6E-2</v>
      </c>
      <c r="BN582" s="20"/>
      <c r="BO582" s="20"/>
      <c r="BP582" s="20"/>
      <c r="BQ582" s="20"/>
      <c r="BR582" s="20"/>
      <c r="BS582" s="20"/>
      <c r="BT582" s="20"/>
      <c r="BU582" s="20"/>
      <c r="BW582" s="16">
        <f t="shared" ref="BW582:BW645" si="80">1*2.71828^(-(0.69315/30.02)*(BI582-29866)/365.25)</f>
        <v>0.68763938316756212</v>
      </c>
      <c r="BX582" s="10">
        <f t="shared" si="76"/>
        <v>0.22455651721212239</v>
      </c>
      <c r="BY582" s="10">
        <f t="shared" si="77"/>
        <v>1.1804361073745966</v>
      </c>
      <c r="BZ582" s="12">
        <f t="shared" si="78"/>
        <v>0.30839307430575119</v>
      </c>
      <c r="CA582" s="10">
        <f t="shared" ref="CA582:CA645" si="81">6*2.71828^(-(0.69315/29)*(BI582-29866)/365.25)</f>
        <v>4.0718481831792293</v>
      </c>
      <c r="CB582" s="10">
        <f t="shared" ref="CB582:CB645" si="82">3*2.71828^(-(0.69315/29)*(BI582-29866)/365.25)</f>
        <v>2.0359240915896146</v>
      </c>
      <c r="CC582" s="11">
        <f t="shared" ref="CC582:CC645" si="83">800*2.71828^(-(0.69315/12)*(BI582-29866)/365.25)</f>
        <v>313.48789577402232</v>
      </c>
      <c r="CD582" s="11">
        <f t="shared" ref="CD582:CD645" si="84">500*2.71828^(-(0.69315/12)*(BI582-29866)/365.25)</f>
        <v>195.92993485876394</v>
      </c>
      <c r="CF582" s="17"/>
      <c r="CG582" s="17"/>
      <c r="CH582" s="17"/>
      <c r="CI582" s="17"/>
    </row>
    <row r="583" spans="32:87" ht="10.5" customHeight="1">
      <c r="AF583" s="8"/>
      <c r="AG583" s="18">
        <v>31989</v>
      </c>
      <c r="AH583" s="19" t="s">
        <v>35</v>
      </c>
      <c r="AI583" s="20">
        <v>1.6E-2</v>
      </c>
      <c r="AJ583" s="26"/>
      <c r="AK583" s="20"/>
      <c r="AL583" s="20"/>
      <c r="AM583" s="20"/>
      <c r="AN583" s="20"/>
      <c r="AO583" s="19" t="s">
        <v>34</v>
      </c>
      <c r="AP583" s="18"/>
      <c r="AQ583" s="3">
        <f t="shared" si="79"/>
        <v>52.493247078675033</v>
      </c>
      <c r="AR583" s="27">
        <v>67.278219097116718</v>
      </c>
      <c r="AS583" s="28">
        <v>3.8098348008663262E-2</v>
      </c>
      <c r="AT583" s="28"/>
      <c r="AU583" s="28"/>
      <c r="AV583" s="28"/>
      <c r="AW583" s="60"/>
      <c r="AX583" s="69"/>
      <c r="AY583" s="68"/>
      <c r="AZ583" s="69"/>
      <c r="BA583" s="69"/>
      <c r="BB583" s="69"/>
      <c r="BC583" s="68"/>
      <c r="BD583" s="20"/>
      <c r="BE583" s="27"/>
      <c r="BF583" s="27"/>
      <c r="BG583" s="28"/>
      <c r="BH583" s="17"/>
      <c r="BI583" s="18">
        <v>35825</v>
      </c>
      <c r="BJ583" s="20"/>
      <c r="BK583" s="20"/>
      <c r="BL583" s="42">
        <f>0.03/2</f>
        <v>1.4999999999999999E-2</v>
      </c>
      <c r="BM583" s="42">
        <f>0.032/2</f>
        <v>1.6E-2</v>
      </c>
      <c r="BN583" s="20"/>
      <c r="BO583" s="20"/>
      <c r="BP583" s="20"/>
      <c r="BQ583" s="20"/>
      <c r="BR583" s="20"/>
      <c r="BS583" s="20"/>
      <c r="BT583" s="20"/>
      <c r="BU583" s="20"/>
      <c r="BW583" s="16">
        <f t="shared" si="80"/>
        <v>0.6861196251341487</v>
      </c>
      <c r="BX583" s="10">
        <f t="shared" si="76"/>
        <v>0.2240602228180805</v>
      </c>
      <c r="BY583" s="10">
        <f t="shared" si="77"/>
        <v>1.1778272148343671</v>
      </c>
      <c r="BZ583" s="12">
        <f t="shared" si="78"/>
        <v>0.30771149197699293</v>
      </c>
      <c r="CA583" s="10">
        <f t="shared" si="81"/>
        <v>4.0625327923486463</v>
      </c>
      <c r="CB583" s="10">
        <f t="shared" si="82"/>
        <v>2.0312663961743231</v>
      </c>
      <c r="CC583" s="11">
        <f t="shared" si="83"/>
        <v>311.75751008754082</v>
      </c>
      <c r="CD583" s="11">
        <f t="shared" si="84"/>
        <v>194.84844380471304</v>
      </c>
      <c r="CF583" s="17"/>
      <c r="CG583" s="17"/>
      <c r="CH583" s="17"/>
      <c r="CI583" s="17"/>
    </row>
    <row r="584" spans="32:87" ht="10.5" customHeight="1">
      <c r="AG584" s="18">
        <v>31989</v>
      </c>
      <c r="AH584" s="19" t="s">
        <v>33</v>
      </c>
      <c r="AI584" s="26"/>
      <c r="AJ584" s="20">
        <v>7.7700000000000005E-2</v>
      </c>
      <c r="AK584" s="20"/>
      <c r="AL584" s="20"/>
      <c r="AM584" s="20"/>
      <c r="AN584" s="20"/>
      <c r="AO584" s="19" t="s">
        <v>34</v>
      </c>
      <c r="AP584" s="18"/>
      <c r="AQ584" s="3">
        <f t="shared" si="79"/>
        <v>52.493247078675033</v>
      </c>
      <c r="AR584" s="27">
        <v>67.278219097116718</v>
      </c>
      <c r="AS584" s="28">
        <v>3.8098348008663262E-2</v>
      </c>
      <c r="AT584" s="28"/>
      <c r="AU584" s="28"/>
      <c r="AV584" s="28"/>
      <c r="AW584" s="60"/>
      <c r="AX584" s="69"/>
      <c r="AY584" s="68"/>
      <c r="AZ584" s="69"/>
      <c r="BA584" s="69"/>
      <c r="BB584" s="69"/>
      <c r="BC584" s="68"/>
      <c r="BD584" s="20"/>
      <c r="BE584" s="27"/>
      <c r="BF584" s="27"/>
      <c r="BG584" s="28"/>
      <c r="BH584" s="17"/>
      <c r="BI584" s="18">
        <v>35828</v>
      </c>
      <c r="BJ584" s="42">
        <f>0.021/2</f>
        <v>1.0500000000000001E-2</v>
      </c>
      <c r="BK584" s="42">
        <f>0.024/2</f>
        <v>1.2E-2</v>
      </c>
      <c r="BL584" s="20"/>
      <c r="BM584" s="20"/>
      <c r="BN584" s="20"/>
      <c r="BO584" s="20"/>
      <c r="BP584" s="20"/>
      <c r="BQ584" s="20"/>
      <c r="BR584" s="20"/>
      <c r="BS584" s="20"/>
      <c r="BT584" s="20"/>
      <c r="BU584" s="20"/>
      <c r="BW584" s="16">
        <f t="shared" si="80"/>
        <v>0.68598951655369977</v>
      </c>
      <c r="BX584" s="10">
        <f t="shared" si="76"/>
        <v>0.22401773437079225</v>
      </c>
      <c r="BY584" s="10">
        <f t="shared" si="77"/>
        <v>1.1776038639472588</v>
      </c>
      <c r="BZ584" s="12">
        <f t="shared" si="78"/>
        <v>0.30765314077416717</v>
      </c>
      <c r="CA584" s="10">
        <f t="shared" si="81"/>
        <v>4.0617353225988966</v>
      </c>
      <c r="CB584" s="10">
        <f t="shared" si="82"/>
        <v>2.0308676612994483</v>
      </c>
      <c r="CC584" s="11">
        <f t="shared" si="83"/>
        <v>311.60963649448678</v>
      </c>
      <c r="CD584" s="11">
        <f t="shared" si="84"/>
        <v>194.75602280905423</v>
      </c>
      <c r="CF584" s="17"/>
      <c r="CG584" s="17"/>
      <c r="CH584" s="17"/>
      <c r="CI584" s="17"/>
    </row>
    <row r="585" spans="32:87" ht="10.5" customHeight="1">
      <c r="AF585" s="8"/>
      <c r="AG585" s="18">
        <v>31989</v>
      </c>
      <c r="AH585" s="19" t="s">
        <v>33</v>
      </c>
      <c r="AI585" s="26"/>
      <c r="AJ585" s="20">
        <v>1.4500000000000001E-2</v>
      </c>
      <c r="AK585" s="21"/>
      <c r="AL585" s="21"/>
      <c r="AM585" s="21"/>
      <c r="AN585" s="21"/>
      <c r="AO585" s="19" t="s">
        <v>34</v>
      </c>
      <c r="AP585" s="20"/>
      <c r="AQ585" s="3">
        <f t="shared" si="79"/>
        <v>52.493247078675033</v>
      </c>
      <c r="AR585" s="27">
        <v>67.278219097116718</v>
      </c>
      <c r="AS585" s="28">
        <v>3.8098348008663262E-2</v>
      </c>
      <c r="AT585" s="28"/>
      <c r="AU585" s="28"/>
      <c r="AV585" s="28"/>
      <c r="AW585" s="60"/>
      <c r="AX585" s="69"/>
      <c r="AY585" s="68"/>
      <c r="AZ585" s="69"/>
      <c r="BA585" s="69"/>
      <c r="BB585" s="69"/>
      <c r="BC585" s="68"/>
      <c r="BD585" s="20"/>
      <c r="BE585" s="27"/>
      <c r="BF585" s="27"/>
      <c r="BG585" s="28"/>
      <c r="BH585" s="17"/>
      <c r="BI585" s="47">
        <v>35835</v>
      </c>
      <c r="BJ585" s="20"/>
      <c r="BK585" s="20"/>
      <c r="BL585" s="20"/>
      <c r="BM585" s="20"/>
      <c r="BN585" s="20"/>
      <c r="BO585" s="20"/>
      <c r="BP585" s="20"/>
      <c r="BQ585" s="20"/>
      <c r="BR585" s="20"/>
      <c r="BS585" s="56"/>
      <c r="BT585" s="56"/>
      <c r="BU585" s="43">
        <v>0.05</v>
      </c>
      <c r="BW585" s="16">
        <f t="shared" si="80"/>
        <v>0.6856860258062627</v>
      </c>
      <c r="BX585" s="10">
        <f t="shared" si="76"/>
        <v>0.2239186259908495</v>
      </c>
      <c r="BY585" s="10">
        <f t="shared" si="77"/>
        <v>1.1770828765732102</v>
      </c>
      <c r="BZ585" s="12">
        <f t="shared" si="78"/>
        <v>0.30751703099494782</v>
      </c>
      <c r="CA585" s="10">
        <f t="shared" si="81"/>
        <v>4.0598751685717653</v>
      </c>
      <c r="CB585" s="10">
        <f t="shared" si="82"/>
        <v>2.0299375842858827</v>
      </c>
      <c r="CC585" s="11">
        <f t="shared" si="83"/>
        <v>311.26487081896005</v>
      </c>
      <c r="CD585" s="11">
        <f t="shared" si="84"/>
        <v>194.54054426185002</v>
      </c>
      <c r="CF585" s="17"/>
      <c r="CG585" s="17"/>
      <c r="CH585" s="17"/>
      <c r="CI585" s="17"/>
    </row>
    <row r="586" spans="32:87" ht="10.5" customHeight="1">
      <c r="AG586" s="18">
        <v>31989</v>
      </c>
      <c r="AH586" s="19" t="s">
        <v>33</v>
      </c>
      <c r="AI586" s="26"/>
      <c r="AJ586" s="20">
        <v>7.3999999999999996E-2</v>
      </c>
      <c r="AK586" s="21"/>
      <c r="AL586" s="21"/>
      <c r="AM586" s="21"/>
      <c r="AN586" s="21"/>
      <c r="AO586" s="19" t="s">
        <v>34</v>
      </c>
      <c r="AP586" s="20"/>
      <c r="AQ586" s="3">
        <f t="shared" si="79"/>
        <v>52.493247078675033</v>
      </c>
      <c r="AR586" s="27">
        <v>67.278219097116718</v>
      </c>
      <c r="AS586" s="28">
        <v>3.8098348008663262E-2</v>
      </c>
      <c r="AT586" s="28"/>
      <c r="AU586" s="28"/>
      <c r="AV586" s="28"/>
      <c r="AW586" s="60"/>
      <c r="AX586" s="69"/>
      <c r="AY586" s="68"/>
      <c r="AZ586" s="69"/>
      <c r="BA586" s="69"/>
      <c r="BB586" s="69"/>
      <c r="BC586" s="68"/>
      <c r="BD586" s="20"/>
      <c r="BE586" s="27"/>
      <c r="BF586" s="27"/>
      <c r="BG586" s="28"/>
      <c r="BH586" s="17"/>
      <c r="BI586" s="18">
        <v>35853</v>
      </c>
      <c r="BJ586" s="20"/>
      <c r="BK586" s="20"/>
      <c r="BL586" s="42">
        <f>0.03/2</f>
        <v>1.4999999999999999E-2</v>
      </c>
      <c r="BM586" s="42">
        <f>0.032/2</f>
        <v>1.6E-2</v>
      </c>
      <c r="BN586" s="20"/>
      <c r="BO586" s="20"/>
      <c r="BP586" s="20"/>
      <c r="BQ586" s="20"/>
      <c r="BR586" s="20"/>
      <c r="BS586" s="20"/>
      <c r="BT586" s="20"/>
      <c r="BU586" s="20"/>
      <c r="BW586" s="16">
        <f t="shared" si="80"/>
        <v>0.68490623742229995</v>
      </c>
      <c r="BX586" s="10">
        <f t="shared" si="76"/>
        <v>0.22366397716189715</v>
      </c>
      <c r="BY586" s="10">
        <f t="shared" si="77"/>
        <v>1.1757442528889461</v>
      </c>
      <c r="BZ586" s="12">
        <f t="shared" si="78"/>
        <v>0.30716731086121951</v>
      </c>
      <c r="CA586" s="10">
        <f t="shared" si="81"/>
        <v>4.055095826184691</v>
      </c>
      <c r="CB586" s="10">
        <f t="shared" si="82"/>
        <v>2.0275479130923455</v>
      </c>
      <c r="CC586" s="11">
        <f t="shared" si="83"/>
        <v>310.38008104980321</v>
      </c>
      <c r="CD586" s="11">
        <f t="shared" si="84"/>
        <v>193.98755065612701</v>
      </c>
      <c r="CF586" s="17"/>
      <c r="CG586" s="17"/>
      <c r="CH586" s="17"/>
      <c r="CI586" s="17"/>
    </row>
    <row r="587" spans="32:87" ht="10.5" customHeight="1">
      <c r="AF587" s="8"/>
      <c r="AG587" s="18">
        <v>31989</v>
      </c>
      <c r="AH587" s="19" t="s">
        <v>39</v>
      </c>
      <c r="AI587" s="19"/>
      <c r="AJ587" s="19"/>
      <c r="AK587" s="19"/>
      <c r="AL587" s="20">
        <v>7.0300000000000001E-2</v>
      </c>
      <c r="AM587" s="26"/>
      <c r="AN587" s="20"/>
      <c r="AO587" s="19" t="s">
        <v>34</v>
      </c>
      <c r="AP587" s="18"/>
      <c r="AQ587" s="3">
        <f t="shared" si="79"/>
        <v>52.493247078675033</v>
      </c>
      <c r="AR587" s="19"/>
      <c r="AS587" s="19"/>
      <c r="AT587" s="27">
        <v>262.48490840969373</v>
      </c>
      <c r="AU587" s="27">
        <v>149.5191811607811</v>
      </c>
      <c r="AV587" s="28">
        <v>0</v>
      </c>
      <c r="AW587" s="60"/>
      <c r="AX587" s="69"/>
      <c r="AY587" s="68"/>
      <c r="AZ587" s="69"/>
      <c r="BA587" s="69"/>
      <c r="BB587" s="69"/>
      <c r="BC587" s="68"/>
      <c r="BD587" s="20"/>
      <c r="BE587" s="27"/>
      <c r="BF587" s="27"/>
      <c r="BG587" s="28"/>
      <c r="BH587" s="17"/>
      <c r="BI587" s="18">
        <v>35856</v>
      </c>
      <c r="BJ587" s="42">
        <f>0.021/2</f>
        <v>1.0500000000000001E-2</v>
      </c>
      <c r="BK587" s="42">
        <f>0.024/2</f>
        <v>1.2E-2</v>
      </c>
      <c r="BL587" s="20"/>
      <c r="BM587" s="20"/>
      <c r="BN587" s="20"/>
      <c r="BO587" s="20"/>
      <c r="BP587" s="20"/>
      <c r="BQ587" s="20"/>
      <c r="BR587" s="20"/>
      <c r="BS587" s="20"/>
      <c r="BT587" s="20"/>
      <c r="BU587" s="20"/>
      <c r="BW587" s="16">
        <f t="shared" si="80"/>
        <v>0.68477635893606048</v>
      </c>
      <c r="BX587" s="10">
        <f t="shared" si="76"/>
        <v>0.22362156385450868</v>
      </c>
      <c r="BY587" s="10">
        <f t="shared" si="77"/>
        <v>1.1755212969930489</v>
      </c>
      <c r="BZ587" s="12">
        <f t="shared" si="78"/>
        <v>0.30710906285123346</v>
      </c>
      <c r="CA587" s="10">
        <f t="shared" si="81"/>
        <v>4.0542998163014463</v>
      </c>
      <c r="CB587" s="10">
        <f t="shared" si="82"/>
        <v>2.0271499081507232</v>
      </c>
      <c r="CC587" s="11">
        <f t="shared" si="83"/>
        <v>310.23286080229616</v>
      </c>
      <c r="CD587" s="11">
        <f t="shared" si="84"/>
        <v>193.89553800143511</v>
      </c>
      <c r="CF587" s="17"/>
      <c r="CG587" s="17"/>
      <c r="CH587" s="17"/>
      <c r="CI587" s="17"/>
    </row>
    <row r="588" spans="32:87" ht="10.5" customHeight="1">
      <c r="AG588" s="18">
        <v>32020</v>
      </c>
      <c r="AH588" s="19" t="s">
        <v>35</v>
      </c>
      <c r="AI588" s="20">
        <v>0.1258</v>
      </c>
      <c r="AJ588" s="26"/>
      <c r="AK588" s="20"/>
      <c r="AL588" s="20"/>
      <c r="AM588" s="20"/>
      <c r="AN588" s="20"/>
      <c r="AO588" s="19" t="s">
        <v>34</v>
      </c>
      <c r="AP588" s="20"/>
      <c r="AQ588" s="3">
        <f t="shared" si="79"/>
        <v>52.390477238190023</v>
      </c>
      <c r="AR588" s="27">
        <v>67.146722444162791</v>
      </c>
      <c r="AS588" s="28">
        <v>3.802388400956451E-2</v>
      </c>
      <c r="AT588" s="28"/>
      <c r="AU588" s="28"/>
      <c r="AV588" s="28"/>
      <c r="AW588" s="60"/>
      <c r="AX588" s="69"/>
      <c r="AY588" s="68"/>
      <c r="AZ588" s="69"/>
      <c r="BA588" s="69"/>
      <c r="BB588" s="69"/>
      <c r="BC588" s="68"/>
      <c r="BD588" s="20"/>
      <c r="BE588" s="27"/>
      <c r="BF588" s="27"/>
      <c r="BG588" s="28"/>
      <c r="BH588" s="17"/>
      <c r="BI588" s="18">
        <v>35885</v>
      </c>
      <c r="BJ588" s="20"/>
      <c r="BK588" s="20"/>
      <c r="BL588" s="42">
        <f>0.03/2</f>
        <v>1.4999999999999999E-2</v>
      </c>
      <c r="BM588" s="42">
        <f>0.032/2</f>
        <v>1.6E-2</v>
      </c>
      <c r="BN588" s="20"/>
      <c r="BO588" s="20"/>
      <c r="BP588" s="20"/>
      <c r="BQ588" s="20"/>
      <c r="BR588" s="20"/>
      <c r="BS588" s="20"/>
      <c r="BT588" s="20"/>
      <c r="BU588" s="20"/>
      <c r="BW588" s="16">
        <f t="shared" si="80"/>
        <v>0.6835221359587228</v>
      </c>
      <c r="BX588" s="10">
        <f t="shared" si="76"/>
        <v>0.22321198297462799</v>
      </c>
      <c r="BY588" s="10">
        <f t="shared" si="77"/>
        <v>1.1733682351914863</v>
      </c>
      <c r="BZ588" s="12">
        <f t="shared" si="78"/>
        <v>0.30654656790211587</v>
      </c>
      <c r="CA588" s="10">
        <f t="shared" si="81"/>
        <v>4.0466131053782259</v>
      </c>
      <c r="CB588" s="10">
        <f t="shared" si="82"/>
        <v>2.023306552689113</v>
      </c>
      <c r="CC588" s="11">
        <f t="shared" si="83"/>
        <v>308.81332693226472</v>
      </c>
      <c r="CD588" s="11">
        <f t="shared" si="84"/>
        <v>193.00832933266545</v>
      </c>
      <c r="CF588" s="17"/>
      <c r="CG588" s="17"/>
      <c r="CH588" s="17"/>
      <c r="CI588" s="17"/>
    </row>
    <row r="589" spans="32:87" ht="10.5" customHeight="1">
      <c r="AF589" s="8"/>
      <c r="AG589" s="18">
        <v>32020</v>
      </c>
      <c r="AH589" s="19" t="s">
        <v>33</v>
      </c>
      <c r="AI589" s="26"/>
      <c r="AJ589" s="20">
        <v>1.4500000000000001E-2</v>
      </c>
      <c r="AK589" s="21"/>
      <c r="AL589" s="21"/>
      <c r="AM589" s="21"/>
      <c r="AN589" s="21"/>
      <c r="AO589" s="19" t="s">
        <v>34</v>
      </c>
      <c r="AP589" s="18"/>
      <c r="AQ589" s="3">
        <f t="shared" si="79"/>
        <v>52.390477238190023</v>
      </c>
      <c r="AR589" s="27">
        <v>67.146722444162791</v>
      </c>
      <c r="AS589" s="28">
        <v>3.802388400956451E-2</v>
      </c>
      <c r="AT589" s="28"/>
      <c r="AU589" s="28"/>
      <c r="AV589" s="28"/>
      <c r="AW589" s="60"/>
      <c r="AX589" s="69"/>
      <c r="AY589" s="68"/>
      <c r="AZ589" s="69"/>
      <c r="BA589" s="69"/>
      <c r="BB589" s="69"/>
      <c r="BC589" s="68"/>
      <c r="BD589" s="20"/>
      <c r="BE589" s="27"/>
      <c r="BF589" s="27"/>
      <c r="BG589" s="28"/>
      <c r="BH589" s="17"/>
      <c r="BI589" s="18">
        <v>35886</v>
      </c>
      <c r="BJ589" s="42">
        <f>0.021/2</f>
        <v>1.0500000000000001E-2</v>
      </c>
      <c r="BK589" s="42">
        <f>0.024/2</f>
        <v>1.2E-2</v>
      </c>
      <c r="BL589" s="20"/>
      <c r="BM589" s="20"/>
      <c r="BN589" s="20"/>
      <c r="BO589" s="20"/>
      <c r="BP589" s="20"/>
      <c r="BQ589" s="20"/>
      <c r="BR589" s="20"/>
      <c r="BS589" s="20"/>
      <c r="BT589" s="20"/>
      <c r="BU589" s="20"/>
      <c r="BW589" s="16">
        <f t="shared" si="80"/>
        <v>0.68347892788754749</v>
      </c>
      <c r="BX589" s="10">
        <f t="shared" ref="BX589:BX652" si="85">0.3*2.71828^(-(0.69315/30.02)*(BI589-31208)/365.25)</f>
        <v>0.22319787288405424</v>
      </c>
      <c r="BY589" s="10">
        <f t="shared" si="77"/>
        <v>1.1732940620586003</v>
      </c>
      <c r="BZ589" s="12">
        <f t="shared" si="78"/>
        <v>0.3065271899109322</v>
      </c>
      <c r="CA589" s="10">
        <f t="shared" si="81"/>
        <v>4.046348306472078</v>
      </c>
      <c r="CB589" s="10">
        <f t="shared" si="82"/>
        <v>2.023174153236039</v>
      </c>
      <c r="CC589" s="11">
        <f t="shared" si="83"/>
        <v>308.76449351024758</v>
      </c>
      <c r="CD589" s="11">
        <f t="shared" si="84"/>
        <v>192.97780844390473</v>
      </c>
      <c r="CF589" s="17"/>
      <c r="CG589" s="17"/>
      <c r="CH589" s="17"/>
      <c r="CI589" s="17"/>
    </row>
    <row r="590" spans="32:87" ht="10.5" customHeight="1">
      <c r="AG590" s="18">
        <v>32021</v>
      </c>
      <c r="AH590" s="19" t="s">
        <v>33</v>
      </c>
      <c r="AI590" s="26"/>
      <c r="AJ590" s="20">
        <v>1.4500000000000001E-2</v>
      </c>
      <c r="AK590" s="20"/>
      <c r="AL590" s="20"/>
      <c r="AM590" s="20"/>
      <c r="AN590" s="20"/>
      <c r="AO590" s="19" t="s">
        <v>34</v>
      </c>
      <c r="AP590" s="18"/>
      <c r="AQ590" s="3">
        <f t="shared" si="79"/>
        <v>52.387165434006477</v>
      </c>
      <c r="AR590" s="27">
        <v>67.142484898439506</v>
      </c>
      <c r="AS590" s="28">
        <v>3.8021484369772686E-2</v>
      </c>
      <c r="AT590" s="28"/>
      <c r="AU590" s="28"/>
      <c r="AV590" s="28"/>
      <c r="AW590" s="60"/>
      <c r="AX590" s="69"/>
      <c r="AY590" s="68"/>
      <c r="AZ590" s="69"/>
      <c r="BA590" s="69"/>
      <c r="BB590" s="69"/>
      <c r="BC590" s="68"/>
      <c r="BD590" s="20"/>
      <c r="BE590" s="27"/>
      <c r="BF590" s="27"/>
      <c r="BG590" s="28"/>
      <c r="BH590" s="17"/>
      <c r="BI590" s="18">
        <v>35915</v>
      </c>
      <c r="BJ590" s="20"/>
      <c r="BK590" s="20"/>
      <c r="BL590" s="42">
        <f>0.03/2</f>
        <v>1.4999999999999999E-2</v>
      </c>
      <c r="BM590" s="42">
        <f>0.032/2</f>
        <v>1.6E-2</v>
      </c>
      <c r="BN590" s="20"/>
      <c r="BO590" s="20"/>
      <c r="BP590" s="20"/>
      <c r="BQ590" s="20"/>
      <c r="BR590" s="20"/>
      <c r="BS590" s="20"/>
      <c r="BT590" s="20"/>
      <c r="BU590" s="20"/>
      <c r="BW590" s="16">
        <f t="shared" si="80"/>
        <v>0.68222708125952636</v>
      </c>
      <c r="BX590" s="10">
        <f t="shared" si="85"/>
        <v>0.22278906802826301</v>
      </c>
      <c r="BY590" s="10">
        <f t="shared" si="77"/>
        <v>1.1711450796169542</v>
      </c>
      <c r="BZ590" s="12">
        <f t="shared" si="78"/>
        <v>0.3059657607089043</v>
      </c>
      <c r="CA590" s="10">
        <f t="shared" si="81"/>
        <v>4.0386766711377966</v>
      </c>
      <c r="CB590" s="10">
        <f t="shared" si="82"/>
        <v>2.0193383355688983</v>
      </c>
      <c r="CC590" s="11">
        <f t="shared" si="83"/>
        <v>307.35167845491333</v>
      </c>
      <c r="CD590" s="11">
        <f t="shared" si="84"/>
        <v>192.09479903432083</v>
      </c>
      <c r="CF590" s="17"/>
      <c r="CG590" s="17"/>
      <c r="CH590" s="17"/>
      <c r="CI590" s="17"/>
    </row>
    <row r="591" spans="32:87" ht="10.5" customHeight="1">
      <c r="AF591" s="8"/>
      <c r="AG591" s="18">
        <v>32021</v>
      </c>
      <c r="AH591" s="19" t="s">
        <v>33</v>
      </c>
      <c r="AI591" s="26"/>
      <c r="AJ591" s="20">
        <v>7.3999999999999996E-2</v>
      </c>
      <c r="AK591" s="21"/>
      <c r="AL591" s="21"/>
      <c r="AM591" s="21"/>
      <c r="AN591" s="21"/>
      <c r="AO591" s="19" t="s">
        <v>34</v>
      </c>
      <c r="AP591" s="18"/>
      <c r="AQ591" s="3">
        <f t="shared" si="79"/>
        <v>52.387165434006477</v>
      </c>
      <c r="AR591" s="27">
        <v>67.142484898439506</v>
      </c>
      <c r="AS591" s="28">
        <v>3.8021484369772686E-2</v>
      </c>
      <c r="AT591" s="28"/>
      <c r="AU591" s="28"/>
      <c r="AV591" s="28"/>
      <c r="AW591" s="60"/>
      <c r="AX591" s="69"/>
      <c r="AY591" s="68"/>
      <c r="AZ591" s="69"/>
      <c r="BA591" s="69"/>
      <c r="BB591" s="69"/>
      <c r="BC591" s="68"/>
      <c r="BD591" s="20"/>
      <c r="BE591" s="27"/>
      <c r="BF591" s="27"/>
      <c r="BG591" s="28"/>
      <c r="BH591" s="17"/>
      <c r="BI591" s="18">
        <v>35916</v>
      </c>
      <c r="BJ591" s="42">
        <f>0.021/2</f>
        <v>1.0500000000000001E-2</v>
      </c>
      <c r="BK591" s="42">
        <f>0.024/2</f>
        <v>1.2E-2</v>
      </c>
      <c r="BL591" s="20"/>
      <c r="BM591" s="20"/>
      <c r="BN591" s="20"/>
      <c r="BO591" s="20"/>
      <c r="BP591" s="20"/>
      <c r="BQ591" s="20"/>
      <c r="BR591" s="20"/>
      <c r="BS591" s="20"/>
      <c r="BT591" s="20"/>
      <c r="BU591" s="20"/>
      <c r="BW591" s="16">
        <f t="shared" si="80"/>
        <v>0.68218395505375473</v>
      </c>
      <c r="BX591" s="10">
        <f t="shared" si="85"/>
        <v>0.22277498467177459</v>
      </c>
      <c r="BY591" s="10">
        <f t="shared" si="77"/>
        <v>1.171071047018309</v>
      </c>
      <c r="BZ591" s="12">
        <f t="shared" si="78"/>
        <v>0.305946419432784</v>
      </c>
      <c r="CA591" s="10">
        <f t="shared" si="81"/>
        <v>4.0384123915694392</v>
      </c>
      <c r="CB591" s="10">
        <f t="shared" si="82"/>
        <v>2.0192061957847196</v>
      </c>
      <c r="CC591" s="11">
        <f t="shared" si="83"/>
        <v>307.30307616701742</v>
      </c>
      <c r="CD591" s="11">
        <f t="shared" si="84"/>
        <v>192.0644226043859</v>
      </c>
      <c r="CF591" s="17"/>
      <c r="CG591" s="17"/>
      <c r="CH591" s="17"/>
      <c r="CI591" s="17"/>
    </row>
    <row r="592" spans="32:87" ht="10.5" customHeight="1">
      <c r="AG592" s="18">
        <v>32021</v>
      </c>
      <c r="AH592" s="19" t="s">
        <v>39</v>
      </c>
      <c r="AI592" s="19"/>
      <c r="AJ592" s="19"/>
      <c r="AK592" s="19"/>
      <c r="AL592" s="20">
        <v>0.02</v>
      </c>
      <c r="AM592" s="26"/>
      <c r="AN592" s="20"/>
      <c r="AO592" s="19" t="s">
        <v>34</v>
      </c>
      <c r="AP592" s="18"/>
      <c r="AQ592" s="3">
        <f t="shared" si="79"/>
        <v>52.387165434006477</v>
      </c>
      <c r="AR592" s="19"/>
      <c r="AS592" s="19"/>
      <c r="AT592" s="27">
        <v>261.95534357896565</v>
      </c>
      <c r="AU592" s="27">
        <v>149.21752534238857</v>
      </c>
      <c r="AV592" s="28">
        <v>0</v>
      </c>
      <c r="AW592" s="60"/>
      <c r="AX592" s="69"/>
      <c r="AY592" s="68"/>
      <c r="AZ592" s="69"/>
      <c r="BA592" s="69"/>
      <c r="BB592" s="69"/>
      <c r="BC592" s="68"/>
      <c r="BD592" s="20"/>
      <c r="BE592" s="27"/>
      <c r="BF592" s="27"/>
      <c r="BG592" s="28"/>
      <c r="BH592" s="17"/>
      <c r="BI592" s="47">
        <v>35921</v>
      </c>
      <c r="BJ592" s="20"/>
      <c r="BK592" s="20"/>
      <c r="BL592" s="20"/>
      <c r="BM592" s="20"/>
      <c r="BN592" s="20"/>
      <c r="BO592" s="20"/>
      <c r="BP592" s="20"/>
      <c r="BQ592" s="20"/>
      <c r="BR592" s="20"/>
      <c r="BS592" s="43">
        <v>3.2000000000000001E-2</v>
      </c>
      <c r="BT592" s="56"/>
      <c r="BU592" s="43">
        <v>5.3999999999999999E-2</v>
      </c>
      <c r="BW592" s="16">
        <f t="shared" si="80"/>
        <v>0.6819683649140581</v>
      </c>
      <c r="BX592" s="10">
        <f t="shared" si="85"/>
        <v>0.22270458124215639</v>
      </c>
      <c r="BY592" s="10">
        <f t="shared" si="77"/>
        <v>1.170700954217458</v>
      </c>
      <c r="BZ592" s="12">
        <f t="shared" si="78"/>
        <v>0.30584973139018706</v>
      </c>
      <c r="CA592" s="10">
        <f t="shared" si="81"/>
        <v>4.0370912531106171</v>
      </c>
      <c r="CB592" s="10">
        <f t="shared" si="82"/>
        <v>2.0185456265553086</v>
      </c>
      <c r="CC592" s="11">
        <f t="shared" si="83"/>
        <v>307.06017998724968</v>
      </c>
      <c r="CD592" s="11">
        <f t="shared" si="84"/>
        <v>191.91261249203103</v>
      </c>
      <c r="CF592" s="17"/>
      <c r="CG592" s="17"/>
      <c r="CH592" s="17"/>
      <c r="CI592" s="17"/>
    </row>
    <row r="593" spans="32:87" ht="10.5" customHeight="1">
      <c r="AF593" s="8"/>
      <c r="AG593" s="18">
        <v>32050</v>
      </c>
      <c r="AH593" s="19" t="s">
        <v>35</v>
      </c>
      <c r="AI593" s="20">
        <v>1.6E-2</v>
      </c>
      <c r="AJ593" s="26"/>
      <c r="AK593" s="20"/>
      <c r="AL593" s="20"/>
      <c r="AM593" s="20"/>
      <c r="AN593" s="20"/>
      <c r="AO593" s="19" t="s">
        <v>34</v>
      </c>
      <c r="AP593" s="20"/>
      <c r="AQ593" s="3">
        <f t="shared" si="79"/>
        <v>52.291214127061522</v>
      </c>
      <c r="AR593" s="27">
        <v>67.019712334376038</v>
      </c>
      <c r="AS593" s="28">
        <v>3.7951960652671111E-2</v>
      </c>
      <c r="AT593" s="28"/>
      <c r="AU593" s="28"/>
      <c r="AV593" s="28"/>
      <c r="AW593" s="60"/>
      <c r="AX593" s="69"/>
      <c r="AY593" s="68"/>
      <c r="AZ593" s="69"/>
      <c r="BA593" s="69"/>
      <c r="BB593" s="69"/>
      <c r="BC593" s="68"/>
      <c r="BD593" s="20"/>
      <c r="BE593" s="27"/>
      <c r="BF593" s="27"/>
      <c r="BG593" s="28"/>
      <c r="BH593" s="17"/>
      <c r="BI593" s="47">
        <v>35942</v>
      </c>
      <c r="BJ593" s="20"/>
      <c r="BK593" s="20"/>
      <c r="BL593" s="20"/>
      <c r="BM593" s="20"/>
      <c r="BN593" s="20"/>
      <c r="BO593" s="20"/>
      <c r="BP593" s="20"/>
      <c r="BQ593" s="43">
        <v>3.7999999999999999E-2</v>
      </c>
      <c r="BR593" s="20"/>
      <c r="BS593" s="20"/>
      <c r="BT593" s="20"/>
      <c r="BU593" s="20"/>
      <c r="BW593" s="16">
        <f t="shared" si="80"/>
        <v>0.68106363008683346</v>
      </c>
      <c r="BX593" s="10">
        <f t="shared" si="85"/>
        <v>0.22240912972094445</v>
      </c>
      <c r="BY593" s="10">
        <f t="shared" si="77"/>
        <v>1.1691478412285894</v>
      </c>
      <c r="BZ593" s="12">
        <f t="shared" si="78"/>
        <v>0.30544397517315064</v>
      </c>
      <c r="CA593" s="10">
        <f t="shared" si="81"/>
        <v>4.0315471895744386</v>
      </c>
      <c r="CB593" s="10">
        <f t="shared" si="82"/>
        <v>2.0157735947872193</v>
      </c>
      <c r="CC593" s="11">
        <f t="shared" si="83"/>
        <v>306.04211077618942</v>
      </c>
      <c r="CD593" s="11">
        <f t="shared" si="84"/>
        <v>191.27631923511839</v>
      </c>
      <c r="CF593" s="17"/>
      <c r="CG593" s="17"/>
      <c r="CH593" s="17"/>
      <c r="CI593" s="17"/>
    </row>
    <row r="594" spans="32:87" ht="10.5" customHeight="1">
      <c r="AG594" s="18">
        <v>32050</v>
      </c>
      <c r="AH594" s="19" t="s">
        <v>33</v>
      </c>
      <c r="AI594" s="26"/>
      <c r="AJ594" s="20">
        <v>1.4500000000000001E-2</v>
      </c>
      <c r="AK594" s="20"/>
      <c r="AL594" s="20"/>
      <c r="AM594" s="20"/>
      <c r="AN594" s="20"/>
      <c r="AO594" s="19" t="s">
        <v>34</v>
      </c>
      <c r="AP594" s="20"/>
      <c r="AQ594" s="3">
        <f t="shared" si="79"/>
        <v>52.291214127061522</v>
      </c>
      <c r="AR594" s="27">
        <v>67.019712334376038</v>
      </c>
      <c r="AS594" s="28">
        <v>3.7951960652671111E-2</v>
      </c>
      <c r="AT594" s="28"/>
      <c r="AU594" s="28"/>
      <c r="AV594" s="28"/>
      <c r="AW594" s="60"/>
      <c r="AX594" s="69"/>
      <c r="AY594" s="68"/>
      <c r="AZ594" s="69"/>
      <c r="BA594" s="69"/>
      <c r="BB594" s="69"/>
      <c r="BC594" s="68"/>
      <c r="BD594" s="20"/>
      <c r="BE594" s="27"/>
      <c r="BF594" s="27"/>
      <c r="BG594" s="28"/>
      <c r="BH594" s="17"/>
      <c r="BI594" s="18">
        <v>35944</v>
      </c>
      <c r="BJ594" s="20"/>
      <c r="BK594" s="20"/>
      <c r="BL594" s="42">
        <f>0.03/2</f>
        <v>1.4999999999999999E-2</v>
      </c>
      <c r="BM594" s="42">
        <f>0.032/2</f>
        <v>1.6E-2</v>
      </c>
      <c r="BN594" s="20"/>
      <c r="BO594" s="20"/>
      <c r="BP594" s="20"/>
      <c r="BQ594" s="20"/>
      <c r="BR594" s="20"/>
      <c r="BS594" s="20"/>
      <c r="BT594" s="20"/>
      <c r="BU594" s="20"/>
      <c r="BW594" s="16">
        <f t="shared" si="80"/>
        <v>0.68097752748928919</v>
      </c>
      <c r="BX594" s="10">
        <f t="shared" si="85"/>
        <v>0.22238101193144499</v>
      </c>
      <c r="BY594" s="10">
        <f t="shared" ref="BY594:BY657" si="86">1.704*2.71828^(-(0.69315/30.02)*(BI594-29983)/365.25)</f>
        <v>1.169000033209491</v>
      </c>
      <c r="BZ594" s="12">
        <f t="shared" si="78"/>
        <v>0.30540535980961514</v>
      </c>
      <c r="CA594" s="10">
        <f t="shared" si="81"/>
        <v>4.0310195807670821</v>
      </c>
      <c r="CB594" s="10">
        <f t="shared" si="82"/>
        <v>2.0155097903835411</v>
      </c>
      <c r="CC594" s="11">
        <f t="shared" si="83"/>
        <v>305.94532802366166</v>
      </c>
      <c r="CD594" s="11">
        <f t="shared" si="84"/>
        <v>191.21583001478854</v>
      </c>
      <c r="CF594" s="17"/>
      <c r="CG594" s="17"/>
      <c r="CH594" s="17"/>
      <c r="CI594" s="17"/>
    </row>
    <row r="595" spans="32:87" ht="10.5" customHeight="1">
      <c r="AF595" s="8"/>
      <c r="AG595" s="18">
        <v>32051</v>
      </c>
      <c r="AH595" s="19" t="s">
        <v>33</v>
      </c>
      <c r="AI595" s="26"/>
      <c r="AJ595" s="20">
        <v>1.4500000000000001E-2</v>
      </c>
      <c r="AK595" s="20"/>
      <c r="AL595" s="20"/>
      <c r="AM595" s="20"/>
      <c r="AN595" s="20"/>
      <c r="AO595" s="19" t="s">
        <v>34</v>
      </c>
      <c r="AP595" s="18"/>
      <c r="AQ595" s="3">
        <f t="shared" si="79"/>
        <v>52.28790859768219</v>
      </c>
      <c r="AR595" s="27">
        <v>67.015482804102035</v>
      </c>
      <c r="AS595" s="28">
        <v>3.7949565551872448E-2</v>
      </c>
      <c r="AT595" s="28"/>
      <c r="AU595" s="28"/>
      <c r="AV595" s="28"/>
      <c r="AW595" s="60"/>
      <c r="AX595" s="69"/>
      <c r="AY595" s="68"/>
      <c r="AZ595" s="69"/>
      <c r="BA595" s="69"/>
      <c r="BB595" s="69"/>
      <c r="BC595" s="68"/>
      <c r="BD595" s="20"/>
      <c r="BE595" s="27"/>
      <c r="BF595" s="27"/>
      <c r="BG595" s="28"/>
      <c r="BH595" s="17"/>
      <c r="BI595" s="18">
        <v>35947</v>
      </c>
      <c r="BJ595" s="42">
        <f>0.021/2</f>
        <v>1.0500000000000001E-2</v>
      </c>
      <c r="BK595" s="42">
        <f>0.024/2</f>
        <v>1.2E-2</v>
      </c>
      <c r="BL595" s="20"/>
      <c r="BM595" s="20"/>
      <c r="BN595" s="20"/>
      <c r="BO595" s="20"/>
      <c r="BP595" s="20"/>
      <c r="BQ595" s="20"/>
      <c r="BR595" s="20"/>
      <c r="BS595" s="20"/>
      <c r="BT595" s="20"/>
      <c r="BU595" s="20"/>
      <c r="BW595" s="16">
        <f t="shared" si="80"/>
        <v>0.68084839400268793</v>
      </c>
      <c r="BX595" s="10">
        <f t="shared" si="85"/>
        <v>0.222338841912222</v>
      </c>
      <c r="BY595" s="10">
        <f t="shared" si="86"/>
        <v>1.1687783562171796</v>
      </c>
      <c r="BZ595" s="12">
        <f t="shared" si="78"/>
        <v>0.30534744591767754</v>
      </c>
      <c r="CA595" s="10">
        <f t="shared" si="81"/>
        <v>4.0302282970185885</v>
      </c>
      <c r="CB595" s="10">
        <f t="shared" si="82"/>
        <v>2.0151141485092943</v>
      </c>
      <c r="CC595" s="11">
        <f t="shared" si="83"/>
        <v>305.80021127917564</v>
      </c>
      <c r="CD595" s="11">
        <f t="shared" si="84"/>
        <v>191.12513204948479</v>
      </c>
      <c r="CF595" s="17"/>
      <c r="CG595" s="17"/>
      <c r="CH595" s="17"/>
      <c r="CI595" s="17"/>
    </row>
    <row r="596" spans="32:87" ht="10.5" customHeight="1">
      <c r="AG596" s="18">
        <v>32051</v>
      </c>
      <c r="AH596" s="19" t="s">
        <v>33</v>
      </c>
      <c r="AI596" s="26"/>
      <c r="AJ596" s="20">
        <v>1.4500000000000001E-2</v>
      </c>
      <c r="AK596" s="21"/>
      <c r="AL596" s="21"/>
      <c r="AM596" s="21"/>
      <c r="AN596" s="21"/>
      <c r="AO596" s="19" t="s">
        <v>34</v>
      </c>
      <c r="AP596" s="20"/>
      <c r="AQ596" s="3">
        <f t="shared" si="79"/>
        <v>52.28790859768219</v>
      </c>
      <c r="AR596" s="27">
        <v>67.015482804102035</v>
      </c>
      <c r="AS596" s="28">
        <v>3.7949565551872448E-2</v>
      </c>
      <c r="AT596" s="28"/>
      <c r="AU596" s="28"/>
      <c r="AV596" s="28"/>
      <c r="AW596" s="60"/>
      <c r="AX596" s="69"/>
      <c r="AY596" s="68"/>
      <c r="AZ596" s="69"/>
      <c r="BA596" s="69"/>
      <c r="BB596" s="69"/>
      <c r="BC596" s="68"/>
      <c r="BD596" s="20"/>
      <c r="BE596" s="27"/>
      <c r="BF596" s="27"/>
      <c r="BG596" s="28"/>
      <c r="BH596" s="17"/>
      <c r="BI596" s="47">
        <v>35947</v>
      </c>
      <c r="BJ596" s="20"/>
      <c r="BK596" s="20"/>
      <c r="BL596" s="20"/>
      <c r="BM596" s="20"/>
      <c r="BN596" s="20"/>
      <c r="BO596" s="20"/>
      <c r="BP596" s="20"/>
      <c r="BQ596" s="20"/>
      <c r="BR596" s="43">
        <v>2.3E-2</v>
      </c>
      <c r="BS596" s="20"/>
      <c r="BT596" s="20"/>
      <c r="BU596" s="20"/>
      <c r="BW596" s="16">
        <f t="shared" si="80"/>
        <v>0.68084839400268793</v>
      </c>
      <c r="BX596" s="10">
        <f t="shared" si="85"/>
        <v>0.222338841912222</v>
      </c>
      <c r="BY596" s="10">
        <f t="shared" si="86"/>
        <v>1.1687783562171796</v>
      </c>
      <c r="BZ596" s="12">
        <f t="shared" si="78"/>
        <v>0.30534744591767754</v>
      </c>
      <c r="CA596" s="10">
        <f t="shared" si="81"/>
        <v>4.0302282970185885</v>
      </c>
      <c r="CB596" s="10">
        <f t="shared" si="82"/>
        <v>2.0151141485092943</v>
      </c>
      <c r="CC596" s="11">
        <f t="shared" si="83"/>
        <v>305.80021127917564</v>
      </c>
      <c r="CD596" s="11">
        <f t="shared" si="84"/>
        <v>191.12513204948479</v>
      </c>
      <c r="CF596" s="17"/>
      <c r="CG596" s="17"/>
      <c r="CH596" s="17"/>
      <c r="CI596" s="17"/>
    </row>
    <row r="597" spans="32:87" ht="10.5" customHeight="1">
      <c r="AF597" s="8"/>
      <c r="AG597" s="18">
        <v>32051</v>
      </c>
      <c r="AH597" s="19" t="s">
        <v>39</v>
      </c>
      <c r="AI597" s="19"/>
      <c r="AJ597" s="19"/>
      <c r="AK597" s="19"/>
      <c r="AL597" s="20">
        <v>5.5500000000000001E-2</v>
      </c>
      <c r="AM597" s="26"/>
      <c r="AN597" s="21"/>
      <c r="AO597" s="19" t="s">
        <v>34</v>
      </c>
      <c r="AP597" s="18"/>
      <c r="AQ597" s="3">
        <f t="shared" si="79"/>
        <v>52.28790859768219</v>
      </c>
      <c r="AR597" s="19"/>
      <c r="AS597" s="19"/>
      <c r="AT597" s="27">
        <v>261.45984691529964</v>
      </c>
      <c r="AU597" s="27">
        <v>148.93527576138177</v>
      </c>
      <c r="AV597" s="28">
        <v>0</v>
      </c>
      <c r="AW597" s="60"/>
      <c r="AX597" s="69"/>
      <c r="AY597" s="68"/>
      <c r="AZ597" s="69"/>
      <c r="BA597" s="69"/>
      <c r="BB597" s="69"/>
      <c r="BC597" s="68"/>
      <c r="BD597" s="20"/>
      <c r="BE597" s="27"/>
      <c r="BF597" s="27"/>
      <c r="BG597" s="28"/>
      <c r="BH597" s="17"/>
      <c r="BI597" s="44">
        <v>35961</v>
      </c>
      <c r="BJ597" s="20"/>
      <c r="BK597" s="20"/>
      <c r="BL597" s="20"/>
      <c r="BM597" s="20"/>
      <c r="BN597" s="45">
        <v>0.44</v>
      </c>
      <c r="BO597" s="55">
        <v>0.18</v>
      </c>
      <c r="BP597" s="55">
        <v>0.63</v>
      </c>
      <c r="BQ597" s="20"/>
      <c r="BR597" s="20"/>
      <c r="BS597" s="20"/>
      <c r="BT597" s="20"/>
      <c r="BU597" s="20"/>
      <c r="BW597" s="16">
        <f t="shared" si="80"/>
        <v>0.68024609476974018</v>
      </c>
      <c r="BX597" s="10">
        <f t="shared" si="85"/>
        <v>0.22214215419860203</v>
      </c>
      <c r="BY597" s="10">
        <f t="shared" si="86"/>
        <v>1.1677444192737481</v>
      </c>
      <c r="BZ597" s="12">
        <f t="shared" si="78"/>
        <v>0.30507732626390621</v>
      </c>
      <c r="CA597" s="10">
        <f t="shared" si="81"/>
        <v>4.0265376928134868</v>
      </c>
      <c r="CB597" s="10">
        <f t="shared" si="82"/>
        <v>2.0132688464067434</v>
      </c>
      <c r="CC597" s="11">
        <f t="shared" si="83"/>
        <v>305.12390939121582</v>
      </c>
      <c r="CD597" s="11">
        <f t="shared" si="84"/>
        <v>190.70244336950989</v>
      </c>
      <c r="CF597" s="17"/>
      <c r="CG597" s="17"/>
      <c r="CH597" s="17"/>
      <c r="CI597" s="17"/>
    </row>
    <row r="598" spans="32:87" ht="10.5" customHeight="1">
      <c r="AG598" s="18">
        <v>32080</v>
      </c>
      <c r="AH598" s="19" t="s">
        <v>35</v>
      </c>
      <c r="AI598" s="20">
        <v>0.1406</v>
      </c>
      <c r="AJ598" s="26"/>
      <c r="AK598" s="20"/>
      <c r="AL598" s="20"/>
      <c r="AM598" s="20"/>
      <c r="AN598" s="20"/>
      <c r="AO598" s="19" t="s">
        <v>34</v>
      </c>
      <c r="AP598" s="18"/>
      <c r="AQ598" s="3">
        <f t="shared" si="79"/>
        <v>52.192139087616084</v>
      </c>
      <c r="AR598" s="27">
        <v>66.892942468154459</v>
      </c>
      <c r="AS598" s="28">
        <v>3.7880173341039838E-2</v>
      </c>
      <c r="AT598" s="28"/>
      <c r="AU598" s="28"/>
      <c r="AV598" s="28"/>
      <c r="AW598" s="60"/>
      <c r="AX598" s="69"/>
      <c r="AY598" s="68"/>
      <c r="AZ598" s="69"/>
      <c r="BA598" s="69"/>
      <c r="BB598" s="69"/>
      <c r="BC598" s="68"/>
      <c r="BD598" s="20"/>
      <c r="BE598" s="27"/>
      <c r="BF598" s="27"/>
      <c r="BG598" s="28"/>
      <c r="BH598" s="17"/>
      <c r="BI598" s="18">
        <v>35976</v>
      </c>
      <c r="BJ598" s="20"/>
      <c r="BK598" s="20"/>
      <c r="BL598" s="42">
        <f>0.03/2</f>
        <v>1.4999999999999999E-2</v>
      </c>
      <c r="BM598" s="42">
        <f>0.032/2</f>
        <v>1.6E-2</v>
      </c>
      <c r="BN598" s="20"/>
      <c r="BO598" s="20"/>
      <c r="BP598" s="20"/>
      <c r="BQ598" s="20"/>
      <c r="BR598" s="20"/>
      <c r="BS598" s="20"/>
      <c r="BT598" s="20"/>
      <c r="BU598" s="20"/>
      <c r="BW598" s="16">
        <f t="shared" si="80"/>
        <v>0.67960136540904836</v>
      </c>
      <c r="BX598" s="10">
        <f t="shared" si="85"/>
        <v>0.2219316104407468</v>
      </c>
      <c r="BY598" s="10">
        <f t="shared" si="86"/>
        <v>1.1666376446539763</v>
      </c>
      <c r="BZ598" s="12">
        <f t="shared" si="78"/>
        <v>0.30478817751165899</v>
      </c>
      <c r="CA598" s="10">
        <f t="shared" si="81"/>
        <v>4.0225872242619065</v>
      </c>
      <c r="CB598" s="10">
        <f t="shared" si="82"/>
        <v>2.0112936121309533</v>
      </c>
      <c r="CC598" s="11">
        <f t="shared" si="83"/>
        <v>304.40095990312562</v>
      </c>
      <c r="CD598" s="11">
        <f t="shared" si="84"/>
        <v>190.25059993945351</v>
      </c>
      <c r="CF598" s="17"/>
      <c r="CG598" s="17"/>
      <c r="CH598" s="17"/>
      <c r="CI598" s="17"/>
    </row>
    <row r="599" spans="32:87" ht="10.5" customHeight="1">
      <c r="AF599" s="8"/>
      <c r="AG599" s="18">
        <v>32080</v>
      </c>
      <c r="AH599" s="19" t="s">
        <v>33</v>
      </c>
      <c r="AI599" s="26"/>
      <c r="AJ599" s="20">
        <v>8.8800000000000004E-2</v>
      </c>
      <c r="AK599" s="21"/>
      <c r="AL599" s="21"/>
      <c r="AM599" s="21"/>
      <c r="AN599" s="21"/>
      <c r="AO599" s="19" t="s">
        <v>34</v>
      </c>
      <c r="AP599" s="20"/>
      <c r="AQ599" s="3">
        <f t="shared" si="79"/>
        <v>52.192139087616084</v>
      </c>
      <c r="AR599" s="27">
        <v>66.892942468154459</v>
      </c>
      <c r="AS599" s="28">
        <v>3.7880173341039838E-2</v>
      </c>
      <c r="AT599" s="28"/>
      <c r="AU599" s="28"/>
      <c r="AV599" s="28"/>
      <c r="AW599" s="60"/>
      <c r="AX599" s="69"/>
      <c r="AY599" s="68"/>
      <c r="AZ599" s="69"/>
      <c r="BA599" s="69"/>
      <c r="BB599" s="69"/>
      <c r="BC599" s="68"/>
      <c r="BD599" s="20"/>
      <c r="BE599" s="27"/>
      <c r="BF599" s="27"/>
      <c r="BG599" s="28"/>
      <c r="BH599" s="17"/>
      <c r="BI599" s="18">
        <v>35977</v>
      </c>
      <c r="BJ599" s="42">
        <f>0.021/2</f>
        <v>1.0500000000000001E-2</v>
      </c>
      <c r="BK599" s="42">
        <f>0.024/2</f>
        <v>1.2E-2</v>
      </c>
      <c r="BL599" s="20"/>
      <c r="BM599" s="20"/>
      <c r="BN599" s="20"/>
      <c r="BO599" s="20"/>
      <c r="BP599" s="20"/>
      <c r="BQ599" s="20"/>
      <c r="BR599" s="20"/>
      <c r="BS599" s="20"/>
      <c r="BT599" s="20"/>
      <c r="BU599" s="20"/>
      <c r="BW599" s="16">
        <f t="shared" si="80"/>
        <v>0.6795584051849054</v>
      </c>
      <c r="BX599" s="10">
        <f t="shared" si="85"/>
        <v>0.22191758128746045</v>
      </c>
      <c r="BY599" s="10">
        <f t="shared" si="86"/>
        <v>1.1665638969876844</v>
      </c>
      <c r="BZ599" s="12">
        <f t="shared" si="78"/>
        <v>0.30476891067511563</v>
      </c>
      <c r="CA599" s="10">
        <f t="shared" si="81"/>
        <v>4.0223239975414042</v>
      </c>
      <c r="CB599" s="10">
        <f t="shared" si="82"/>
        <v>2.0111619987707021</v>
      </c>
      <c r="CC599" s="11">
        <f t="shared" si="83"/>
        <v>304.3528242197176</v>
      </c>
      <c r="CD599" s="11">
        <f t="shared" si="84"/>
        <v>190.22051513732353</v>
      </c>
      <c r="CF599" s="17"/>
      <c r="CG599" s="17"/>
      <c r="CH599" s="17"/>
      <c r="CI599" s="17"/>
    </row>
    <row r="600" spans="32:87" ht="10.5" customHeight="1">
      <c r="AG600" s="18">
        <v>32083</v>
      </c>
      <c r="AH600" s="19" t="s">
        <v>33</v>
      </c>
      <c r="AI600" s="26"/>
      <c r="AJ600" s="20">
        <v>0.1295</v>
      </c>
      <c r="AK600" s="20"/>
      <c r="AL600" s="20"/>
      <c r="AM600" s="20"/>
      <c r="AN600" s="20"/>
      <c r="AO600" s="19" t="s">
        <v>34</v>
      </c>
      <c r="AP600" s="18"/>
      <c r="AQ600" s="3">
        <f t="shared" si="79"/>
        <v>52.182241913889335</v>
      </c>
      <c r="AR600" s="27">
        <v>66.880278677425437</v>
      </c>
      <c r="AS600" s="28">
        <v>3.7873002082454553E-2</v>
      </c>
      <c r="AT600" s="28"/>
      <c r="AU600" s="28"/>
      <c r="AV600" s="28"/>
      <c r="AW600" s="60"/>
      <c r="AX600" s="69"/>
      <c r="AY600" s="68"/>
      <c r="AZ600" s="69"/>
      <c r="BA600" s="69"/>
      <c r="BB600" s="69"/>
      <c r="BC600" s="68"/>
      <c r="BD600" s="20"/>
      <c r="BE600" s="27"/>
      <c r="BF600" s="27"/>
      <c r="BG600" s="28"/>
      <c r="BH600" s="17"/>
      <c r="BI600" s="47">
        <v>35982</v>
      </c>
      <c r="BJ600" s="20"/>
      <c r="BK600" s="20"/>
      <c r="BL600" s="20"/>
      <c r="BM600" s="20"/>
      <c r="BN600" s="20"/>
      <c r="BO600" s="20"/>
      <c r="BP600" s="20"/>
      <c r="BQ600" s="43">
        <v>1.0999999999999999E-2</v>
      </c>
      <c r="BR600" s="20"/>
      <c r="BS600" s="20"/>
      <c r="BT600" s="20"/>
      <c r="BU600" s="20"/>
      <c r="BW600" s="16">
        <f t="shared" si="80"/>
        <v>0.67934364479598031</v>
      </c>
      <c r="BX600" s="10">
        <f t="shared" si="85"/>
        <v>0.22184744882246116</v>
      </c>
      <c r="BY600" s="10">
        <f t="shared" si="86"/>
        <v>1.1661952285784474</v>
      </c>
      <c r="BZ600" s="12">
        <f t="shared" si="78"/>
        <v>0.30467259475982489</v>
      </c>
      <c r="CA600" s="10">
        <f t="shared" si="81"/>
        <v>4.0210081222885252</v>
      </c>
      <c r="CB600" s="10">
        <f t="shared" si="82"/>
        <v>2.0105040611442626</v>
      </c>
      <c r="CC600" s="11">
        <f t="shared" si="83"/>
        <v>304.11225995584311</v>
      </c>
      <c r="CD600" s="11">
        <f t="shared" si="84"/>
        <v>190.07016247240193</v>
      </c>
      <c r="CF600" s="17"/>
      <c r="CG600" s="17"/>
      <c r="CH600" s="17"/>
      <c r="CI600" s="17"/>
    </row>
    <row r="601" spans="32:87" ht="10.5" customHeight="1">
      <c r="AF601" s="8"/>
      <c r="AG601" s="18">
        <v>32083</v>
      </c>
      <c r="AH601" s="19" t="s">
        <v>33</v>
      </c>
      <c r="AI601" s="26"/>
      <c r="AJ601" s="20">
        <v>0.111</v>
      </c>
      <c r="AK601" s="21"/>
      <c r="AL601" s="21"/>
      <c r="AM601" s="21"/>
      <c r="AN601" s="21"/>
      <c r="AO601" s="19" t="s">
        <v>34</v>
      </c>
      <c r="AP601" s="20"/>
      <c r="AQ601" s="3">
        <f t="shared" si="79"/>
        <v>52.182241913889335</v>
      </c>
      <c r="AR601" s="27">
        <v>66.880278677425437</v>
      </c>
      <c r="AS601" s="28">
        <v>3.7873002082454553E-2</v>
      </c>
      <c r="AT601" s="28"/>
      <c r="AU601" s="28"/>
      <c r="AV601" s="28"/>
      <c r="AW601" s="60"/>
      <c r="AX601" s="69"/>
      <c r="AY601" s="68"/>
      <c r="AZ601" s="69"/>
      <c r="BA601" s="69"/>
      <c r="BB601" s="69"/>
      <c r="BC601" s="68"/>
      <c r="BD601" s="20"/>
      <c r="BE601" s="27"/>
      <c r="BF601" s="27"/>
      <c r="BG601" s="28"/>
      <c r="BH601" s="17"/>
      <c r="BI601" s="18">
        <v>36007</v>
      </c>
      <c r="BJ601" s="20"/>
      <c r="BK601" s="20"/>
      <c r="BL601" s="42">
        <f>0.03/2</f>
        <v>1.4999999999999999E-2</v>
      </c>
      <c r="BM601" s="42">
        <f>0.032/2</f>
        <v>1.6E-2</v>
      </c>
      <c r="BN601" s="20"/>
      <c r="BO601" s="20"/>
      <c r="BP601" s="20"/>
      <c r="BQ601" s="20"/>
      <c r="BR601" s="20"/>
      <c r="BS601" s="20"/>
      <c r="BT601" s="20"/>
      <c r="BU601" s="20"/>
      <c r="BW601" s="16">
        <f t="shared" si="80"/>
        <v>0.67827086048120866</v>
      </c>
      <c r="BX601" s="10">
        <f t="shared" si="85"/>
        <v>0.22149711881614995</v>
      </c>
      <c r="BY601" s="10">
        <f t="shared" si="86"/>
        <v>1.164353633446493</v>
      </c>
      <c r="BZ601" s="12">
        <f t="shared" si="78"/>
        <v>0.30419147157084253</v>
      </c>
      <c r="CA601" s="10">
        <f t="shared" si="81"/>
        <v>4.0144352003994772</v>
      </c>
      <c r="CB601" s="10">
        <f t="shared" si="82"/>
        <v>2.0072176001997386</v>
      </c>
      <c r="CC601" s="11">
        <f t="shared" si="83"/>
        <v>302.91228780725919</v>
      </c>
      <c r="CD601" s="11">
        <f t="shared" si="84"/>
        <v>189.32017987953699</v>
      </c>
      <c r="CF601" s="17"/>
      <c r="CG601" s="17"/>
      <c r="CH601" s="17"/>
      <c r="CI601" s="17"/>
    </row>
    <row r="602" spans="32:87" ht="10.5" customHeight="1">
      <c r="AG602" s="18">
        <v>32083</v>
      </c>
      <c r="AH602" s="19" t="s">
        <v>39</v>
      </c>
      <c r="AI602" s="19"/>
      <c r="AJ602" s="19"/>
      <c r="AK602" s="19"/>
      <c r="AL602" s="20">
        <v>0.77329999999999999</v>
      </c>
      <c r="AM602" s="26"/>
      <c r="AN602" s="20"/>
      <c r="AO602" s="19" t="s">
        <v>34</v>
      </c>
      <c r="AP602" s="18"/>
      <c r="AQ602" s="3">
        <f t="shared" si="79"/>
        <v>52.182241913889335</v>
      </c>
      <c r="AR602" s="19"/>
      <c r="AS602" s="19"/>
      <c r="AT602" s="27">
        <v>260.93235015210371</v>
      </c>
      <c r="AU602" s="27">
        <v>148.63479797553165</v>
      </c>
      <c r="AV602" s="28">
        <v>0</v>
      </c>
      <c r="AW602" s="60"/>
      <c r="AX602" s="69"/>
      <c r="AY602" s="68"/>
      <c r="AZ602" s="69"/>
      <c r="BA602" s="69"/>
      <c r="BB602" s="69"/>
      <c r="BC602" s="68"/>
      <c r="BD602" s="20"/>
      <c r="BE602" s="27"/>
      <c r="BF602" s="27"/>
      <c r="BG602" s="28"/>
      <c r="BH602" s="17"/>
      <c r="BI602" s="18">
        <v>36010</v>
      </c>
      <c r="BJ602" s="42">
        <f>0.021/2</f>
        <v>1.0500000000000001E-2</v>
      </c>
      <c r="BK602" s="42">
        <f>0.024/2</f>
        <v>1.2E-2</v>
      </c>
      <c r="BL602" s="20"/>
      <c r="BM602" s="20"/>
      <c r="BN602" s="20"/>
      <c r="BO602" s="20"/>
      <c r="BP602" s="20"/>
      <c r="BQ602" s="20"/>
      <c r="BR602" s="20"/>
      <c r="BS602" s="20"/>
      <c r="BT602" s="20"/>
      <c r="BU602" s="20"/>
      <c r="BW602" s="16">
        <f t="shared" si="80"/>
        <v>0.67814224025875136</v>
      </c>
      <c r="BX602" s="10">
        <f t="shared" si="85"/>
        <v>0.22145511640921245</v>
      </c>
      <c r="BY602" s="10">
        <f t="shared" si="86"/>
        <v>1.1641328375490447</v>
      </c>
      <c r="BZ602" s="12">
        <f t="shared" si="78"/>
        <v>0.30413378786802908</v>
      </c>
      <c r="CA602" s="10">
        <f t="shared" si="81"/>
        <v>4.0136471721426537</v>
      </c>
      <c r="CB602" s="10">
        <f t="shared" si="82"/>
        <v>2.0068235860713268</v>
      </c>
      <c r="CC602" s="11">
        <f t="shared" si="83"/>
        <v>302.76860970190825</v>
      </c>
      <c r="CD602" s="11">
        <f t="shared" si="84"/>
        <v>189.23038106369268</v>
      </c>
      <c r="CF602" s="17"/>
      <c r="CG602" s="17"/>
      <c r="CH602" s="17"/>
      <c r="CI602" s="17"/>
    </row>
    <row r="603" spans="32:87" ht="10.5" customHeight="1">
      <c r="AF603" s="8"/>
      <c r="AG603" s="18">
        <v>32111</v>
      </c>
      <c r="AH603" s="19" t="s">
        <v>35</v>
      </c>
      <c r="AI603" s="20">
        <v>9.6199999999999994E-2</v>
      </c>
      <c r="AJ603" s="26"/>
      <c r="AK603" s="20"/>
      <c r="AL603" s="20"/>
      <c r="AM603" s="20"/>
      <c r="AN603" s="20"/>
      <c r="AO603" s="19" t="s">
        <v>34</v>
      </c>
      <c r="AP603" s="18"/>
      <c r="AQ603" s="3">
        <f t="shared" si="79"/>
        <v>52.089958748103712</v>
      </c>
      <c r="AR603" s="27">
        <v>66.762198846238633</v>
      </c>
      <c r="AS603" s="28">
        <v>3.7806135768783777E-2</v>
      </c>
      <c r="AT603" s="28"/>
      <c r="AU603" s="28"/>
      <c r="AV603" s="28"/>
      <c r="AW603" s="60"/>
      <c r="AX603" s="69"/>
      <c r="AY603" s="68"/>
      <c r="AZ603" s="69"/>
      <c r="BA603" s="69"/>
      <c r="BB603" s="69"/>
      <c r="BC603" s="68"/>
      <c r="BD603" s="20"/>
      <c r="BE603" s="27"/>
      <c r="BF603" s="27"/>
      <c r="BG603" s="28"/>
      <c r="BH603" s="17"/>
      <c r="BI603" s="47">
        <v>36012</v>
      </c>
      <c r="BJ603" s="20"/>
      <c r="BK603" s="20"/>
      <c r="BL603" s="20"/>
      <c r="BM603" s="20"/>
      <c r="BN603" s="20"/>
      <c r="BO603" s="20"/>
      <c r="BP603" s="20"/>
      <c r="BQ603" s="20"/>
      <c r="BR603" s="43">
        <v>2.3E-2</v>
      </c>
      <c r="BS603" s="20"/>
      <c r="BT603" s="20"/>
      <c r="BU603" s="20"/>
      <c r="BW603" s="16">
        <f t="shared" si="80"/>
        <v>0.6780565069941763</v>
      </c>
      <c r="BX603" s="10">
        <f t="shared" si="85"/>
        <v>0.2214271192296246</v>
      </c>
      <c r="BY603" s="10">
        <f t="shared" si="86"/>
        <v>1.1639856635453667</v>
      </c>
      <c r="BZ603" s="12">
        <f t="shared" si="78"/>
        <v>0.3040953381432463</v>
      </c>
      <c r="CA603" s="10">
        <f t="shared" si="81"/>
        <v>4.0131219059115839</v>
      </c>
      <c r="CB603" s="10">
        <f t="shared" si="82"/>
        <v>2.006560952955792</v>
      </c>
      <c r="CC603" s="11">
        <f t="shared" si="83"/>
        <v>302.67286216131123</v>
      </c>
      <c r="CD603" s="11">
        <f t="shared" si="84"/>
        <v>189.17053885081953</v>
      </c>
      <c r="CF603" s="17"/>
      <c r="CG603" s="17"/>
      <c r="CH603" s="17"/>
      <c r="CI603" s="17"/>
    </row>
    <row r="604" spans="32:87" ht="10.5" customHeight="1">
      <c r="AG604" s="18">
        <v>32111</v>
      </c>
      <c r="AH604" s="19" t="s">
        <v>33</v>
      </c>
      <c r="AI604" s="26"/>
      <c r="AJ604" s="20">
        <v>0.1406</v>
      </c>
      <c r="AK604" s="20"/>
      <c r="AL604" s="20"/>
      <c r="AM604" s="20"/>
      <c r="AN604" s="20"/>
      <c r="AO604" s="19" t="s">
        <v>34</v>
      </c>
      <c r="AP604" s="18"/>
      <c r="AQ604" s="3">
        <f t="shared" si="79"/>
        <v>52.089958748103712</v>
      </c>
      <c r="AR604" s="27">
        <v>66.762198846238633</v>
      </c>
      <c r="AS604" s="28">
        <v>3.7806135768783777E-2</v>
      </c>
      <c r="AT604" s="28"/>
      <c r="AU604" s="28"/>
      <c r="AV604" s="28"/>
      <c r="AW604" s="60"/>
      <c r="AX604" s="69"/>
      <c r="AY604" s="68"/>
      <c r="AZ604" s="69"/>
      <c r="BA604" s="69"/>
      <c r="BB604" s="69"/>
      <c r="BC604" s="68"/>
      <c r="BD604" s="20"/>
      <c r="BE604" s="27"/>
      <c r="BF604" s="27"/>
      <c r="BG604" s="28"/>
      <c r="BH604" s="17"/>
      <c r="BI604" s="47">
        <v>36018</v>
      </c>
      <c r="BJ604" s="20"/>
      <c r="BK604" s="20"/>
      <c r="BL604" s="20"/>
      <c r="BM604" s="20"/>
      <c r="BN604" s="20"/>
      <c r="BO604" s="20"/>
      <c r="BP604" s="20"/>
      <c r="BQ604" s="20"/>
      <c r="BR604" s="20"/>
      <c r="BS604" s="43">
        <v>6.7000000000000004E-2</v>
      </c>
      <c r="BT604" s="43">
        <v>2.8000000000000001E-2</v>
      </c>
      <c r="BU604" s="43">
        <v>0.113</v>
      </c>
      <c r="BW604" s="16">
        <f t="shared" si="80"/>
        <v>0.67779937222727937</v>
      </c>
      <c r="BX604" s="10">
        <f t="shared" si="85"/>
        <v>0.22134314892611678</v>
      </c>
      <c r="BY604" s="10">
        <f t="shared" si="86"/>
        <v>1.1635442531626332</v>
      </c>
      <c r="BZ604" s="12">
        <f t="shared" si="78"/>
        <v>0.30398001813218328</v>
      </c>
      <c r="CA604" s="10">
        <f t="shared" si="81"/>
        <v>4.0115465196321223</v>
      </c>
      <c r="CB604" s="10">
        <f t="shared" si="82"/>
        <v>2.0057732598160611</v>
      </c>
      <c r="CC604" s="11">
        <f t="shared" si="83"/>
        <v>302.38580117642601</v>
      </c>
      <c r="CD604" s="11">
        <f t="shared" si="84"/>
        <v>188.99112573526628</v>
      </c>
      <c r="CF604" s="17"/>
      <c r="CG604" s="17"/>
      <c r="CH604" s="17"/>
      <c r="CI604" s="17"/>
    </row>
    <row r="605" spans="32:87" ht="10.5" customHeight="1">
      <c r="AF605" s="8"/>
      <c r="AG605" s="18">
        <v>32111</v>
      </c>
      <c r="AH605" s="19" t="s">
        <v>33</v>
      </c>
      <c r="AI605" s="26"/>
      <c r="AJ605" s="20">
        <v>1.4500000000000001E-2</v>
      </c>
      <c r="AK605" s="20"/>
      <c r="AL605" s="20"/>
      <c r="AM605" s="20"/>
      <c r="AN605" s="20"/>
      <c r="AO605" s="19" t="s">
        <v>34</v>
      </c>
      <c r="AP605" s="20"/>
      <c r="AQ605" s="3">
        <f t="shared" si="79"/>
        <v>52.089958748103712</v>
      </c>
      <c r="AR605" s="27">
        <v>66.762198846238633</v>
      </c>
      <c r="AS605" s="28">
        <v>3.7806135768783777E-2</v>
      </c>
      <c r="AT605" s="28"/>
      <c r="AU605" s="28"/>
      <c r="AV605" s="28"/>
      <c r="AW605" s="60"/>
      <c r="AX605" s="69"/>
      <c r="AY605" s="68"/>
      <c r="AZ605" s="69"/>
      <c r="BA605" s="69"/>
      <c r="BB605" s="69"/>
      <c r="BC605" s="68"/>
      <c r="BD605" s="20"/>
      <c r="BE605" s="27"/>
      <c r="BF605" s="27"/>
      <c r="BG605" s="28"/>
      <c r="BH605" s="17"/>
      <c r="BI605" s="18">
        <v>36038</v>
      </c>
      <c r="BJ605" s="20"/>
      <c r="BK605" s="20"/>
      <c r="BL605" s="42">
        <f>0.03/2</f>
        <v>1.4999999999999999E-2</v>
      </c>
      <c r="BM605" s="42">
        <f>0.032/2</f>
        <v>1.6E-2</v>
      </c>
      <c r="BN605" s="20"/>
      <c r="BO605" s="20"/>
      <c r="BP605" s="20"/>
      <c r="BQ605" s="20"/>
      <c r="BR605" s="20"/>
      <c r="BS605" s="20"/>
      <c r="BT605" s="20"/>
      <c r="BU605" s="20"/>
      <c r="BW605" s="16">
        <f t="shared" si="80"/>
        <v>0.67694296037945245</v>
      </c>
      <c r="BX605" s="10">
        <f t="shared" si="85"/>
        <v>0.22106347782734795</v>
      </c>
      <c r="BY605" s="10">
        <f t="shared" si="86"/>
        <v>1.162074093813555</v>
      </c>
      <c r="BZ605" s="12">
        <f t="shared" si="78"/>
        <v>0.30359593384456357</v>
      </c>
      <c r="CA605" s="10">
        <f t="shared" si="81"/>
        <v>4.0062996971217748</v>
      </c>
      <c r="CB605" s="10">
        <f t="shared" si="82"/>
        <v>2.0031498485608874</v>
      </c>
      <c r="CC605" s="11">
        <f t="shared" si="83"/>
        <v>301.43089605837241</v>
      </c>
      <c r="CD605" s="11">
        <f t="shared" si="84"/>
        <v>188.39431003648275</v>
      </c>
      <c r="CF605" s="17"/>
      <c r="CG605" s="17"/>
      <c r="CH605" s="17"/>
      <c r="CI605" s="17"/>
    </row>
    <row r="606" spans="32:87" ht="10.5" customHeight="1">
      <c r="AG606" s="18">
        <v>32111</v>
      </c>
      <c r="AH606" s="19" t="s">
        <v>33</v>
      </c>
      <c r="AI606" s="26"/>
      <c r="AJ606" s="20">
        <v>0.111</v>
      </c>
      <c r="AK606" s="21"/>
      <c r="AL606" s="21"/>
      <c r="AM606" s="21"/>
      <c r="AN606" s="21"/>
      <c r="AO606" s="19" t="s">
        <v>34</v>
      </c>
      <c r="AP606" s="20"/>
      <c r="AQ606" s="3">
        <f t="shared" si="79"/>
        <v>52.089958748103712</v>
      </c>
      <c r="AR606" s="27">
        <v>66.762198846238633</v>
      </c>
      <c r="AS606" s="28">
        <v>3.7806135768783777E-2</v>
      </c>
      <c r="AT606" s="28"/>
      <c r="AU606" s="28"/>
      <c r="AV606" s="28"/>
      <c r="AW606" s="60"/>
      <c r="AX606" s="69"/>
      <c r="AY606" s="68"/>
      <c r="AZ606" s="69"/>
      <c r="BA606" s="69"/>
      <c r="BB606" s="69"/>
      <c r="BC606" s="68"/>
      <c r="BD606" s="20"/>
      <c r="BE606" s="27"/>
      <c r="BF606" s="27"/>
      <c r="BG606" s="28"/>
      <c r="BH606" s="17"/>
      <c r="BI606" s="18">
        <v>36039</v>
      </c>
      <c r="BJ606" s="42">
        <f>0.021/2</f>
        <v>1.0500000000000001E-2</v>
      </c>
      <c r="BK606" s="42">
        <f>0.024/2</f>
        <v>1.2E-2</v>
      </c>
      <c r="BL606" s="20"/>
      <c r="BM606" s="20"/>
      <c r="BN606" s="20"/>
      <c r="BO606" s="20"/>
      <c r="BP606" s="20"/>
      <c r="BQ606" s="20"/>
      <c r="BR606" s="20"/>
      <c r="BS606" s="20"/>
      <c r="BT606" s="20"/>
      <c r="BU606" s="20"/>
      <c r="BW606" s="16">
        <f t="shared" si="80"/>
        <v>0.67690016820334731</v>
      </c>
      <c r="BX606" s="10">
        <f t="shared" si="85"/>
        <v>0.22104950355207326</v>
      </c>
      <c r="BY606" s="10">
        <f t="shared" si="86"/>
        <v>1.1620006346269176</v>
      </c>
      <c r="BZ606" s="12">
        <f t="shared" si="78"/>
        <v>0.3035767423743419</v>
      </c>
      <c r="CA606" s="10">
        <f t="shared" si="81"/>
        <v>4.0060375362109415</v>
      </c>
      <c r="CB606" s="10">
        <f t="shared" si="82"/>
        <v>2.0030187681054707</v>
      </c>
      <c r="CC606" s="11">
        <f t="shared" si="83"/>
        <v>301.38323003857181</v>
      </c>
      <c r="CD606" s="11">
        <f t="shared" si="84"/>
        <v>188.36451877410741</v>
      </c>
      <c r="CF606" s="17"/>
      <c r="CG606" s="17"/>
      <c r="CH606" s="17"/>
      <c r="CI606" s="17"/>
    </row>
    <row r="607" spans="32:87" ht="10.5" customHeight="1">
      <c r="AF607" s="8"/>
      <c r="AG607" s="18">
        <v>32112</v>
      </c>
      <c r="AH607" s="19" t="s">
        <v>39</v>
      </c>
      <c r="AI607" s="19"/>
      <c r="AJ607" s="19"/>
      <c r="AK607" s="19"/>
      <c r="AL607" s="20">
        <v>8.8800000000000004E-2</v>
      </c>
      <c r="AM607" s="26"/>
      <c r="AN607" s="21"/>
      <c r="AO607" s="19" t="s">
        <v>34</v>
      </c>
      <c r="AP607" s="18"/>
      <c r="AQ607" s="3">
        <f t="shared" si="79"/>
        <v>52.086665940853308</v>
      </c>
      <c r="AR607" s="19"/>
      <c r="AS607" s="19"/>
      <c r="AT607" s="27">
        <v>260.45522551598492</v>
      </c>
      <c r="AU607" s="27">
        <v>148.36301364577213</v>
      </c>
      <c r="AV607" s="28">
        <v>0</v>
      </c>
      <c r="AW607" s="60"/>
      <c r="AX607" s="69"/>
      <c r="AY607" s="68"/>
      <c r="AZ607" s="69"/>
      <c r="BA607" s="69"/>
      <c r="BB607" s="69"/>
      <c r="BC607" s="68"/>
      <c r="BD607" s="20"/>
      <c r="BE607" s="27"/>
      <c r="BF607" s="27"/>
      <c r="BG607" s="28"/>
      <c r="BH607" s="17"/>
      <c r="BI607" s="47">
        <v>36066</v>
      </c>
      <c r="BJ607" s="20"/>
      <c r="BK607" s="20"/>
      <c r="BL607" s="20"/>
      <c r="BM607" s="20"/>
      <c r="BN607" s="20"/>
      <c r="BO607" s="20"/>
      <c r="BP607" s="20"/>
      <c r="BQ607" s="43">
        <v>0.04</v>
      </c>
      <c r="BR607" s="20"/>
      <c r="BS607" s="20"/>
      <c r="BT607" s="20"/>
      <c r="BU607" s="20"/>
      <c r="BW607" s="16">
        <f t="shared" si="80"/>
        <v>0.67574580140067186</v>
      </c>
      <c r="BX607" s="10">
        <f t="shared" si="85"/>
        <v>0.22067253184984179</v>
      </c>
      <c r="BY607" s="10">
        <f t="shared" si="86"/>
        <v>1.1600189909218175</v>
      </c>
      <c r="BZ607" s="12">
        <f t="shared" si="78"/>
        <v>0.30305903100430126</v>
      </c>
      <c r="CA607" s="10">
        <f t="shared" si="81"/>
        <v>3.9989656725580169</v>
      </c>
      <c r="CB607" s="10">
        <f t="shared" si="82"/>
        <v>1.9994828362790085</v>
      </c>
      <c r="CC607" s="11">
        <f t="shared" si="83"/>
        <v>300.09909279568438</v>
      </c>
      <c r="CD607" s="11">
        <f t="shared" si="84"/>
        <v>187.56193299730273</v>
      </c>
      <c r="CF607" s="17"/>
      <c r="CG607" s="17"/>
      <c r="CH607" s="17"/>
      <c r="CI607" s="17"/>
    </row>
    <row r="608" spans="32:87" ht="10.5" customHeight="1">
      <c r="AG608" s="18">
        <v>32139</v>
      </c>
      <c r="AH608" s="19" t="s">
        <v>35</v>
      </c>
      <c r="AI608" s="20">
        <v>0.1406</v>
      </c>
      <c r="AJ608" s="26"/>
      <c r="AK608" s="20"/>
      <c r="AL608" s="20"/>
      <c r="AM608" s="20"/>
      <c r="AN608" s="20"/>
      <c r="AO608" s="19" t="s">
        <v>34</v>
      </c>
      <c r="AP608" s="18"/>
      <c r="AQ608" s="3">
        <f t="shared" si="79"/>
        <v>51.9978387831001</v>
      </c>
      <c r="AR608" s="27">
        <v>66.644327489759306</v>
      </c>
      <c r="AS608" s="28">
        <v>3.7739387510288408E-2</v>
      </c>
      <c r="AT608" s="28"/>
      <c r="AU608" s="28"/>
      <c r="AV608" s="28"/>
      <c r="AW608" s="60"/>
      <c r="AX608" s="69"/>
      <c r="AY608" s="68"/>
      <c r="AZ608" s="69"/>
      <c r="BA608" s="69"/>
      <c r="BB608" s="69"/>
      <c r="BC608" s="68"/>
      <c r="BD608" s="20"/>
      <c r="BE608" s="27"/>
      <c r="BF608" s="27"/>
      <c r="BG608" s="28"/>
      <c r="BH608" s="17"/>
      <c r="BI608" s="18">
        <v>36068</v>
      </c>
      <c r="BJ608" s="20"/>
      <c r="BK608" s="20"/>
      <c r="BL608" s="42">
        <f>0.03/2</f>
        <v>1.4999999999999999E-2</v>
      </c>
      <c r="BM608" s="42">
        <f>0.032/2</f>
        <v>1.6E-2</v>
      </c>
      <c r="BN608" s="20"/>
      <c r="BO608" s="20"/>
      <c r="BP608" s="20"/>
      <c r="BQ608" s="20"/>
      <c r="BR608" s="20"/>
      <c r="BS608" s="20"/>
      <c r="BT608" s="20"/>
      <c r="BU608" s="20"/>
      <c r="BW608" s="16">
        <f t="shared" si="80"/>
        <v>0.67566037110281152</v>
      </c>
      <c r="BX608" s="10">
        <f t="shared" si="85"/>
        <v>0.220644633607505</v>
      </c>
      <c r="BY608" s="10">
        <f t="shared" si="86"/>
        <v>1.1598723370059327</v>
      </c>
      <c r="BZ608" s="12">
        <f t="shared" si="78"/>
        <v>0.30302071715427908</v>
      </c>
      <c r="CA608" s="10">
        <f t="shared" si="81"/>
        <v>3.9984423276956238</v>
      </c>
      <c r="CB608" s="10">
        <f t="shared" si="82"/>
        <v>1.9992211638478119</v>
      </c>
      <c r="CC608" s="11">
        <f t="shared" si="83"/>
        <v>300.00418946307377</v>
      </c>
      <c r="CD608" s="11">
        <f t="shared" si="84"/>
        <v>187.50261841442108</v>
      </c>
      <c r="CF608" s="17"/>
      <c r="CG608" s="17"/>
      <c r="CH608" s="17"/>
      <c r="CI608" s="17"/>
    </row>
    <row r="609" spans="32:87" ht="10.5" customHeight="1">
      <c r="AF609" s="8"/>
      <c r="AG609" s="18">
        <v>32139</v>
      </c>
      <c r="AH609" s="19" t="s">
        <v>33</v>
      </c>
      <c r="AI609" s="26"/>
      <c r="AJ609" s="20">
        <v>1.4500000000000001E-2</v>
      </c>
      <c r="AK609" s="21"/>
      <c r="AL609" s="21"/>
      <c r="AM609" s="21"/>
      <c r="AN609" s="21"/>
      <c r="AO609" s="19" t="s">
        <v>34</v>
      </c>
      <c r="AP609" s="20"/>
      <c r="AQ609" s="3">
        <f t="shared" si="79"/>
        <v>51.9978387831001</v>
      </c>
      <c r="AR609" s="27">
        <v>66.644327489759306</v>
      </c>
      <c r="AS609" s="28">
        <v>3.7739387510288408E-2</v>
      </c>
      <c r="AT609" s="28"/>
      <c r="AU609" s="28"/>
      <c r="AV609" s="28"/>
      <c r="AW609" s="60"/>
      <c r="AX609" s="69"/>
      <c r="AY609" s="68"/>
      <c r="AZ609" s="69"/>
      <c r="BA609" s="69"/>
      <c r="BB609" s="69"/>
      <c r="BC609" s="68"/>
      <c r="BD609" s="20"/>
      <c r="BE609" s="27"/>
      <c r="BF609" s="27"/>
      <c r="BG609" s="28"/>
      <c r="BH609" s="17"/>
      <c r="BI609" s="18">
        <v>36069</v>
      </c>
      <c r="BJ609" s="42">
        <f>0.021/2</f>
        <v>1.0500000000000001E-2</v>
      </c>
      <c r="BK609" s="42">
        <f>0.024/2</f>
        <v>1.2E-2</v>
      </c>
      <c r="BL609" s="20"/>
      <c r="BM609" s="20"/>
      <c r="BN609" s="20"/>
      <c r="BO609" s="20"/>
      <c r="BP609" s="20"/>
      <c r="BQ609" s="20"/>
      <c r="BR609" s="20"/>
      <c r="BS609" s="20"/>
      <c r="BT609" s="20"/>
      <c r="BU609" s="20"/>
      <c r="BW609" s="16">
        <f t="shared" si="80"/>
        <v>0.67561766000412271</v>
      </c>
      <c r="BX609" s="10">
        <f t="shared" si="85"/>
        <v>0.22063068580898931</v>
      </c>
      <c r="BY609" s="10">
        <f t="shared" si="86"/>
        <v>1.159799017000837</v>
      </c>
      <c r="BZ609" s="12">
        <f t="shared" si="78"/>
        <v>0.30300156204572359</v>
      </c>
      <c r="CA609" s="10">
        <f t="shared" si="81"/>
        <v>3.9981806809488019</v>
      </c>
      <c r="CB609" s="10">
        <f t="shared" si="82"/>
        <v>1.9990903404744009</v>
      </c>
      <c r="CC609" s="11">
        <f t="shared" si="83"/>
        <v>299.95674905194733</v>
      </c>
      <c r="CD609" s="11">
        <f t="shared" si="84"/>
        <v>187.47296815746708</v>
      </c>
      <c r="CF609" s="17"/>
      <c r="CG609" s="17"/>
      <c r="CH609" s="17"/>
      <c r="CI609" s="17"/>
    </row>
    <row r="610" spans="32:87" ht="10.5" customHeight="1">
      <c r="AG610" s="18">
        <v>32147</v>
      </c>
      <c r="AH610" s="19" t="s">
        <v>33</v>
      </c>
      <c r="AI610" s="26"/>
      <c r="AJ610" s="20">
        <v>6.6600000000000006E-2</v>
      </c>
      <c r="AK610" s="20"/>
      <c r="AL610" s="20"/>
      <c r="AM610" s="20"/>
      <c r="AN610" s="20"/>
      <c r="AO610" s="19" t="s">
        <v>34</v>
      </c>
      <c r="AP610" s="18"/>
      <c r="AQ610" s="3">
        <f t="shared" si="79"/>
        <v>51.971548728350584</v>
      </c>
      <c r="AR610" s="27">
        <v>66.610688199084791</v>
      </c>
      <c r="AS610" s="28">
        <v>3.7720338233715962E-2</v>
      </c>
      <c r="AT610" s="28"/>
      <c r="AU610" s="28"/>
      <c r="AV610" s="28"/>
      <c r="AW610" s="60"/>
      <c r="AX610" s="69"/>
      <c r="AY610" s="68"/>
      <c r="AZ610" s="69"/>
      <c r="BA610" s="69"/>
      <c r="BB610" s="69"/>
      <c r="BC610" s="68"/>
      <c r="BD610" s="20"/>
      <c r="BE610" s="27"/>
      <c r="BF610" s="27"/>
      <c r="BG610" s="28"/>
      <c r="BH610" s="17"/>
      <c r="BI610" s="18">
        <v>36098</v>
      </c>
      <c r="BJ610" s="20"/>
      <c r="BK610" s="20"/>
      <c r="BL610" s="42">
        <f>0.03/2</f>
        <v>1.4999999999999999E-2</v>
      </c>
      <c r="BM610" s="42">
        <f>0.032/2</f>
        <v>1.6E-2</v>
      </c>
      <c r="BN610" s="20"/>
      <c r="BO610" s="20"/>
      <c r="BP610" s="20"/>
      <c r="BQ610" s="20"/>
      <c r="BR610" s="20"/>
      <c r="BS610" s="20"/>
      <c r="BT610" s="20"/>
      <c r="BU610" s="20"/>
      <c r="BW610" s="16">
        <f t="shared" si="80"/>
        <v>0.67438021192050468</v>
      </c>
      <c r="BX610" s="10">
        <f t="shared" si="85"/>
        <v>0.22022658296280259</v>
      </c>
      <c r="BY610" s="10">
        <f t="shared" si="86"/>
        <v>1.1576747518196087</v>
      </c>
      <c r="BZ610" s="12">
        <f t="shared" si="78"/>
        <v>0.3024465903146939</v>
      </c>
      <c r="CA610" s="10">
        <f t="shared" si="81"/>
        <v>3.990600368563002</v>
      </c>
      <c r="CB610" s="10">
        <f t="shared" si="82"/>
        <v>1.995300184281501</v>
      </c>
      <c r="CC610" s="11">
        <f t="shared" si="83"/>
        <v>298.58423563179383</v>
      </c>
      <c r="CD610" s="11">
        <f t="shared" si="84"/>
        <v>186.61514726987116</v>
      </c>
      <c r="CF610" s="17"/>
      <c r="CG610" s="17"/>
      <c r="CH610" s="17"/>
      <c r="CI610" s="17"/>
    </row>
    <row r="611" spans="32:87" ht="10.5" customHeight="1">
      <c r="AF611" s="8"/>
      <c r="AG611" s="18">
        <v>32147</v>
      </c>
      <c r="AH611" s="19" t="s">
        <v>33</v>
      </c>
      <c r="AI611" s="26"/>
      <c r="AJ611" s="20">
        <v>0.111</v>
      </c>
      <c r="AK611" s="21"/>
      <c r="AL611" s="21"/>
      <c r="AM611" s="21"/>
      <c r="AN611" s="21"/>
      <c r="AO611" s="19" t="s">
        <v>34</v>
      </c>
      <c r="AP611" s="18"/>
      <c r="AQ611" s="3">
        <f t="shared" si="79"/>
        <v>51.971548728350584</v>
      </c>
      <c r="AR611" s="27">
        <v>66.610688199084791</v>
      </c>
      <c r="AS611" s="28">
        <v>3.7720338233715962E-2</v>
      </c>
      <c r="AT611" s="28"/>
      <c r="AU611" s="28"/>
      <c r="AV611" s="28"/>
      <c r="AW611" s="60"/>
      <c r="AX611" s="69"/>
      <c r="AY611" s="68"/>
      <c r="AZ611" s="69"/>
      <c r="BA611" s="69"/>
      <c r="BB611" s="69"/>
      <c r="BC611" s="68"/>
      <c r="BD611" s="20"/>
      <c r="BE611" s="27"/>
      <c r="BF611" s="27"/>
      <c r="BG611" s="28"/>
      <c r="BH611" s="17"/>
      <c r="BI611" s="18">
        <v>36101</v>
      </c>
      <c r="BJ611" s="42">
        <f>0.021/2</f>
        <v>1.0500000000000001E-2</v>
      </c>
      <c r="BK611" s="42">
        <f>0.024/2</f>
        <v>1.2E-2</v>
      </c>
      <c r="BL611" s="20"/>
      <c r="BM611" s="20"/>
      <c r="BN611" s="20"/>
      <c r="BO611" s="20"/>
      <c r="BP611" s="20"/>
      <c r="BQ611" s="20"/>
      <c r="BR611" s="20"/>
      <c r="BS611" s="20"/>
      <c r="BT611" s="20"/>
      <c r="BU611" s="20"/>
      <c r="BW611" s="16">
        <f t="shared" si="80"/>
        <v>0.67425232948012326</v>
      </c>
      <c r="BX611" s="10">
        <f t="shared" si="85"/>
        <v>0.22018482148705301</v>
      </c>
      <c r="BY611" s="10">
        <f t="shared" si="86"/>
        <v>1.1574552224357182</v>
      </c>
      <c r="BZ611" s="12">
        <f t="shared" si="78"/>
        <v>0.30238923749299057</v>
      </c>
      <c r="CA611" s="10">
        <f t="shared" si="81"/>
        <v>3.9898170190517668</v>
      </c>
      <c r="CB611" s="10">
        <f t="shared" si="82"/>
        <v>1.9949085095258834</v>
      </c>
      <c r="CC611" s="11">
        <f t="shared" si="83"/>
        <v>298.44261041885267</v>
      </c>
      <c r="CD611" s="11">
        <f t="shared" si="84"/>
        <v>186.52663151178291</v>
      </c>
      <c r="CF611" s="17"/>
      <c r="CG611" s="17"/>
      <c r="CH611" s="17"/>
      <c r="CI611" s="17"/>
    </row>
    <row r="612" spans="32:87" ht="10.5" customHeight="1">
      <c r="AG612" s="18">
        <v>32147</v>
      </c>
      <c r="AH612" s="19" t="s">
        <v>39</v>
      </c>
      <c r="AI612" s="19"/>
      <c r="AJ612" s="19"/>
      <c r="AK612" s="19"/>
      <c r="AL612" s="20">
        <v>0.23680000000000001</v>
      </c>
      <c r="AM612" s="26"/>
      <c r="AN612" s="20"/>
      <c r="AO612" s="19" t="s">
        <v>34</v>
      </c>
      <c r="AP612" s="20"/>
      <c r="AQ612" s="3">
        <f t="shared" si="79"/>
        <v>51.971548728350584</v>
      </c>
      <c r="AR612" s="19"/>
      <c r="AS612" s="19"/>
      <c r="AT612" s="27">
        <v>259.88054716199741</v>
      </c>
      <c r="AU612" s="27">
        <v>148.03565982783408</v>
      </c>
      <c r="AV612" s="28">
        <v>0</v>
      </c>
      <c r="AW612" s="60"/>
      <c r="AX612" s="69"/>
      <c r="AY612" s="68"/>
      <c r="AZ612" s="69"/>
      <c r="BA612" s="69"/>
      <c r="BB612" s="69"/>
      <c r="BC612" s="68"/>
      <c r="BD612" s="20"/>
      <c r="BE612" s="27"/>
      <c r="BF612" s="27"/>
      <c r="BG612" s="28"/>
      <c r="BH612" s="17"/>
      <c r="BI612" s="47">
        <v>36113</v>
      </c>
      <c r="BJ612" s="20"/>
      <c r="BK612" s="20"/>
      <c r="BL612" s="20"/>
      <c r="BM612" s="20"/>
      <c r="BN612" s="20"/>
      <c r="BO612" s="20"/>
      <c r="BP612" s="20"/>
      <c r="BQ612" s="20"/>
      <c r="BR612" s="20"/>
      <c r="BS612" s="43">
        <v>8.3000000000000004E-2</v>
      </c>
      <c r="BT612" s="43">
        <v>1.9E-2</v>
      </c>
      <c r="BU612" s="43">
        <v>0.19</v>
      </c>
      <c r="BW612" s="16">
        <f t="shared" si="80"/>
        <v>0.67374104217555841</v>
      </c>
      <c r="BX612" s="10">
        <f t="shared" si="85"/>
        <v>0.22001785476115229</v>
      </c>
      <c r="BY612" s="10">
        <f t="shared" si="86"/>
        <v>1.1565775211138851</v>
      </c>
      <c r="BZ612" s="12">
        <f t="shared" si="78"/>
        <v>0.30215993494347404</v>
      </c>
      <c r="CA612" s="10">
        <f t="shared" si="81"/>
        <v>3.9866851584096068</v>
      </c>
      <c r="CB612" s="10">
        <f t="shared" si="82"/>
        <v>1.9933425792048034</v>
      </c>
      <c r="CC612" s="11">
        <f t="shared" si="83"/>
        <v>297.8767810087441</v>
      </c>
      <c r="CD612" s="11">
        <f t="shared" si="84"/>
        <v>186.17298813046506</v>
      </c>
      <c r="CF612" s="17"/>
      <c r="CG612" s="17"/>
      <c r="CH612" s="17"/>
      <c r="CI612" s="17"/>
    </row>
    <row r="613" spans="32:87" ht="10.5" customHeight="1">
      <c r="AF613" s="8"/>
      <c r="AG613" s="18">
        <v>32171</v>
      </c>
      <c r="AH613" s="19" t="s">
        <v>35</v>
      </c>
      <c r="AI613" s="20">
        <v>9.9900000000000003E-2</v>
      </c>
      <c r="AJ613" s="26"/>
      <c r="AK613" s="20"/>
      <c r="AL613" s="20"/>
      <c r="AM613" s="20"/>
      <c r="AN613" s="20"/>
      <c r="AO613" s="19" t="s">
        <v>34</v>
      </c>
      <c r="AP613" s="20"/>
      <c r="AQ613" s="3">
        <f t="shared" si="79"/>
        <v>51.892758290573994</v>
      </c>
      <c r="AR613" s="27">
        <v>66.509872171090024</v>
      </c>
      <c r="AS613" s="28">
        <v>3.7663248076292927E-2</v>
      </c>
      <c r="AT613" s="28"/>
      <c r="AU613" s="28"/>
      <c r="AV613" s="28"/>
      <c r="AW613" s="60"/>
      <c r="AX613" s="69"/>
      <c r="AY613" s="68"/>
      <c r="AZ613" s="69"/>
      <c r="BA613" s="69"/>
      <c r="BB613" s="69"/>
      <c r="BC613" s="68"/>
      <c r="BD613" s="20"/>
      <c r="BE613" s="27"/>
      <c r="BF613" s="27"/>
      <c r="BG613" s="28"/>
      <c r="BH613" s="17"/>
      <c r="BI613" s="18">
        <v>36129</v>
      </c>
      <c r="BJ613" s="20"/>
      <c r="BK613" s="20"/>
      <c r="BL613" s="42">
        <f>0.03/2</f>
        <v>1.4999999999999999E-2</v>
      </c>
      <c r="BM613" s="42">
        <f>0.032/2</f>
        <v>1.6E-2</v>
      </c>
      <c r="BN613" s="20"/>
      <c r="BO613" s="20"/>
      <c r="BP613" s="20"/>
      <c r="BQ613" s="20"/>
      <c r="BR613" s="20"/>
      <c r="BS613" s="20"/>
      <c r="BT613" s="20"/>
      <c r="BU613" s="20"/>
      <c r="BW613" s="16">
        <f t="shared" si="80"/>
        <v>0.67305992882387233</v>
      </c>
      <c r="BX613" s="10">
        <f t="shared" si="85"/>
        <v>0.21979542939427363</v>
      </c>
      <c r="BY613" s="10">
        <f t="shared" si="86"/>
        <v>1.1554082879180765</v>
      </c>
      <c r="BZ613" s="12">
        <f t="shared" si="78"/>
        <v>0.30185446866911736</v>
      </c>
      <c r="CA613" s="10">
        <f t="shared" si="81"/>
        <v>3.9825131680583796</v>
      </c>
      <c r="CB613" s="10">
        <f t="shared" si="82"/>
        <v>1.9912565840291898</v>
      </c>
      <c r="CC613" s="11">
        <f t="shared" si="83"/>
        <v>297.12401021071736</v>
      </c>
      <c r="CD613" s="11">
        <f t="shared" si="84"/>
        <v>185.70250638169836</v>
      </c>
      <c r="CF613" s="17"/>
      <c r="CG613" s="17"/>
      <c r="CH613" s="17"/>
      <c r="CI613" s="17"/>
    </row>
    <row r="614" spans="32:87" ht="10.5" customHeight="1">
      <c r="AG614" s="18">
        <v>32171</v>
      </c>
      <c r="AH614" s="19" t="s">
        <v>33</v>
      </c>
      <c r="AI614" s="26"/>
      <c r="AJ614" s="20">
        <v>1.4500000000000001E-2</v>
      </c>
      <c r="AK614" s="20"/>
      <c r="AL614" s="20"/>
      <c r="AM614" s="20"/>
      <c r="AN614" s="20"/>
      <c r="AO614" s="19" t="s">
        <v>34</v>
      </c>
      <c r="AP614" s="20"/>
      <c r="AQ614" s="3">
        <f t="shared" si="79"/>
        <v>51.892758290573994</v>
      </c>
      <c r="AR614" s="27">
        <v>66.509872171090024</v>
      </c>
      <c r="AS614" s="28">
        <v>3.7663248076292927E-2</v>
      </c>
      <c r="AT614" s="28"/>
      <c r="AU614" s="28"/>
      <c r="AV614" s="28"/>
      <c r="AW614" s="60"/>
      <c r="AX614" s="69"/>
      <c r="AY614" s="68"/>
      <c r="AZ614" s="69"/>
      <c r="BA614" s="69"/>
      <c r="BB614" s="69"/>
      <c r="BC614" s="68"/>
      <c r="BD614" s="20"/>
      <c r="BE614" s="27"/>
      <c r="BF614" s="27"/>
      <c r="BG614" s="28"/>
      <c r="BH614" s="17"/>
      <c r="BI614" s="18">
        <v>36130</v>
      </c>
      <c r="BJ614" s="42">
        <f>0.021/2</f>
        <v>1.0500000000000001E-2</v>
      </c>
      <c r="BK614" s="42">
        <f>0.024/2</f>
        <v>1.2E-2</v>
      </c>
      <c r="BL614" s="20"/>
      <c r="BM614" s="20"/>
      <c r="BN614" s="20"/>
      <c r="BO614" s="20"/>
      <c r="BP614" s="20"/>
      <c r="BQ614" s="20"/>
      <c r="BR614" s="20"/>
      <c r="BS614" s="20"/>
      <c r="BT614" s="20"/>
      <c r="BU614" s="20"/>
      <c r="BW614" s="16">
        <f t="shared" si="80"/>
        <v>0.67301738210917239</v>
      </c>
      <c r="BX614" s="10">
        <f t="shared" si="85"/>
        <v>0.21978153527723238</v>
      </c>
      <c r="BY614" s="10">
        <f t="shared" si="86"/>
        <v>1.1553352501027452</v>
      </c>
      <c r="BZ614" s="12">
        <f t="shared" ref="BZ614:BZ677" si="87">0.44*2.71828^(-(0.69315/30.02)*(BI614-30168)/365.25)</f>
        <v>0.30183538728362791</v>
      </c>
      <c r="CA614" s="10">
        <f t="shared" si="81"/>
        <v>3.9822525636706709</v>
      </c>
      <c r="CB614" s="10">
        <f t="shared" si="82"/>
        <v>1.9911262818353355</v>
      </c>
      <c r="CC614" s="11">
        <f t="shared" si="83"/>
        <v>297.07702524952356</v>
      </c>
      <c r="CD614" s="11">
        <f t="shared" si="84"/>
        <v>185.6731407809522</v>
      </c>
      <c r="CF614" s="17"/>
      <c r="CG614" s="17"/>
      <c r="CH614" s="17"/>
      <c r="CI614" s="17"/>
    </row>
    <row r="615" spans="32:87" ht="10.5" customHeight="1">
      <c r="AF615" s="8"/>
      <c r="AG615" s="18">
        <v>32174</v>
      </c>
      <c r="AH615" s="19" t="s">
        <v>33</v>
      </c>
      <c r="AI615" s="26"/>
      <c r="AJ615" s="20">
        <v>0.26269999999999999</v>
      </c>
      <c r="AK615" s="20"/>
      <c r="AL615" s="20"/>
      <c r="AM615" s="20"/>
      <c r="AN615" s="20"/>
      <c r="AO615" s="19" t="s">
        <v>34</v>
      </c>
      <c r="AP615" s="18"/>
      <c r="AQ615" s="3">
        <f t="shared" si="79"/>
        <v>51.882917888303851</v>
      </c>
      <c r="AR615" s="27">
        <v>66.497280901047006</v>
      </c>
      <c r="AS615" s="28">
        <v>3.765611788476278E-2</v>
      </c>
      <c r="AT615" s="28"/>
      <c r="AU615" s="28"/>
      <c r="AV615" s="28"/>
      <c r="AW615" s="60"/>
      <c r="AX615" s="69"/>
      <c r="AY615" s="68"/>
      <c r="AZ615" s="69"/>
      <c r="BA615" s="69"/>
      <c r="BB615" s="69"/>
      <c r="BC615" s="68"/>
      <c r="BD615" s="20"/>
      <c r="BE615" s="27"/>
      <c r="BF615" s="27"/>
      <c r="BG615" s="28"/>
      <c r="BH615" s="17"/>
      <c r="BI615" s="44">
        <v>36146</v>
      </c>
      <c r="BJ615" s="20"/>
      <c r="BK615" s="20"/>
      <c r="BL615" s="20"/>
      <c r="BM615" s="20"/>
      <c r="BN615" s="45">
        <v>0.37</v>
      </c>
      <c r="BO615" s="55">
        <v>0.2</v>
      </c>
      <c r="BP615" s="55">
        <v>0.72</v>
      </c>
      <c r="BQ615" s="20"/>
      <c r="BR615" s="20"/>
      <c r="BS615" s="20"/>
      <c r="BT615" s="20"/>
      <c r="BU615" s="20"/>
      <c r="BW615" s="16">
        <f t="shared" si="80"/>
        <v>0.67233700033609367</v>
      </c>
      <c r="BX615" s="10">
        <f t="shared" si="85"/>
        <v>0.21955934881572786</v>
      </c>
      <c r="BY615" s="10">
        <f t="shared" si="86"/>
        <v>1.1541672727713104</v>
      </c>
      <c r="BZ615" s="12">
        <f t="shared" si="87"/>
        <v>0.30153024910824483</v>
      </c>
      <c r="CA615" s="10">
        <f t="shared" si="81"/>
        <v>3.9780852119457077</v>
      </c>
      <c r="CB615" s="10">
        <f t="shared" si="82"/>
        <v>1.9890426059728539</v>
      </c>
      <c r="CC615" s="11">
        <f t="shared" si="83"/>
        <v>296.32627553141793</v>
      </c>
      <c r="CD615" s="11">
        <f t="shared" si="84"/>
        <v>185.20392220713623</v>
      </c>
      <c r="CF615" s="17"/>
      <c r="CG615" s="17"/>
      <c r="CH615" s="17"/>
      <c r="CI615" s="17"/>
    </row>
    <row r="616" spans="32:87" ht="10.5" customHeight="1">
      <c r="AG616" s="18">
        <v>32174</v>
      </c>
      <c r="AH616" s="19" t="s">
        <v>33</v>
      </c>
      <c r="AI616" s="26"/>
      <c r="AJ616" s="20">
        <v>0.111</v>
      </c>
      <c r="AK616" s="21"/>
      <c r="AL616" s="21"/>
      <c r="AM616" s="21"/>
      <c r="AN616" s="21"/>
      <c r="AO616" s="19" t="s">
        <v>34</v>
      </c>
      <c r="AP616" s="20"/>
      <c r="AQ616" s="3">
        <f t="shared" si="79"/>
        <v>51.882917888303851</v>
      </c>
      <c r="AR616" s="27">
        <v>66.497280901047006</v>
      </c>
      <c r="AS616" s="28">
        <v>3.765611788476278E-2</v>
      </c>
      <c r="AT616" s="28"/>
      <c r="AU616" s="28"/>
      <c r="AV616" s="28"/>
      <c r="AW616" s="60"/>
      <c r="AX616" s="69"/>
      <c r="AY616" s="68"/>
      <c r="AZ616" s="69"/>
      <c r="BA616" s="69"/>
      <c r="BB616" s="69"/>
      <c r="BC616" s="68"/>
      <c r="BD616" s="20"/>
      <c r="BE616" s="27"/>
      <c r="BF616" s="27"/>
      <c r="BG616" s="28"/>
      <c r="BH616" s="17"/>
      <c r="BI616" s="18">
        <v>36157</v>
      </c>
      <c r="BJ616" s="20"/>
      <c r="BK616" s="20"/>
      <c r="BL616" s="42">
        <f>0.03/2</f>
        <v>1.4999999999999999E-2</v>
      </c>
      <c r="BM616" s="42">
        <f>0.032/2</f>
        <v>1.6E-2</v>
      </c>
      <c r="BN616" s="20"/>
      <c r="BO616" s="20"/>
      <c r="BP616" s="20"/>
      <c r="BQ616" s="20"/>
      <c r="BR616" s="20"/>
      <c r="BS616" s="20"/>
      <c r="BT616" s="20"/>
      <c r="BU616" s="20"/>
      <c r="BW616" s="16">
        <f t="shared" si="80"/>
        <v>0.67186963690238277</v>
      </c>
      <c r="BX616" s="10">
        <f t="shared" si="85"/>
        <v>0.21940672593298524</v>
      </c>
      <c r="BY616" s="10">
        <f t="shared" si="86"/>
        <v>1.1533649733598406</v>
      </c>
      <c r="BZ616" s="12">
        <f t="shared" si="87"/>
        <v>0.30132064557233867</v>
      </c>
      <c r="CA616" s="10">
        <f t="shared" si="81"/>
        <v>3.9752226876629626</v>
      </c>
      <c r="CB616" s="10">
        <f t="shared" si="82"/>
        <v>1.9876113438314813</v>
      </c>
      <c r="CC616" s="11">
        <f t="shared" si="83"/>
        <v>295.8112359351004</v>
      </c>
      <c r="CD616" s="11">
        <f t="shared" si="84"/>
        <v>184.88202245943774</v>
      </c>
      <c r="CF616" s="17"/>
      <c r="CG616" s="17"/>
      <c r="CH616" s="17"/>
      <c r="CI616" s="17"/>
    </row>
    <row r="617" spans="32:87" ht="10.5" customHeight="1">
      <c r="AF617" s="8"/>
      <c r="AG617" s="18">
        <v>32175</v>
      </c>
      <c r="AH617" s="19" t="s">
        <v>39</v>
      </c>
      <c r="AI617" s="19"/>
      <c r="AJ617" s="19"/>
      <c r="AK617" s="19"/>
      <c r="AL617" s="20">
        <v>0.77329999999999999</v>
      </c>
      <c r="AM617" s="26"/>
      <c r="AN617" s="20"/>
      <c r="AO617" s="19" t="s">
        <v>34</v>
      </c>
      <c r="AP617" s="20"/>
      <c r="AQ617" s="3">
        <f t="shared" si="79"/>
        <v>51.879638168904918</v>
      </c>
      <c r="AR617" s="19"/>
      <c r="AS617" s="19"/>
      <c r="AT617" s="27">
        <v>259.42171756761689</v>
      </c>
      <c r="AU617" s="27">
        <v>147.77429689592398</v>
      </c>
      <c r="AV617" s="28">
        <v>0</v>
      </c>
      <c r="AW617" s="60"/>
      <c r="AX617" s="69"/>
      <c r="AY617" s="68"/>
      <c r="AZ617" s="69"/>
      <c r="BA617" s="69"/>
      <c r="BB617" s="69"/>
      <c r="BC617" s="68"/>
      <c r="BD617" s="20"/>
      <c r="BE617" s="27"/>
      <c r="BF617" s="27"/>
      <c r="BG617" s="28"/>
      <c r="BH617" s="17"/>
      <c r="BI617" s="18">
        <v>36165</v>
      </c>
      <c r="BJ617" s="42">
        <f>0.021/2</f>
        <v>1.0500000000000001E-2</v>
      </c>
      <c r="BK617" s="42">
        <f>0.024/2</f>
        <v>1.2E-2</v>
      </c>
      <c r="BL617" s="20"/>
      <c r="BM617" s="20"/>
      <c r="BN617" s="20"/>
      <c r="BO617" s="20"/>
      <c r="BP617" s="20"/>
      <c r="BQ617" s="20"/>
      <c r="BR617" s="20"/>
      <c r="BS617" s="20"/>
      <c r="BT617" s="20"/>
      <c r="BU617" s="20"/>
      <c r="BW617" s="16">
        <f t="shared" si="80"/>
        <v>0.67152994029282986</v>
      </c>
      <c r="BX617" s="10">
        <f t="shared" si="85"/>
        <v>0.21929579411404462</v>
      </c>
      <c r="BY617" s="10">
        <f t="shared" si="86"/>
        <v>1.1527818331946831</v>
      </c>
      <c r="BZ617" s="12">
        <f t="shared" si="87"/>
        <v>0.30116829815839524</v>
      </c>
      <c r="CA617" s="10">
        <f t="shared" si="81"/>
        <v>3.9731421456619822</v>
      </c>
      <c r="CB617" s="10">
        <f t="shared" si="82"/>
        <v>1.9865710728309911</v>
      </c>
      <c r="CC617" s="11">
        <f t="shared" si="83"/>
        <v>295.43722403485452</v>
      </c>
      <c r="CD617" s="11">
        <f t="shared" si="84"/>
        <v>184.64826502178408</v>
      </c>
      <c r="CF617" s="17"/>
      <c r="CG617" s="17"/>
      <c r="CH617" s="17"/>
      <c r="CI617" s="17"/>
    </row>
    <row r="618" spans="32:87" ht="10.5" customHeight="1">
      <c r="AG618" s="18">
        <v>32202</v>
      </c>
      <c r="AH618" s="19" t="s">
        <v>33</v>
      </c>
      <c r="AI618" s="26"/>
      <c r="AJ618" s="20">
        <v>1.4500000000000001E-2</v>
      </c>
      <c r="AK618" s="20"/>
      <c r="AL618" s="20"/>
      <c r="AM618" s="20"/>
      <c r="AN618" s="20"/>
      <c r="AO618" s="19" t="s">
        <v>34</v>
      </c>
      <c r="AP618" s="18"/>
      <c r="AQ618" s="3">
        <f t="shared" si="79"/>
        <v>51.791164070581139</v>
      </c>
      <c r="AR618" s="27">
        <v>66.379877267891601</v>
      </c>
      <c r="AS618" s="28">
        <v>3.7589634488896136E-2</v>
      </c>
      <c r="AT618" s="28"/>
      <c r="AU618" s="28"/>
      <c r="AV618" s="28"/>
      <c r="AW618" s="60"/>
      <c r="AX618" s="69"/>
      <c r="AY618" s="68"/>
      <c r="AZ618" s="69"/>
      <c r="BA618" s="69"/>
      <c r="BB618" s="69"/>
      <c r="BC618" s="68"/>
      <c r="BD618" s="20"/>
      <c r="BE618" s="27"/>
      <c r="BF618" s="27"/>
      <c r="BG618" s="28"/>
      <c r="BH618" s="17"/>
      <c r="BI618" s="18">
        <v>36189</v>
      </c>
      <c r="BJ618" s="20"/>
      <c r="BK618" s="20"/>
      <c r="BL618" s="42">
        <f>0.03/2</f>
        <v>1.4999999999999999E-2</v>
      </c>
      <c r="BM618" s="42">
        <f>0.032/2</f>
        <v>1.6E-2</v>
      </c>
      <c r="BN618" s="20"/>
      <c r="BO618" s="20"/>
      <c r="BP618" s="20"/>
      <c r="BQ618" s="20"/>
      <c r="BR618" s="20"/>
      <c r="BS618" s="20"/>
      <c r="BT618" s="20"/>
      <c r="BU618" s="20"/>
      <c r="BW618" s="16">
        <f t="shared" si="80"/>
        <v>0.67051188061844313</v>
      </c>
      <c r="BX618" s="10">
        <f t="shared" si="85"/>
        <v>0.21896333506590038</v>
      </c>
      <c r="BY618" s="10">
        <f t="shared" si="86"/>
        <v>1.1510341811134828</v>
      </c>
      <c r="BZ618" s="12">
        <f t="shared" si="87"/>
        <v>0.30071171792099727</v>
      </c>
      <c r="CA618" s="10">
        <f t="shared" si="81"/>
        <v>3.9669070508325754</v>
      </c>
      <c r="CB618" s="10">
        <f t="shared" si="82"/>
        <v>1.9834535254162877</v>
      </c>
      <c r="CC618" s="11">
        <f t="shared" si="83"/>
        <v>294.31802325744439</v>
      </c>
      <c r="CD618" s="11">
        <f t="shared" si="84"/>
        <v>183.94876453590274</v>
      </c>
      <c r="CF618" s="17"/>
      <c r="CG618" s="17"/>
      <c r="CH618" s="17"/>
      <c r="CI618" s="17"/>
    </row>
    <row r="619" spans="32:87" ht="10.5" customHeight="1">
      <c r="AF619" s="8"/>
      <c r="AG619" s="18">
        <v>32204</v>
      </c>
      <c r="AH619" s="19" t="s">
        <v>33</v>
      </c>
      <c r="AI619" s="26"/>
      <c r="AJ619" s="20">
        <v>0.18870000000000001</v>
      </c>
      <c r="AK619" s="20"/>
      <c r="AL619" s="20"/>
      <c r="AM619" s="20"/>
      <c r="AN619" s="20"/>
      <c r="AO619" s="19" t="s">
        <v>34</v>
      </c>
      <c r="AP619" s="18"/>
      <c r="AQ619" s="3">
        <f t="shared" si="79"/>
        <v>51.784616438965955</v>
      </c>
      <c r="AR619" s="27">
        <v>66.371499230098209</v>
      </c>
      <c r="AS619" s="28">
        <v>3.758489016891018E-2</v>
      </c>
      <c r="AT619" s="28"/>
      <c r="AU619" s="28"/>
      <c r="AV619" s="28"/>
      <c r="AW619" s="60"/>
      <c r="AX619" s="69"/>
      <c r="AY619" s="68"/>
      <c r="AZ619" s="69"/>
      <c r="BA619" s="69"/>
      <c r="BB619" s="69"/>
      <c r="BC619" s="68"/>
      <c r="BD619" s="20"/>
      <c r="BE619" s="27"/>
      <c r="BF619" s="27"/>
      <c r="BG619" s="28"/>
      <c r="BH619" s="17"/>
      <c r="BI619" s="18">
        <v>36192</v>
      </c>
      <c r="BJ619" s="42">
        <f>0.021/2</f>
        <v>1.0500000000000001E-2</v>
      </c>
      <c r="BK619" s="42">
        <f>0.024/2</f>
        <v>1.2E-2</v>
      </c>
      <c r="BL619" s="20"/>
      <c r="BM619" s="20"/>
      <c r="BN619" s="20"/>
      <c r="BO619" s="20"/>
      <c r="BP619" s="20"/>
      <c r="BQ619" s="20"/>
      <c r="BR619" s="20"/>
      <c r="BS619" s="20"/>
      <c r="BT619" s="20"/>
      <c r="BU619" s="20"/>
      <c r="BW619" s="16">
        <f t="shared" si="80"/>
        <v>0.67038473172812496</v>
      </c>
      <c r="BX619" s="10">
        <f t="shared" si="85"/>
        <v>0.2189218131393264</v>
      </c>
      <c r="BY619" s="10">
        <f t="shared" si="86"/>
        <v>1.1508159109782663</v>
      </c>
      <c r="BZ619" s="12">
        <f t="shared" si="87"/>
        <v>0.30065469408242779</v>
      </c>
      <c r="CA619" s="10">
        <f t="shared" si="81"/>
        <v>3.9661283522878983</v>
      </c>
      <c r="CB619" s="10">
        <f t="shared" si="82"/>
        <v>1.9830641761439491</v>
      </c>
      <c r="CC619" s="11">
        <f t="shared" si="83"/>
        <v>294.17842160490551</v>
      </c>
      <c r="CD619" s="11">
        <f t="shared" si="84"/>
        <v>183.86151350306594</v>
      </c>
      <c r="CF619" s="17"/>
      <c r="CG619" s="17"/>
      <c r="CH619" s="17"/>
      <c r="CI619" s="17"/>
    </row>
    <row r="620" spans="32:87" ht="10.5" customHeight="1">
      <c r="AG620" s="18">
        <v>32204</v>
      </c>
      <c r="AH620" s="19" t="s">
        <v>33</v>
      </c>
      <c r="AI620" s="26"/>
      <c r="AJ620" s="20">
        <v>0.14799999999999999</v>
      </c>
      <c r="AK620" s="21"/>
      <c r="AL620" s="21"/>
      <c r="AM620" s="21"/>
      <c r="AN620" s="21"/>
      <c r="AO620" s="19" t="s">
        <v>34</v>
      </c>
      <c r="AP620" s="18"/>
      <c r="AQ620" s="3">
        <f t="shared" si="79"/>
        <v>51.784616438965955</v>
      </c>
      <c r="AR620" s="27">
        <v>66.371499230098209</v>
      </c>
      <c r="AS620" s="28">
        <v>3.758489016891018E-2</v>
      </c>
      <c r="AT620" s="28"/>
      <c r="AU620" s="28"/>
      <c r="AV620" s="28"/>
      <c r="AW620" s="60"/>
      <c r="AX620" s="69"/>
      <c r="AY620" s="68"/>
      <c r="AZ620" s="69"/>
      <c r="BA620" s="69"/>
      <c r="BB620" s="69"/>
      <c r="BC620" s="68"/>
      <c r="BD620" s="20"/>
      <c r="BE620" s="27"/>
      <c r="BF620" s="27"/>
      <c r="BG620" s="28"/>
      <c r="BH620" s="17"/>
      <c r="BI620" s="47">
        <v>36192</v>
      </c>
      <c r="BJ620" s="20"/>
      <c r="BK620" s="20"/>
      <c r="BL620" s="20"/>
      <c r="BM620" s="20"/>
      <c r="BN620" s="20"/>
      <c r="BO620" s="20"/>
      <c r="BP620" s="20"/>
      <c r="BQ620" s="20"/>
      <c r="BR620" s="20"/>
      <c r="BS620" s="43">
        <v>5.1999999999999998E-2</v>
      </c>
      <c r="BT620" s="54">
        <v>2.1999999999999999E-2</v>
      </c>
      <c r="BU620" s="43">
        <v>0.13200000000000001</v>
      </c>
      <c r="BW620" s="16">
        <f t="shared" si="80"/>
        <v>0.67038473172812496</v>
      </c>
      <c r="BX620" s="10">
        <f t="shared" si="85"/>
        <v>0.2189218131393264</v>
      </c>
      <c r="BY620" s="10">
        <f t="shared" si="86"/>
        <v>1.1508159109782663</v>
      </c>
      <c r="BZ620" s="12">
        <f t="shared" si="87"/>
        <v>0.30065469408242779</v>
      </c>
      <c r="CA620" s="10">
        <f t="shared" si="81"/>
        <v>3.9661283522878983</v>
      </c>
      <c r="CB620" s="10">
        <f t="shared" si="82"/>
        <v>1.9830641761439491</v>
      </c>
      <c r="CC620" s="11">
        <f t="shared" si="83"/>
        <v>294.17842160490551</v>
      </c>
      <c r="CD620" s="11">
        <f t="shared" si="84"/>
        <v>183.86151350306594</v>
      </c>
      <c r="CF620" s="17"/>
      <c r="CG620" s="17"/>
      <c r="CH620" s="17"/>
      <c r="CI620" s="17"/>
    </row>
    <row r="621" spans="32:87" ht="10.5" customHeight="1">
      <c r="AF621" s="8"/>
      <c r="AG621" s="18">
        <v>32204</v>
      </c>
      <c r="AH621" s="19" t="s">
        <v>39</v>
      </c>
      <c r="AI621" s="19"/>
      <c r="AJ621" s="19"/>
      <c r="AK621" s="19"/>
      <c r="AL621" s="20">
        <v>0.59940000000000004</v>
      </c>
      <c r="AM621" s="26"/>
      <c r="AN621" s="20"/>
      <c r="AO621" s="19" t="s">
        <v>34</v>
      </c>
      <c r="AP621" s="18"/>
      <c r="AQ621" s="3">
        <f t="shared" si="79"/>
        <v>51.784616438965955</v>
      </c>
      <c r="AR621" s="19"/>
      <c r="AS621" s="19"/>
      <c r="AT621" s="27">
        <v>258.94735518011066</v>
      </c>
      <c r="AU621" s="27">
        <v>147.50408602481858</v>
      </c>
      <c r="AV621" s="28">
        <v>0</v>
      </c>
      <c r="AW621" s="60"/>
      <c r="AX621" s="69"/>
      <c r="AY621" s="68"/>
      <c r="AZ621" s="69"/>
      <c r="BA621" s="69"/>
      <c r="BB621" s="69"/>
      <c r="BC621" s="68"/>
      <c r="BD621" s="20"/>
      <c r="BE621" s="27"/>
      <c r="BF621" s="27"/>
      <c r="BG621" s="28"/>
      <c r="BH621" s="17"/>
      <c r="BI621" s="18">
        <v>36217</v>
      </c>
      <c r="BJ621" s="20"/>
      <c r="BK621" s="20"/>
      <c r="BL621" s="42">
        <f>0.03/2</f>
        <v>1.4999999999999999E-2</v>
      </c>
      <c r="BM621" s="42">
        <f>0.032/2</f>
        <v>1.6E-2</v>
      </c>
      <c r="BN621" s="20"/>
      <c r="BO621" s="20"/>
      <c r="BP621" s="20"/>
      <c r="BQ621" s="20"/>
      <c r="BR621" s="20"/>
      <c r="BS621" s="20"/>
      <c r="BT621" s="20"/>
      <c r="BU621" s="20"/>
      <c r="BW621" s="16">
        <f t="shared" si="80"/>
        <v>0.66932609486507399</v>
      </c>
      <c r="BX621" s="10">
        <f t="shared" si="85"/>
        <v>0.21857610314542816</v>
      </c>
      <c r="BY621" s="10">
        <f t="shared" si="86"/>
        <v>1.1489986020684906</v>
      </c>
      <c r="BZ621" s="12">
        <f t="shared" si="87"/>
        <v>0.30017991575419162</v>
      </c>
      <c r="CA621" s="10">
        <f t="shared" si="81"/>
        <v>3.9596451393550458</v>
      </c>
      <c r="CB621" s="10">
        <f t="shared" si="82"/>
        <v>1.9798225696775229</v>
      </c>
      <c r="CC621" s="11">
        <f t="shared" si="83"/>
        <v>293.01764659145641</v>
      </c>
      <c r="CD621" s="11">
        <f t="shared" si="84"/>
        <v>183.13602911966026</v>
      </c>
      <c r="CF621" s="17"/>
      <c r="CG621" s="17"/>
      <c r="CH621" s="17"/>
      <c r="CI621" s="17"/>
    </row>
    <row r="622" spans="32:87" ht="10.5" customHeight="1">
      <c r="AG622" s="18">
        <v>32233</v>
      </c>
      <c r="AH622" s="19" t="s">
        <v>35</v>
      </c>
      <c r="AI622" s="20">
        <v>0.14000000000000001</v>
      </c>
      <c r="AJ622" s="26"/>
      <c r="AK622" s="20"/>
      <c r="AL622" s="20"/>
      <c r="AM622" s="20"/>
      <c r="AN622" s="20"/>
      <c r="AO622" s="19" t="s">
        <v>34</v>
      </c>
      <c r="AP622" s="18"/>
      <c r="AQ622" s="3">
        <f t="shared" si="79"/>
        <v>51.689768748967893</v>
      </c>
      <c r="AR622" s="27">
        <v>66.250136442385781</v>
      </c>
      <c r="AS622" s="28">
        <v>3.7516164780758997E-2</v>
      </c>
      <c r="AT622" s="28"/>
      <c r="AU622" s="28"/>
      <c r="AV622" s="28"/>
      <c r="AW622" s="60"/>
      <c r="AX622" s="69"/>
      <c r="AY622" s="68"/>
      <c r="AZ622" s="69"/>
      <c r="BA622" s="69"/>
      <c r="BB622" s="69"/>
      <c r="BC622" s="68"/>
      <c r="BD622" s="20"/>
      <c r="BE622" s="27"/>
      <c r="BF622" s="27"/>
      <c r="BG622" s="28"/>
      <c r="BH622" s="17"/>
      <c r="BI622" s="18">
        <v>36220</v>
      </c>
      <c r="BJ622" s="42">
        <f>0.021/2</f>
        <v>1.0500000000000001E-2</v>
      </c>
      <c r="BK622" s="42">
        <f>0.024/2</f>
        <v>1.2E-2</v>
      </c>
      <c r="BL622" s="20"/>
      <c r="BM622" s="20"/>
      <c r="BN622" s="20"/>
      <c r="BO622" s="20"/>
      <c r="BP622" s="20"/>
      <c r="BQ622" s="20"/>
      <c r="BR622" s="20"/>
      <c r="BS622" s="20"/>
      <c r="BT622" s="20"/>
      <c r="BU622" s="20"/>
      <c r="BW622" s="16">
        <f t="shared" si="80"/>
        <v>0.66919917083481739</v>
      </c>
      <c r="BX622" s="10">
        <f t="shared" si="85"/>
        <v>0.21853465464948299</v>
      </c>
      <c r="BY622" s="10">
        <f t="shared" si="86"/>
        <v>1.1487807179392855</v>
      </c>
      <c r="BZ622" s="12">
        <f t="shared" si="87"/>
        <v>0.30012299276104681</v>
      </c>
      <c r="CA622" s="10">
        <f t="shared" si="81"/>
        <v>3.9588678663138719</v>
      </c>
      <c r="CB622" s="10">
        <f t="shared" si="82"/>
        <v>1.9794339331569359</v>
      </c>
      <c r="CC622" s="11">
        <f t="shared" si="83"/>
        <v>292.87866173679305</v>
      </c>
      <c r="CD622" s="11">
        <f t="shared" si="84"/>
        <v>183.04916358549565</v>
      </c>
      <c r="CF622" s="17"/>
      <c r="CG622" s="17"/>
      <c r="CH622" s="17"/>
      <c r="CI622" s="17"/>
    </row>
    <row r="623" spans="32:87" ht="10.5" customHeight="1">
      <c r="AF623" s="8"/>
      <c r="AG623" s="18">
        <v>32233</v>
      </c>
      <c r="AH623" s="19" t="s">
        <v>33</v>
      </c>
      <c r="AI623" s="26"/>
      <c r="AJ623" s="20">
        <v>0.16</v>
      </c>
      <c r="AK623" s="21"/>
      <c r="AL623" s="21"/>
      <c r="AM623" s="21"/>
      <c r="AN623" s="21"/>
      <c r="AO623" s="19" t="s">
        <v>34</v>
      </c>
      <c r="AP623" s="20"/>
      <c r="AQ623" s="3">
        <f t="shared" si="79"/>
        <v>51.689768748967893</v>
      </c>
      <c r="AR623" s="27">
        <v>66.250136442385781</v>
      </c>
      <c r="AS623" s="28">
        <v>3.7516164780758997E-2</v>
      </c>
      <c r="AT623" s="28"/>
      <c r="AU623" s="28"/>
      <c r="AV623" s="28"/>
      <c r="AW623" s="60"/>
      <c r="AX623" s="69"/>
      <c r="AY623" s="68"/>
      <c r="AZ623" s="69"/>
      <c r="BA623" s="69"/>
      <c r="BB623" s="69"/>
      <c r="BC623" s="68"/>
      <c r="BD623" s="20"/>
      <c r="BE623" s="27"/>
      <c r="BF623" s="27"/>
      <c r="BG623" s="28"/>
      <c r="BH623" s="17"/>
      <c r="BI623" s="18">
        <v>36250</v>
      </c>
      <c r="BJ623" s="20"/>
      <c r="BK623" s="20"/>
      <c r="BL623" s="42">
        <v>3.7999999999999999E-2</v>
      </c>
      <c r="BM623" s="42">
        <f>0.032/2</f>
        <v>1.6E-2</v>
      </c>
      <c r="BN623" s="20"/>
      <c r="BO623" s="20"/>
      <c r="BP623" s="20"/>
      <c r="BQ623" s="20"/>
      <c r="BR623" s="20"/>
      <c r="BS623" s="20"/>
      <c r="BT623" s="20"/>
      <c r="BU623" s="20"/>
      <c r="BW623" s="16">
        <f t="shared" si="80"/>
        <v>0.66793125354977956</v>
      </c>
      <c r="BX623" s="10">
        <f t="shared" si="85"/>
        <v>0.21812060173655992</v>
      </c>
      <c r="BY623" s="10">
        <f t="shared" si="86"/>
        <v>1.1466041478052009</v>
      </c>
      <c r="BZ623" s="12">
        <f t="shared" si="87"/>
        <v>0.29955435617758497</v>
      </c>
      <c r="CA623" s="10">
        <f t="shared" si="81"/>
        <v>3.9511035227333622</v>
      </c>
      <c r="CB623" s="10">
        <f t="shared" si="82"/>
        <v>1.9755517613666811</v>
      </c>
      <c r="CC623" s="11">
        <f t="shared" si="83"/>
        <v>291.49243383585082</v>
      </c>
      <c r="CD623" s="11">
        <f t="shared" si="84"/>
        <v>182.18277114740675</v>
      </c>
      <c r="CF623" s="17"/>
      <c r="CG623" s="17"/>
      <c r="CH623" s="17"/>
      <c r="CI623" s="17"/>
    </row>
    <row r="624" spans="32:87" ht="10.5" customHeight="1">
      <c r="AG624" s="18">
        <v>32234</v>
      </c>
      <c r="AH624" s="19" t="s">
        <v>33</v>
      </c>
      <c r="AI624" s="26"/>
      <c r="AJ624" s="20">
        <v>0.16</v>
      </c>
      <c r="AK624" s="20"/>
      <c r="AL624" s="20"/>
      <c r="AM624" s="20"/>
      <c r="AN624" s="20"/>
      <c r="AO624" s="19" t="s">
        <v>34</v>
      </c>
      <c r="AP624" s="20"/>
      <c r="AQ624" s="3">
        <f t="shared" si="79"/>
        <v>51.686501239271209</v>
      </c>
      <c r="AR624" s="27">
        <v>66.245955479084373</v>
      </c>
      <c r="AS624" s="28">
        <v>3.7513797182493078E-2</v>
      </c>
      <c r="AT624" s="28"/>
      <c r="AU624" s="28"/>
      <c r="AV624" s="28"/>
      <c r="AW624" s="60"/>
      <c r="AX624" s="69"/>
      <c r="AY624" s="68"/>
      <c r="AZ624" s="69"/>
      <c r="BA624" s="69"/>
      <c r="BB624" s="69"/>
      <c r="BC624" s="68"/>
      <c r="BD624" s="20"/>
      <c r="BE624" s="27"/>
      <c r="BF624" s="27"/>
      <c r="BG624" s="28"/>
      <c r="BH624" s="17"/>
      <c r="BI624" s="18">
        <v>36251</v>
      </c>
      <c r="BJ624" s="42">
        <f>0.021/2</f>
        <v>1.0500000000000001E-2</v>
      </c>
      <c r="BK624" s="42">
        <f>0.024/2</f>
        <v>1.2E-2</v>
      </c>
      <c r="BL624" s="20"/>
      <c r="BM624" s="20"/>
      <c r="BN624" s="20"/>
      <c r="BO624" s="20"/>
      <c r="BP624" s="20"/>
      <c r="BQ624" s="20"/>
      <c r="BR624" s="20"/>
      <c r="BS624" s="20"/>
      <c r="BT624" s="20"/>
      <c r="BU624" s="20"/>
      <c r="BW624" s="16">
        <f t="shared" si="80"/>
        <v>0.66788903103842945</v>
      </c>
      <c r="BX624" s="10">
        <f t="shared" si="85"/>
        <v>0.21810681349183628</v>
      </c>
      <c r="BY624" s="10">
        <f t="shared" si="86"/>
        <v>1.1465316665335317</v>
      </c>
      <c r="BZ624" s="12">
        <f t="shared" si="87"/>
        <v>0.29953542019107965</v>
      </c>
      <c r="CA624" s="10">
        <f t="shared" si="81"/>
        <v>3.9508449737039268</v>
      </c>
      <c r="CB624" s="10">
        <f t="shared" si="82"/>
        <v>1.9754224868519634</v>
      </c>
      <c r="CC624" s="11">
        <f t="shared" si="83"/>
        <v>291.44633940988251</v>
      </c>
      <c r="CD624" s="11">
        <f t="shared" si="84"/>
        <v>182.15396213117657</v>
      </c>
      <c r="CF624" s="17"/>
      <c r="CG624" s="17"/>
      <c r="CH624" s="17"/>
      <c r="CI624" s="17"/>
    </row>
    <row r="625" spans="32:87" ht="10.5" customHeight="1">
      <c r="AF625" s="8"/>
      <c r="AG625" s="18">
        <v>32234</v>
      </c>
      <c r="AH625" s="19" t="s">
        <v>33</v>
      </c>
      <c r="AI625" s="26"/>
      <c r="AJ625" s="20">
        <v>0.12</v>
      </c>
      <c r="AK625" s="21"/>
      <c r="AL625" s="21"/>
      <c r="AM625" s="21"/>
      <c r="AN625" s="21"/>
      <c r="AO625" s="19" t="s">
        <v>34</v>
      </c>
      <c r="AP625" s="18"/>
      <c r="AQ625" s="3">
        <f t="shared" si="79"/>
        <v>51.686501239271209</v>
      </c>
      <c r="AR625" s="27">
        <v>66.245955479084373</v>
      </c>
      <c r="AS625" s="28">
        <v>3.7513797182493078E-2</v>
      </c>
      <c r="AT625" s="28"/>
      <c r="AU625" s="28"/>
      <c r="AV625" s="28"/>
      <c r="AW625" s="60"/>
      <c r="AX625" s="69"/>
      <c r="AY625" s="68"/>
      <c r="AZ625" s="69"/>
      <c r="BA625" s="69"/>
      <c r="BB625" s="69"/>
      <c r="BC625" s="68"/>
      <c r="BD625" s="20"/>
      <c r="BE625" s="27"/>
      <c r="BF625" s="27"/>
      <c r="BG625" s="28"/>
      <c r="BH625" s="17"/>
      <c r="BI625" s="18">
        <v>36280</v>
      </c>
      <c r="BJ625" s="42">
        <f>0.021/2</f>
        <v>1.0500000000000001E-2</v>
      </c>
      <c r="BK625" s="42">
        <f>0.024/2</f>
        <v>1.2E-2</v>
      </c>
      <c r="BL625" s="20"/>
      <c r="BM625" s="20"/>
      <c r="BN625" s="20"/>
      <c r="BO625" s="20"/>
      <c r="BP625" s="20"/>
      <c r="BQ625" s="20"/>
      <c r="BR625" s="20"/>
      <c r="BS625" s="20"/>
      <c r="BT625" s="20"/>
      <c r="BU625" s="20"/>
      <c r="BW625" s="16">
        <f t="shared" si="80"/>
        <v>0.66666573856036881</v>
      </c>
      <c r="BX625" s="10">
        <f t="shared" si="85"/>
        <v>0.21770733332079126</v>
      </c>
      <c r="BY625" s="10">
        <f t="shared" si="86"/>
        <v>1.1444317015717655</v>
      </c>
      <c r="BZ625" s="12">
        <f t="shared" si="87"/>
        <v>0.29898679697763536</v>
      </c>
      <c r="CA625" s="10">
        <f t="shared" si="81"/>
        <v>3.9433544069991133</v>
      </c>
      <c r="CB625" s="10">
        <f t="shared" si="82"/>
        <v>1.9716772034995567</v>
      </c>
      <c r="CC625" s="11">
        <f t="shared" si="83"/>
        <v>290.11276710867912</v>
      </c>
      <c r="CD625" s="11">
        <f t="shared" si="84"/>
        <v>181.32047944292447</v>
      </c>
      <c r="CF625" s="17"/>
      <c r="CG625" s="17"/>
      <c r="CH625" s="17"/>
      <c r="CI625" s="17"/>
    </row>
    <row r="626" spans="32:87" ht="10.5" customHeight="1">
      <c r="AG626" s="18">
        <v>32234</v>
      </c>
      <c r="AH626" s="19" t="s">
        <v>39</v>
      </c>
      <c r="AI626" s="19"/>
      <c r="AJ626" s="19"/>
      <c r="AK626" s="19"/>
      <c r="AL626" s="20">
        <v>1.1100000000000001</v>
      </c>
      <c r="AM626" s="26"/>
      <c r="AN626" s="20"/>
      <c r="AO626" s="19" t="s">
        <v>34</v>
      </c>
      <c r="AP626" s="18"/>
      <c r="AQ626" s="3">
        <f t="shared" si="79"/>
        <v>51.686501239271209</v>
      </c>
      <c r="AR626" s="19"/>
      <c r="AS626" s="19"/>
      <c r="AT626" s="27">
        <v>258.45754821987128</v>
      </c>
      <c r="AU626" s="27">
        <v>147.2250774674674</v>
      </c>
      <c r="AV626" s="28">
        <v>0</v>
      </c>
      <c r="AW626" s="60"/>
      <c r="AX626" s="69"/>
      <c r="AY626" s="68"/>
      <c r="AZ626" s="69"/>
      <c r="BA626" s="69"/>
      <c r="BB626" s="69"/>
      <c r="BC626" s="68"/>
      <c r="BD626" s="20"/>
      <c r="BE626" s="27"/>
      <c r="BF626" s="27"/>
      <c r="BG626" s="28"/>
      <c r="BH626" s="17"/>
      <c r="BI626" s="18">
        <v>36280</v>
      </c>
      <c r="BJ626" s="20"/>
      <c r="BK626" s="20"/>
      <c r="BL626" s="42">
        <f>0.03/2</f>
        <v>1.4999999999999999E-2</v>
      </c>
      <c r="BM626" s="42">
        <f>0.032/2</f>
        <v>1.6E-2</v>
      </c>
      <c r="BN626" s="20"/>
      <c r="BO626" s="20"/>
      <c r="BP626" s="20"/>
      <c r="BQ626" s="20"/>
      <c r="BR626" s="20"/>
      <c r="BS626" s="20"/>
      <c r="BT626" s="20"/>
      <c r="BU626" s="20"/>
      <c r="BW626" s="16">
        <f t="shared" si="80"/>
        <v>0.66666573856036881</v>
      </c>
      <c r="BX626" s="10">
        <f t="shared" si="85"/>
        <v>0.21770733332079126</v>
      </c>
      <c r="BY626" s="10">
        <f t="shared" si="86"/>
        <v>1.1444317015717655</v>
      </c>
      <c r="BZ626" s="12">
        <f t="shared" si="87"/>
        <v>0.29898679697763536</v>
      </c>
      <c r="CA626" s="10">
        <f t="shared" si="81"/>
        <v>3.9433544069991133</v>
      </c>
      <c r="CB626" s="10">
        <f t="shared" si="82"/>
        <v>1.9716772034995567</v>
      </c>
      <c r="CC626" s="11">
        <f t="shared" si="83"/>
        <v>290.11276710867912</v>
      </c>
      <c r="CD626" s="11">
        <f t="shared" si="84"/>
        <v>181.32047944292447</v>
      </c>
      <c r="CF626" s="17"/>
      <c r="CG626" s="17"/>
      <c r="CH626" s="17"/>
      <c r="CI626" s="17"/>
    </row>
    <row r="627" spans="32:87" ht="10.5" customHeight="1">
      <c r="AF627" s="8"/>
      <c r="AG627" s="18">
        <v>32261</v>
      </c>
      <c r="AH627" s="19" t="s">
        <v>33</v>
      </c>
      <c r="AI627" s="26"/>
      <c r="AJ627" s="20">
        <v>0.13</v>
      </c>
      <c r="AK627" s="20"/>
      <c r="AL627" s="20"/>
      <c r="AM627" s="20"/>
      <c r="AN627" s="20"/>
      <c r="AO627" s="19" t="s">
        <v>34</v>
      </c>
      <c r="AP627" s="18"/>
      <c r="AQ627" s="3">
        <f t="shared" si="79"/>
        <v>51.598356511319047</v>
      </c>
      <c r="AR627" s="27">
        <v>66.133169152746476</v>
      </c>
      <c r="AS627" s="28">
        <v>3.7449928477745746E-2</v>
      </c>
      <c r="AT627" s="28"/>
      <c r="AU627" s="28"/>
      <c r="AV627" s="28"/>
      <c r="AW627" s="60"/>
      <c r="AX627" s="69"/>
      <c r="AY627" s="68"/>
      <c r="AZ627" s="69"/>
      <c r="BA627" s="69"/>
      <c r="BB627" s="69"/>
      <c r="BC627" s="68"/>
      <c r="BD627" s="20"/>
      <c r="BE627" s="27"/>
      <c r="BF627" s="27"/>
      <c r="BG627" s="28"/>
      <c r="BH627" s="17"/>
      <c r="BI627" s="47">
        <v>36287</v>
      </c>
      <c r="BJ627" s="20"/>
      <c r="BK627" s="20"/>
      <c r="BL627" s="20"/>
      <c r="BM627" s="20"/>
      <c r="BN627" s="20"/>
      <c r="BO627" s="20"/>
      <c r="BP627" s="20"/>
      <c r="BQ627" s="20"/>
      <c r="BR627" s="20"/>
      <c r="BS627" s="43">
        <v>5.8000000000000003E-2</v>
      </c>
      <c r="BT627" s="43">
        <v>2.9000000000000001E-2</v>
      </c>
      <c r="BU627" s="43">
        <v>0.156</v>
      </c>
      <c r="BW627" s="16">
        <f t="shared" si="80"/>
        <v>0.66637079690542511</v>
      </c>
      <c r="BX627" s="10">
        <f t="shared" si="85"/>
        <v>0.21761101674492866</v>
      </c>
      <c r="BY627" s="10">
        <f t="shared" si="86"/>
        <v>1.1439253899968516</v>
      </c>
      <c r="BZ627" s="12">
        <f t="shared" si="87"/>
        <v>0.29885452130242612</v>
      </c>
      <c r="CA627" s="10">
        <f t="shared" si="81"/>
        <v>3.9415484679120016</v>
      </c>
      <c r="CB627" s="10">
        <f t="shared" si="82"/>
        <v>1.9707742339560008</v>
      </c>
      <c r="CC627" s="11">
        <f t="shared" si="83"/>
        <v>289.79178562281635</v>
      </c>
      <c r="CD627" s="11">
        <f t="shared" si="84"/>
        <v>181.11986601426023</v>
      </c>
      <c r="CF627" s="17"/>
      <c r="CG627" s="17"/>
      <c r="CH627" s="17"/>
      <c r="CI627" s="17"/>
    </row>
    <row r="628" spans="32:87" ht="10.5" customHeight="1">
      <c r="AG628" s="18">
        <v>32261</v>
      </c>
      <c r="AH628" s="19" t="s">
        <v>33</v>
      </c>
      <c r="AI628" s="26"/>
      <c r="AJ628" s="20">
        <v>0.12</v>
      </c>
      <c r="AK628" s="21"/>
      <c r="AL628" s="21"/>
      <c r="AM628" s="21"/>
      <c r="AN628" s="21"/>
      <c r="AO628" s="19" t="s">
        <v>34</v>
      </c>
      <c r="AP628" s="18"/>
      <c r="AQ628" s="3">
        <f t="shared" si="79"/>
        <v>51.598356511319047</v>
      </c>
      <c r="AR628" s="27">
        <v>66.133169152746476</v>
      </c>
      <c r="AS628" s="28">
        <v>3.7449928477745746E-2</v>
      </c>
      <c r="AT628" s="28"/>
      <c r="AU628" s="28"/>
      <c r="AV628" s="28"/>
      <c r="AW628" s="60"/>
      <c r="AX628" s="69"/>
      <c r="AY628" s="68"/>
      <c r="AZ628" s="69"/>
      <c r="BA628" s="69"/>
      <c r="BB628" s="69"/>
      <c r="BC628" s="68"/>
      <c r="BD628" s="20"/>
      <c r="BE628" s="27"/>
      <c r="BF628" s="27"/>
      <c r="BG628" s="28"/>
      <c r="BH628" s="17"/>
      <c r="BI628" s="18">
        <v>36311</v>
      </c>
      <c r="BJ628" s="20"/>
      <c r="BK628" s="20"/>
      <c r="BL628" s="42">
        <f>0.03/2</f>
        <v>1.4999999999999999E-2</v>
      </c>
      <c r="BM628" s="42">
        <f>0.032/2</f>
        <v>1.6E-2</v>
      </c>
      <c r="BN628" s="20"/>
      <c r="BO628" s="20"/>
      <c r="BP628" s="20"/>
      <c r="BQ628" s="20"/>
      <c r="BR628" s="20"/>
      <c r="BS628" s="20"/>
      <c r="BT628" s="20"/>
      <c r="BU628" s="20"/>
      <c r="BW628" s="16">
        <f t="shared" si="80"/>
        <v>0.66536055864825583</v>
      </c>
      <c r="BX628" s="10">
        <f t="shared" si="85"/>
        <v>0.21728111187016805</v>
      </c>
      <c r="BY628" s="10">
        <f t="shared" si="86"/>
        <v>1.1421911645510656</v>
      </c>
      <c r="BZ628" s="12">
        <f t="shared" si="87"/>
        <v>0.29840144882063407</v>
      </c>
      <c r="CA628" s="10">
        <f t="shared" si="81"/>
        <v>3.9353629533819037</v>
      </c>
      <c r="CB628" s="10">
        <f t="shared" si="82"/>
        <v>1.9676814766909518</v>
      </c>
      <c r="CC628" s="11">
        <f t="shared" si="83"/>
        <v>288.69397138219159</v>
      </c>
      <c r="CD628" s="11">
        <f t="shared" si="84"/>
        <v>180.43373211386972</v>
      </c>
      <c r="CF628" s="17"/>
      <c r="CG628" s="17"/>
      <c r="CH628" s="17"/>
      <c r="CI628" s="17"/>
    </row>
    <row r="629" spans="32:87" ht="10.5" customHeight="1">
      <c r="AF629" s="8"/>
      <c r="AG629" s="18">
        <v>32261</v>
      </c>
      <c r="AH629" s="19" t="s">
        <v>39</v>
      </c>
      <c r="AI629" s="19"/>
      <c r="AJ629" s="19"/>
      <c r="AK629" s="19"/>
      <c r="AL629" s="20">
        <v>0.37</v>
      </c>
      <c r="AM629" s="26"/>
      <c r="AN629" s="21"/>
      <c r="AO629" s="19" t="s">
        <v>34</v>
      </c>
      <c r="AP629" s="20"/>
      <c r="AQ629" s="3">
        <f t="shared" si="79"/>
        <v>51.598356511319047</v>
      </c>
      <c r="AR629" s="19"/>
      <c r="AS629" s="19"/>
      <c r="AT629" s="27">
        <v>258.01751415036165</v>
      </c>
      <c r="AU629" s="27">
        <v>146.97442102342819</v>
      </c>
      <c r="AV629" s="28">
        <v>0</v>
      </c>
      <c r="AW629" s="60"/>
      <c r="AX629" s="69"/>
      <c r="AY629" s="68"/>
      <c r="AZ629" s="69"/>
      <c r="BA629" s="69"/>
      <c r="BB629" s="69"/>
      <c r="BC629" s="68"/>
      <c r="BD629" s="20"/>
      <c r="BE629" s="27"/>
      <c r="BF629" s="27"/>
      <c r="BG629" s="28"/>
      <c r="BH629" s="17"/>
      <c r="BI629" s="18">
        <v>36312</v>
      </c>
      <c r="BJ629" s="42">
        <f>0.021/2</f>
        <v>1.0500000000000001E-2</v>
      </c>
      <c r="BK629" s="42">
        <f>0.024/2</f>
        <v>1.2E-2</v>
      </c>
      <c r="BL629" s="20"/>
      <c r="BM629" s="20"/>
      <c r="BN629" s="20"/>
      <c r="BO629" s="20"/>
      <c r="BP629" s="20"/>
      <c r="BQ629" s="20"/>
      <c r="BR629" s="20"/>
      <c r="BS629" s="20"/>
      <c r="BT629" s="20"/>
      <c r="BU629" s="20"/>
      <c r="BW629" s="16">
        <f t="shared" si="80"/>
        <v>0.66531849864044801</v>
      </c>
      <c r="BX629" s="10">
        <f t="shared" si="85"/>
        <v>0.21726737669283752</v>
      </c>
      <c r="BY629" s="10">
        <f t="shared" si="86"/>
        <v>1.1421189622410928</v>
      </c>
      <c r="BZ629" s="12">
        <f t="shared" si="87"/>
        <v>0.29838258571385062</v>
      </c>
      <c r="CA629" s="10">
        <f t="shared" si="81"/>
        <v>3.9351054343707679</v>
      </c>
      <c r="CB629" s="10">
        <f t="shared" si="82"/>
        <v>1.9675527171853839</v>
      </c>
      <c r="CC629" s="11">
        <f t="shared" si="83"/>
        <v>288.64831948407453</v>
      </c>
      <c r="CD629" s="11">
        <f t="shared" si="84"/>
        <v>180.40519967754659</v>
      </c>
      <c r="CF629" s="17"/>
      <c r="CG629" s="17"/>
      <c r="CH629" s="17"/>
      <c r="CI629" s="17"/>
    </row>
    <row r="630" spans="32:87" ht="10.5" customHeight="1">
      <c r="AG630" s="18">
        <v>32263</v>
      </c>
      <c r="AH630" s="19" t="s">
        <v>35</v>
      </c>
      <c r="AI630" s="20">
        <v>1.6E-2</v>
      </c>
      <c r="AJ630" s="26"/>
      <c r="AK630" s="20"/>
      <c r="AL630" s="20"/>
      <c r="AM630" s="20"/>
      <c r="AN630" s="20"/>
      <c r="AO630" s="19" t="s">
        <v>34</v>
      </c>
      <c r="AP630" s="18"/>
      <c r="AQ630" s="3">
        <f t="shared" si="79"/>
        <v>51.5918332551527</v>
      </c>
      <c r="AR630" s="27">
        <v>66.124822252852084</v>
      </c>
      <c r="AS630" s="28">
        <v>3.7445201790546868E-2</v>
      </c>
      <c r="AT630" s="28"/>
      <c r="AU630" s="28"/>
      <c r="AV630" s="28"/>
      <c r="AW630" s="60"/>
      <c r="AX630" s="69"/>
      <c r="AY630" s="68"/>
      <c r="AZ630" s="69"/>
      <c r="BA630" s="69"/>
      <c r="BB630" s="69"/>
      <c r="BC630" s="68"/>
      <c r="BD630" s="20"/>
      <c r="BE630" s="27"/>
      <c r="BF630" s="27"/>
      <c r="BG630" s="28"/>
      <c r="BH630" s="17"/>
      <c r="BI630" s="44">
        <v>36333</v>
      </c>
      <c r="BJ630" s="20"/>
      <c r="BK630" s="20"/>
      <c r="BL630" s="20"/>
      <c r="BM630" s="20"/>
      <c r="BN630" s="45">
        <v>0.45</v>
      </c>
      <c r="BO630" s="55">
        <v>0.21</v>
      </c>
      <c r="BP630" s="45">
        <v>0.41</v>
      </c>
      <c r="BQ630" s="20"/>
      <c r="BR630" s="20"/>
      <c r="BS630" s="20"/>
      <c r="BT630" s="20"/>
      <c r="BU630" s="20"/>
      <c r="BW630" s="16">
        <f t="shared" si="80"/>
        <v>0.66443585239483693</v>
      </c>
      <c r="BX630" s="10">
        <f t="shared" si="85"/>
        <v>0.21697913845096756</v>
      </c>
      <c r="BY630" s="10">
        <f t="shared" si="86"/>
        <v>1.1406037676145746</v>
      </c>
      <c r="BZ630" s="12">
        <f t="shared" si="87"/>
        <v>0.29798673580200508</v>
      </c>
      <c r="CA630" s="10">
        <f t="shared" si="81"/>
        <v>3.9297014260930485</v>
      </c>
      <c r="CB630" s="10">
        <f t="shared" si="82"/>
        <v>1.9648507130465243</v>
      </c>
      <c r="CC630" s="11">
        <f t="shared" si="83"/>
        <v>287.69129546714322</v>
      </c>
      <c r="CD630" s="11">
        <f t="shared" si="84"/>
        <v>179.80705966696451</v>
      </c>
      <c r="CF630" s="17"/>
      <c r="CG630" s="17"/>
      <c r="CH630" s="17"/>
      <c r="CI630" s="17"/>
    </row>
    <row r="631" spans="32:87" ht="10.5" customHeight="1">
      <c r="AF631" s="8"/>
      <c r="AG631" s="18">
        <v>32263</v>
      </c>
      <c r="AH631" s="19" t="s">
        <v>33</v>
      </c>
      <c r="AI631" s="26"/>
      <c r="AJ631" s="20">
        <v>1.4500000000000001E-2</v>
      </c>
      <c r="AK631" s="21"/>
      <c r="AL631" s="21"/>
      <c r="AM631" s="21"/>
      <c r="AN631" s="21"/>
      <c r="AO631" s="19" t="s">
        <v>34</v>
      </c>
      <c r="AP631" s="20"/>
      <c r="AQ631" s="3">
        <f t="shared" si="79"/>
        <v>51.5918332551527</v>
      </c>
      <c r="AR631" s="27">
        <v>66.124822252852084</v>
      </c>
      <c r="AS631" s="28">
        <v>3.7445201790546868E-2</v>
      </c>
      <c r="AT631" s="28"/>
      <c r="AU631" s="28"/>
      <c r="AV631" s="28"/>
      <c r="AW631" s="60"/>
      <c r="AX631" s="69"/>
      <c r="AY631" s="68"/>
      <c r="AZ631" s="69"/>
      <c r="BA631" s="69"/>
      <c r="BB631" s="69"/>
      <c r="BC631" s="68"/>
      <c r="BD631" s="20"/>
      <c r="BE631" s="27"/>
      <c r="BF631" s="27"/>
      <c r="BG631" s="28"/>
      <c r="BH631" s="17"/>
      <c r="BI631" s="18">
        <v>36341</v>
      </c>
      <c r="BJ631" s="20"/>
      <c r="BK631" s="20"/>
      <c r="BL631" s="42">
        <f>0.03/2</f>
        <v>1.4999999999999999E-2</v>
      </c>
      <c r="BM631" s="42">
        <f>0.032/2</f>
        <v>1.6E-2</v>
      </c>
      <c r="BN631" s="20"/>
      <c r="BO631" s="20"/>
      <c r="BP631" s="20"/>
      <c r="BQ631" s="20"/>
      <c r="BR631" s="20"/>
      <c r="BS631" s="20"/>
      <c r="BT631" s="20"/>
      <c r="BU631" s="20"/>
      <c r="BW631" s="16">
        <f t="shared" si="80"/>
        <v>0.66409991429921977</v>
      </c>
      <c r="BX631" s="10">
        <f t="shared" si="85"/>
        <v>0.21686943401780501</v>
      </c>
      <c r="BY631" s="10">
        <f t="shared" si="86"/>
        <v>1.1400270795021479</v>
      </c>
      <c r="BZ631" s="12">
        <f t="shared" si="87"/>
        <v>0.29783607400947282</v>
      </c>
      <c r="CA631" s="10">
        <f t="shared" si="81"/>
        <v>3.9276447088948716</v>
      </c>
      <c r="CB631" s="10">
        <f t="shared" si="82"/>
        <v>1.9638223544474358</v>
      </c>
      <c r="CC631" s="11">
        <f t="shared" si="83"/>
        <v>287.32755009499164</v>
      </c>
      <c r="CD631" s="11">
        <f t="shared" si="84"/>
        <v>179.57971880936975</v>
      </c>
      <c r="CF631" s="17"/>
      <c r="CG631" s="17"/>
      <c r="CH631" s="17"/>
      <c r="CI631" s="17"/>
    </row>
    <row r="632" spans="32:87" ht="10.5" customHeight="1">
      <c r="AG632" s="18">
        <v>32294</v>
      </c>
      <c r="AH632" s="19" t="s">
        <v>35</v>
      </c>
      <c r="AI632" s="20">
        <v>1.6E-2</v>
      </c>
      <c r="AJ632" s="26"/>
      <c r="AK632" s="20"/>
      <c r="AL632" s="20"/>
      <c r="AM632" s="20"/>
      <c r="AN632" s="20"/>
      <c r="AO632" s="19" t="s">
        <v>34</v>
      </c>
      <c r="AP632" s="20"/>
      <c r="AQ632" s="3">
        <f t="shared" si="79"/>
        <v>51.490828177946966</v>
      </c>
      <c r="AR632" s="27">
        <v>65.995579937581041</v>
      </c>
      <c r="AS632" s="28">
        <v>3.7372014379067765E-2</v>
      </c>
      <c r="AT632" s="28"/>
      <c r="AU632" s="28"/>
      <c r="AV632" s="28"/>
      <c r="AW632" s="60"/>
      <c r="AX632" s="69"/>
      <c r="AY632" s="68"/>
      <c r="AZ632" s="69"/>
      <c r="BA632" s="69"/>
      <c r="BB632" s="69"/>
      <c r="BC632" s="68"/>
      <c r="BD632" s="20"/>
      <c r="BE632" s="27"/>
      <c r="BF632" s="27"/>
      <c r="BG632" s="28"/>
      <c r="BH632" s="17"/>
      <c r="BI632" s="18">
        <v>36342</v>
      </c>
      <c r="BJ632" s="42">
        <f>0.021/2</f>
        <v>1.0500000000000001E-2</v>
      </c>
      <c r="BK632" s="42">
        <f>0.024/2</f>
        <v>1.2E-2</v>
      </c>
      <c r="BL632" s="20"/>
      <c r="BM632" s="20"/>
      <c r="BN632" s="20"/>
      <c r="BO632" s="20"/>
      <c r="BP632" s="20"/>
      <c r="BQ632" s="20"/>
      <c r="BR632" s="20"/>
      <c r="BS632" s="20"/>
      <c r="BT632" s="20"/>
      <c r="BU632" s="20"/>
      <c r="BW632" s="16">
        <f t="shared" si="80"/>
        <v>0.66405793398160462</v>
      </c>
      <c r="BX632" s="10">
        <f t="shared" si="85"/>
        <v>0.2168557248642197</v>
      </c>
      <c r="BY632" s="10">
        <f t="shared" si="86"/>
        <v>1.1399550139923398</v>
      </c>
      <c r="BZ632" s="12">
        <f t="shared" si="87"/>
        <v>0.29781724664221237</v>
      </c>
      <c r="CA632" s="10">
        <f t="shared" si="81"/>
        <v>3.9273876949438042</v>
      </c>
      <c r="CB632" s="10">
        <f t="shared" si="82"/>
        <v>1.9636938474719021</v>
      </c>
      <c r="CC632" s="11">
        <f t="shared" si="83"/>
        <v>287.28211427248243</v>
      </c>
      <c r="CD632" s="11">
        <f t="shared" si="84"/>
        <v>179.55132142030149</v>
      </c>
      <c r="CF632" s="17"/>
      <c r="CG632" s="17"/>
      <c r="CH632" s="17"/>
      <c r="CI632" s="17"/>
    </row>
    <row r="633" spans="32:87" ht="10.5" customHeight="1">
      <c r="AF633" s="8"/>
      <c r="AG633" s="18">
        <v>32294</v>
      </c>
      <c r="AH633" s="19" t="s">
        <v>33</v>
      </c>
      <c r="AI633" s="26"/>
      <c r="AJ633" s="20">
        <v>1.4500000000000001E-2</v>
      </c>
      <c r="AK633" s="21"/>
      <c r="AL633" s="21"/>
      <c r="AM633" s="21"/>
      <c r="AN633" s="21"/>
      <c r="AO633" s="19" t="s">
        <v>34</v>
      </c>
      <c r="AP633" s="20"/>
      <c r="AQ633" s="3">
        <f t="shared" si="79"/>
        <v>51.490828177946966</v>
      </c>
      <c r="AR633" s="27">
        <v>65.995579937581041</v>
      </c>
      <c r="AS633" s="28">
        <v>3.7372014379067765E-2</v>
      </c>
      <c r="AT633" s="28"/>
      <c r="AU633" s="28"/>
      <c r="AV633" s="28"/>
      <c r="AW633" s="60"/>
      <c r="AX633" s="69"/>
      <c r="AY633" s="68"/>
      <c r="AZ633" s="69"/>
      <c r="BA633" s="69"/>
      <c r="BB633" s="69"/>
      <c r="BC633" s="68"/>
      <c r="BD633" s="20"/>
      <c r="BE633" s="27"/>
      <c r="BF633" s="27"/>
      <c r="BG633" s="28"/>
      <c r="BH633" s="17"/>
      <c r="BI633" s="47">
        <v>36346</v>
      </c>
      <c r="BJ633" s="20"/>
      <c r="BK633" s="20"/>
      <c r="BL633" s="20"/>
      <c r="BM633" s="20"/>
      <c r="BN633" s="20"/>
      <c r="BO633" s="20"/>
      <c r="BP633" s="20"/>
      <c r="BQ633" s="20"/>
      <c r="BR633" s="51">
        <v>0.11</v>
      </c>
      <c r="BS633" s="20"/>
      <c r="BT633" s="20"/>
      <c r="BU633" s="20"/>
      <c r="BW633" s="16">
        <f t="shared" si="80"/>
        <v>0.66389003924684487</v>
      </c>
      <c r="BX633" s="10">
        <f t="shared" si="85"/>
        <v>0.21680089691541574</v>
      </c>
      <c r="BY633" s="10">
        <f t="shared" si="86"/>
        <v>1.1396667975056176</v>
      </c>
      <c r="BZ633" s="12">
        <f t="shared" si="87"/>
        <v>0.29774194907392326</v>
      </c>
      <c r="CA633" s="10">
        <f t="shared" si="81"/>
        <v>3.9263598073111861</v>
      </c>
      <c r="CB633" s="10">
        <f t="shared" si="82"/>
        <v>1.963179903655593</v>
      </c>
      <c r="CC633" s="11">
        <f t="shared" si="83"/>
        <v>287.10044281988519</v>
      </c>
      <c r="CD633" s="11">
        <f t="shared" si="84"/>
        <v>179.43777676242826</v>
      </c>
      <c r="CF633" s="17"/>
      <c r="CG633" s="17"/>
      <c r="CH633" s="17"/>
      <c r="CI633" s="17"/>
    </row>
    <row r="634" spans="32:87" ht="10.5" customHeight="1">
      <c r="AG634" s="18">
        <v>32295</v>
      </c>
      <c r="AH634" s="19" t="s">
        <v>33</v>
      </c>
      <c r="AI634" s="26"/>
      <c r="AJ634" s="20">
        <v>5.7000000000000002E-2</v>
      </c>
      <c r="AK634" s="20"/>
      <c r="AL634" s="20"/>
      <c r="AM634" s="20"/>
      <c r="AN634" s="20"/>
      <c r="AO634" s="19" t="s">
        <v>34</v>
      </c>
      <c r="AP634" s="20"/>
      <c r="AQ634" s="3">
        <f t="shared" si="79"/>
        <v>51.487573244051262</v>
      </c>
      <c r="AR634" s="27">
        <v>65.991415039022471</v>
      </c>
      <c r="AS634" s="28">
        <v>3.7369655877953517E-2</v>
      </c>
      <c r="AT634" s="28"/>
      <c r="AU634" s="28"/>
      <c r="AV634" s="28"/>
      <c r="AW634" s="60"/>
      <c r="AX634" s="69"/>
      <c r="AY634" s="68"/>
      <c r="AZ634" s="69"/>
      <c r="BA634" s="69"/>
      <c r="BB634" s="69"/>
      <c r="BC634" s="68"/>
      <c r="BD634" s="20"/>
      <c r="BE634" s="27"/>
      <c r="BF634" s="27"/>
      <c r="BG634" s="28"/>
      <c r="BH634" s="17"/>
      <c r="BI634" s="47">
        <v>36349</v>
      </c>
      <c r="BJ634" s="20"/>
      <c r="BK634" s="20"/>
      <c r="BL634" s="20"/>
      <c r="BM634" s="20"/>
      <c r="BN634" s="20"/>
      <c r="BO634" s="20"/>
      <c r="BP634" s="20"/>
      <c r="BQ634" s="43">
        <v>3.6999999999999998E-2</v>
      </c>
      <c r="BR634" s="20"/>
      <c r="BS634" s="20"/>
      <c r="BT634" s="20"/>
      <c r="BU634" s="20"/>
      <c r="BW634" s="16">
        <f t="shared" si="80"/>
        <v>0.66376414605356437</v>
      </c>
      <c r="BX634" s="10">
        <f t="shared" si="85"/>
        <v>0.216759785051093</v>
      </c>
      <c r="BY634" s="10">
        <f t="shared" si="86"/>
        <v>1.1394506829626481</v>
      </c>
      <c r="BZ634" s="12">
        <f t="shared" si="87"/>
        <v>0.2976854883913907</v>
      </c>
      <c r="CA634" s="10">
        <f t="shared" si="81"/>
        <v>3.9255890681361425</v>
      </c>
      <c r="CB634" s="10">
        <f t="shared" si="82"/>
        <v>1.9627945340680713</v>
      </c>
      <c r="CC634" s="11">
        <f t="shared" si="83"/>
        <v>286.96426462794602</v>
      </c>
      <c r="CD634" s="11">
        <f t="shared" si="84"/>
        <v>179.35266539246624</v>
      </c>
      <c r="CF634" s="17"/>
      <c r="CG634" s="17"/>
      <c r="CH634" s="17"/>
      <c r="CI634" s="17"/>
    </row>
    <row r="635" spans="32:87" ht="10.5" customHeight="1">
      <c r="AF635" s="8"/>
      <c r="AG635" s="18">
        <v>32295</v>
      </c>
      <c r="AH635" s="19" t="s">
        <v>33</v>
      </c>
      <c r="AI635" s="26"/>
      <c r="AJ635" s="20">
        <v>1.4500000000000001E-2</v>
      </c>
      <c r="AK635" s="21"/>
      <c r="AL635" s="21"/>
      <c r="AM635" s="21"/>
      <c r="AN635" s="21"/>
      <c r="AO635" s="19" t="s">
        <v>34</v>
      </c>
      <c r="AP635" s="20"/>
      <c r="AQ635" s="3">
        <f t="shared" si="79"/>
        <v>51.487573244051262</v>
      </c>
      <c r="AR635" s="27">
        <v>65.991415039022471</v>
      </c>
      <c r="AS635" s="28">
        <v>3.7369655877953517E-2</v>
      </c>
      <c r="AT635" s="28"/>
      <c r="AU635" s="28"/>
      <c r="AV635" s="28"/>
      <c r="AW635" s="60"/>
      <c r="AX635" s="69"/>
      <c r="AY635" s="68"/>
      <c r="AZ635" s="69"/>
      <c r="BA635" s="69"/>
      <c r="BB635" s="69"/>
      <c r="BC635" s="68"/>
      <c r="BD635" s="20"/>
      <c r="BE635" s="27"/>
      <c r="BF635" s="27"/>
      <c r="BG635" s="28"/>
      <c r="BH635" s="17"/>
      <c r="BI635" s="18">
        <v>36371</v>
      </c>
      <c r="BJ635" s="20"/>
      <c r="BK635" s="20"/>
      <c r="BL635" s="42">
        <f>0.03/2</f>
        <v>1.4999999999999999E-2</v>
      </c>
      <c r="BM635" s="42">
        <f>0.032/2</f>
        <v>1.6E-2</v>
      </c>
      <c r="BN635" s="20"/>
      <c r="BO635" s="20"/>
      <c r="BP635" s="20"/>
      <c r="BQ635" s="20"/>
      <c r="BR635" s="20"/>
      <c r="BS635" s="20"/>
      <c r="BT635" s="20"/>
      <c r="BU635" s="20"/>
      <c r="BW635" s="16">
        <f t="shared" si="80"/>
        <v>0.66284165846593524</v>
      </c>
      <c r="BX635" s="10">
        <f t="shared" si="85"/>
        <v>0.21645853616262012</v>
      </c>
      <c r="BY635" s="10">
        <f t="shared" si="86"/>
        <v>1.1378670946986571</v>
      </c>
      <c r="BZ635" s="12">
        <f t="shared" si="87"/>
        <v>0.29727177040181402</v>
      </c>
      <c r="CA635" s="10">
        <f t="shared" si="81"/>
        <v>3.9199416018420905</v>
      </c>
      <c r="CB635" s="10">
        <f t="shared" si="82"/>
        <v>1.9599708009210453</v>
      </c>
      <c r="CC635" s="11">
        <f t="shared" si="83"/>
        <v>285.96759623461435</v>
      </c>
      <c r="CD635" s="11">
        <f t="shared" si="84"/>
        <v>178.72974764663397</v>
      </c>
      <c r="CF635" s="17"/>
      <c r="CG635" s="17"/>
      <c r="CH635" s="17"/>
      <c r="CI635" s="17"/>
    </row>
    <row r="636" spans="32:87" ht="10.5" customHeight="1">
      <c r="AG636" s="18">
        <v>32296</v>
      </c>
      <c r="AH636" s="19" t="s">
        <v>39</v>
      </c>
      <c r="AI636" s="19"/>
      <c r="AJ636" s="19"/>
      <c r="AK636" s="19"/>
      <c r="AL636" s="20">
        <v>0.14000000000000001</v>
      </c>
      <c r="AM636" s="26"/>
      <c r="AN636" s="21"/>
      <c r="AO636" s="19" t="s">
        <v>34</v>
      </c>
      <c r="AP636" s="18"/>
      <c r="AQ636" s="3">
        <f t="shared" si="79"/>
        <v>51.484318515912506</v>
      </c>
      <c r="AR636" s="19"/>
      <c r="AS636" s="19"/>
      <c r="AT636" s="27">
        <v>257.44821445580521</v>
      </c>
      <c r="AU636" s="27">
        <v>146.65013104926976</v>
      </c>
      <c r="AV636" s="28">
        <v>0</v>
      </c>
      <c r="AW636" s="60"/>
      <c r="AX636" s="69"/>
      <c r="AY636" s="68"/>
      <c r="AZ636" s="69"/>
      <c r="BA636" s="69"/>
      <c r="BB636" s="69"/>
      <c r="BC636" s="68"/>
      <c r="BD636" s="20"/>
      <c r="BE636" s="27"/>
      <c r="BF636" s="27"/>
      <c r="BG636" s="28"/>
      <c r="BH636" s="17"/>
      <c r="BI636" s="18">
        <v>36374</v>
      </c>
      <c r="BJ636" s="42">
        <f>0.021/2</f>
        <v>1.0500000000000001E-2</v>
      </c>
      <c r="BK636" s="42">
        <f>0.024/2</f>
        <v>1.2E-2</v>
      </c>
      <c r="BL636" s="20"/>
      <c r="BM636" s="20"/>
      <c r="BN636" s="20"/>
      <c r="BO636" s="20"/>
      <c r="BP636" s="20"/>
      <c r="BQ636" s="20"/>
      <c r="BR636" s="20"/>
      <c r="BS636" s="20"/>
      <c r="BT636" s="20"/>
      <c r="BU636" s="20"/>
      <c r="BW636" s="16">
        <f t="shared" si="80"/>
        <v>0.66271596407666822</v>
      </c>
      <c r="BX636" s="10">
        <f t="shared" si="85"/>
        <v>0.21641748922002516</v>
      </c>
      <c r="BY636" s="10">
        <f t="shared" si="86"/>
        <v>1.1376513214325856</v>
      </c>
      <c r="BZ636" s="12">
        <f t="shared" si="87"/>
        <v>0.29721539887906834</v>
      </c>
      <c r="CA636" s="10">
        <f t="shared" si="81"/>
        <v>3.9191721225521903</v>
      </c>
      <c r="CB636" s="10">
        <f t="shared" si="82"/>
        <v>1.9595860612760951</v>
      </c>
      <c r="CC636" s="11">
        <f t="shared" si="83"/>
        <v>285.83195537726863</v>
      </c>
      <c r="CD636" s="11">
        <f t="shared" si="84"/>
        <v>178.64497211079288</v>
      </c>
      <c r="CF636" s="17"/>
      <c r="CG636" s="17"/>
      <c r="CH636" s="17"/>
      <c r="CI636" s="17"/>
    </row>
    <row r="637" spans="32:87" ht="10.5" customHeight="1">
      <c r="AF637" s="8"/>
      <c r="AG637" s="18">
        <v>32324</v>
      </c>
      <c r="AH637" s="19" t="s">
        <v>35</v>
      </c>
      <c r="AI637" s="20">
        <v>1.6E-2</v>
      </c>
      <c r="AJ637" s="26"/>
      <c r="AK637" s="20"/>
      <c r="AL637" s="20"/>
      <c r="AM637" s="20"/>
      <c r="AN637" s="20"/>
      <c r="AO637" s="19" t="s">
        <v>34</v>
      </c>
      <c r="AP637" s="18"/>
      <c r="AQ637" s="3">
        <f t="shared" si="79"/>
        <v>51.393269612555606</v>
      </c>
      <c r="AR637" s="27">
        <v>65.870747249577803</v>
      </c>
      <c r="AS637" s="28">
        <v>3.730132405381497E-2</v>
      </c>
      <c r="AT637" s="28"/>
      <c r="AU637" s="28"/>
      <c r="AV637" s="28"/>
      <c r="AW637" s="60"/>
      <c r="AX637" s="69"/>
      <c r="AY637" s="68"/>
      <c r="AZ637" s="69"/>
      <c r="BA637" s="69"/>
      <c r="BB637" s="69"/>
      <c r="BC637" s="68"/>
      <c r="BD637" s="20"/>
      <c r="BE637" s="27"/>
      <c r="BF637" s="27"/>
      <c r="BG637" s="28"/>
      <c r="BH637" s="17"/>
      <c r="BI637" s="47">
        <v>36374</v>
      </c>
      <c r="BJ637" s="20"/>
      <c r="BK637" s="20"/>
      <c r="BL637" s="20"/>
      <c r="BM637" s="20"/>
      <c r="BN637" s="20"/>
      <c r="BO637" s="20"/>
      <c r="BP637" s="20"/>
      <c r="BQ637" s="20"/>
      <c r="BR637" s="20"/>
      <c r="BS637" s="43">
        <v>4.2999999999999997E-2</v>
      </c>
      <c r="BT637" s="43"/>
      <c r="BU637" s="43"/>
      <c r="BW637" s="16">
        <f t="shared" si="80"/>
        <v>0.66271596407666822</v>
      </c>
      <c r="BX637" s="10">
        <f t="shared" si="85"/>
        <v>0.21641748922002516</v>
      </c>
      <c r="BY637" s="10">
        <f t="shared" si="86"/>
        <v>1.1376513214325856</v>
      </c>
      <c r="BZ637" s="12">
        <f t="shared" si="87"/>
        <v>0.29721539887906834</v>
      </c>
      <c r="CA637" s="10">
        <f t="shared" si="81"/>
        <v>3.9191721225521903</v>
      </c>
      <c r="CB637" s="10">
        <f t="shared" si="82"/>
        <v>1.9595860612760951</v>
      </c>
      <c r="CC637" s="11">
        <f t="shared" si="83"/>
        <v>285.83195537726863</v>
      </c>
      <c r="CD637" s="11">
        <f t="shared" si="84"/>
        <v>178.64497211079288</v>
      </c>
      <c r="CF637" s="17"/>
      <c r="CG637" s="17"/>
      <c r="CH637" s="17"/>
      <c r="CI637" s="17"/>
    </row>
    <row r="638" spans="32:87" ht="10.5" customHeight="1">
      <c r="AG638" s="18">
        <v>32324</v>
      </c>
      <c r="AH638" s="19" t="s">
        <v>33</v>
      </c>
      <c r="AI638" s="26"/>
      <c r="AJ638" s="20">
        <v>1.4500000000000001E-2</v>
      </c>
      <c r="AK638" s="21"/>
      <c r="AL638" s="21"/>
      <c r="AM638" s="21"/>
      <c r="AN638" s="21"/>
      <c r="AO638" s="19" t="s">
        <v>34</v>
      </c>
      <c r="AP638" s="18"/>
      <c r="AQ638" s="3">
        <f t="shared" si="79"/>
        <v>51.393269612555606</v>
      </c>
      <c r="AR638" s="27">
        <v>65.870747249577803</v>
      </c>
      <c r="AS638" s="28">
        <v>3.730132405381497E-2</v>
      </c>
      <c r="AT638" s="28"/>
      <c r="AU638" s="28"/>
      <c r="AV638" s="28"/>
      <c r="AW638" s="60"/>
      <c r="AX638" s="69"/>
      <c r="AY638" s="68"/>
      <c r="AZ638" s="69"/>
      <c r="BA638" s="69"/>
      <c r="BB638" s="69"/>
      <c r="BC638" s="68"/>
      <c r="BD638" s="20"/>
      <c r="BE638" s="27"/>
      <c r="BF638" s="27"/>
      <c r="BG638" s="28"/>
      <c r="BH638" s="17"/>
      <c r="BI638" s="18">
        <v>36403</v>
      </c>
      <c r="BJ638" s="20"/>
      <c r="BK638" s="20"/>
      <c r="BL638" s="42">
        <f>0.03/2</f>
        <v>1.4999999999999999E-2</v>
      </c>
      <c r="BM638" s="42">
        <f>0.032/2</f>
        <v>1.6E-2</v>
      </c>
      <c r="BN638" s="20"/>
      <c r="BO638" s="20"/>
      <c r="BP638" s="20"/>
      <c r="BQ638" s="20"/>
      <c r="BR638" s="20"/>
      <c r="BS638" s="20"/>
      <c r="BT638" s="20"/>
      <c r="BU638" s="20"/>
      <c r="BW638" s="16">
        <f t="shared" si="80"/>
        <v>0.66150214648681316</v>
      </c>
      <c r="BX638" s="10">
        <f t="shared" si="85"/>
        <v>0.21602110318225476</v>
      </c>
      <c r="BY638" s="10">
        <f t="shared" si="86"/>
        <v>1.13556762153711</v>
      </c>
      <c r="BZ638" s="12">
        <f t="shared" si="87"/>
        <v>0.29667102497125425</v>
      </c>
      <c r="CA638" s="10">
        <f t="shared" si="81"/>
        <v>3.9117416056863004</v>
      </c>
      <c r="CB638" s="10">
        <f t="shared" si="82"/>
        <v>1.9558708028431502</v>
      </c>
      <c r="CC638" s="11">
        <f t="shared" si="83"/>
        <v>284.52407283785607</v>
      </c>
      <c r="CD638" s="11">
        <f t="shared" si="84"/>
        <v>177.82754552366004</v>
      </c>
      <c r="CF638" s="17"/>
      <c r="CG638" s="17"/>
      <c r="CH638" s="17"/>
      <c r="CI638" s="17"/>
    </row>
    <row r="639" spans="32:87" ht="10.5" customHeight="1">
      <c r="AF639" s="8"/>
      <c r="AG639" s="18">
        <v>32325</v>
      </c>
      <c r="AH639" s="19" t="s">
        <v>33</v>
      </c>
      <c r="AI639" s="26"/>
      <c r="AJ639" s="20">
        <v>1.4500000000000001E-2</v>
      </c>
      <c r="AK639" s="20"/>
      <c r="AL639" s="20"/>
      <c r="AM639" s="20"/>
      <c r="AN639" s="20"/>
      <c r="AO639" s="19" t="s">
        <v>34</v>
      </c>
      <c r="AP639" s="20"/>
      <c r="AQ639" s="3">
        <f t="shared" si="79"/>
        <v>51.390020845713202</v>
      </c>
      <c r="AR639" s="27">
        <v>65.86659022905414</v>
      </c>
      <c r="AS639" s="28">
        <v>3.7298970013878788E-2</v>
      </c>
      <c r="AT639" s="28"/>
      <c r="AU639" s="28"/>
      <c r="AV639" s="28"/>
      <c r="AW639" s="60"/>
      <c r="AX639" s="69"/>
      <c r="AY639" s="68"/>
      <c r="AZ639" s="69"/>
      <c r="BA639" s="69"/>
      <c r="BB639" s="69"/>
      <c r="BC639" s="68"/>
      <c r="BD639" s="20"/>
      <c r="BE639" s="27"/>
      <c r="BF639" s="27"/>
      <c r="BG639" s="28"/>
      <c r="BH639" s="17"/>
      <c r="BI639" s="18">
        <v>36404</v>
      </c>
      <c r="BJ639" s="42">
        <f>0.021/2</f>
        <v>1.0500000000000001E-2</v>
      </c>
      <c r="BK639" s="42">
        <f>0.024/2</f>
        <v>1.2E-2</v>
      </c>
      <c r="BL639" s="20"/>
      <c r="BM639" s="20"/>
      <c r="BN639" s="20"/>
      <c r="BO639" s="20"/>
      <c r="BP639" s="20"/>
      <c r="BQ639" s="20"/>
      <c r="BR639" s="20"/>
      <c r="BS639" s="20"/>
      <c r="BT639" s="20"/>
      <c r="BU639" s="20"/>
      <c r="BW639" s="16">
        <f t="shared" si="80"/>
        <v>0.66146033038412344</v>
      </c>
      <c r="BX639" s="10">
        <f t="shared" si="85"/>
        <v>0.21600744765493435</v>
      </c>
      <c r="BY639" s="10">
        <f t="shared" si="86"/>
        <v>1.1354958379268443</v>
      </c>
      <c r="BZ639" s="12">
        <f t="shared" si="87"/>
        <v>0.29665227125123811</v>
      </c>
      <c r="CA639" s="10">
        <f t="shared" si="81"/>
        <v>3.9114856323892875</v>
      </c>
      <c r="CB639" s="10">
        <f t="shared" si="82"/>
        <v>1.9557428161946437</v>
      </c>
      <c r="CC639" s="11">
        <f t="shared" si="83"/>
        <v>284.47908033620143</v>
      </c>
      <c r="CD639" s="11">
        <f t="shared" si="84"/>
        <v>177.79942521012589</v>
      </c>
      <c r="CF639" s="17"/>
      <c r="CG639" s="17"/>
      <c r="CH639" s="17"/>
      <c r="CI639" s="17"/>
    </row>
    <row r="640" spans="32:87" ht="10.5" customHeight="1">
      <c r="AG640" s="18">
        <v>32325</v>
      </c>
      <c r="AH640" s="19" t="s">
        <v>33</v>
      </c>
      <c r="AI640" s="26"/>
      <c r="AJ640" s="20">
        <v>1.4500000000000001E-2</v>
      </c>
      <c r="AK640" s="21"/>
      <c r="AL640" s="21"/>
      <c r="AM640" s="21"/>
      <c r="AN640" s="21"/>
      <c r="AO640" s="19" t="s">
        <v>34</v>
      </c>
      <c r="AP640" s="20"/>
      <c r="AQ640" s="3">
        <f t="shared" si="79"/>
        <v>51.390020845713202</v>
      </c>
      <c r="AR640" s="27">
        <v>65.86659022905414</v>
      </c>
      <c r="AS640" s="28">
        <v>3.7298970013878788E-2</v>
      </c>
      <c r="AT640" s="28"/>
      <c r="AU640" s="28"/>
      <c r="AV640" s="28"/>
      <c r="AW640" s="60"/>
      <c r="AX640" s="69"/>
      <c r="AY640" s="68"/>
      <c r="AZ640" s="69"/>
      <c r="BA640" s="69"/>
      <c r="BB640" s="69"/>
      <c r="BC640" s="68"/>
      <c r="BD640" s="20"/>
      <c r="BE640" s="27"/>
      <c r="BF640" s="27"/>
      <c r="BG640" s="28"/>
      <c r="BH640" s="17"/>
      <c r="BI640" s="18">
        <v>36433</v>
      </c>
      <c r="BJ640" s="20"/>
      <c r="BK640" s="20"/>
      <c r="BL640" s="42">
        <f>0.03/2</f>
        <v>1.4999999999999999E-2</v>
      </c>
      <c r="BM640" s="42">
        <f>0.032/2</f>
        <v>1.6E-2</v>
      </c>
      <c r="BN640" s="20"/>
      <c r="BO640" s="20"/>
      <c r="BP640" s="20"/>
      <c r="BQ640" s="20"/>
      <c r="BR640" s="20"/>
      <c r="BS640" s="20"/>
      <c r="BT640" s="20"/>
      <c r="BU640" s="20"/>
      <c r="BW640" s="16">
        <f t="shared" si="80"/>
        <v>0.66024881258836576</v>
      </c>
      <c r="BX640" s="10">
        <f t="shared" si="85"/>
        <v>0.21561181264126975</v>
      </c>
      <c r="BY640" s="10">
        <f t="shared" si="86"/>
        <v>1.1334160859727727</v>
      </c>
      <c r="BZ640" s="12">
        <f t="shared" si="87"/>
        <v>0.29610892875696621</v>
      </c>
      <c r="CA640" s="10">
        <f t="shared" si="81"/>
        <v>3.904069688650837</v>
      </c>
      <c r="CB640" s="10">
        <f t="shared" si="82"/>
        <v>1.9520348443254185</v>
      </c>
      <c r="CC640" s="11">
        <f t="shared" si="83"/>
        <v>283.17738815308371</v>
      </c>
      <c r="CD640" s="11">
        <f t="shared" si="84"/>
        <v>176.98586759567729</v>
      </c>
      <c r="CF640" s="17"/>
      <c r="CG640" s="17"/>
      <c r="CH640" s="17"/>
      <c r="CI640" s="17"/>
    </row>
    <row r="641" spans="32:87" ht="10.5" customHeight="1">
      <c r="AF641" s="8"/>
      <c r="AG641" s="18">
        <v>32325</v>
      </c>
      <c r="AH641" s="19" t="s">
        <v>39</v>
      </c>
      <c r="AI641" s="19"/>
      <c r="AJ641" s="19"/>
      <c r="AK641" s="19"/>
      <c r="AL641" s="20">
        <v>0.02</v>
      </c>
      <c r="AM641" s="26"/>
      <c r="AN641" s="20"/>
      <c r="AO641" s="19" t="s">
        <v>34</v>
      </c>
      <c r="AP641" s="18"/>
      <c r="AQ641" s="3">
        <f t="shared" si="79"/>
        <v>51.390020845713202</v>
      </c>
      <c r="AR641" s="19"/>
      <c r="AS641" s="19"/>
      <c r="AT641" s="27">
        <v>256.97746069311518</v>
      </c>
      <c r="AU641" s="27">
        <v>146.3819757577819</v>
      </c>
      <c r="AV641" s="28">
        <v>0</v>
      </c>
      <c r="AW641" s="60"/>
      <c r="AX641" s="69"/>
      <c r="AY641" s="68"/>
      <c r="AZ641" s="69"/>
      <c r="BA641" s="69"/>
      <c r="BB641" s="69"/>
      <c r="BC641" s="68"/>
      <c r="BD641" s="20"/>
      <c r="BE641" s="27"/>
      <c r="BF641" s="27"/>
      <c r="BG641" s="28"/>
      <c r="BH641" s="17"/>
      <c r="BI641" s="18">
        <v>36434</v>
      </c>
      <c r="BJ641" s="42">
        <f>0.021/2</f>
        <v>1.0500000000000001E-2</v>
      </c>
      <c r="BK641" s="42">
        <f>0.024/2</f>
        <v>1.2E-2</v>
      </c>
      <c r="BL641" s="20"/>
      <c r="BM641" s="20"/>
      <c r="BN641" s="20"/>
      <c r="BO641" s="20"/>
      <c r="BP641" s="20"/>
      <c r="BQ641" s="20"/>
      <c r="BR641" s="20"/>
      <c r="BS641" s="20"/>
      <c r="BT641" s="20"/>
      <c r="BU641" s="20"/>
      <c r="BW641" s="16">
        <f t="shared" si="80"/>
        <v>0.66020707571374682</v>
      </c>
      <c r="BX641" s="10">
        <f t="shared" si="85"/>
        <v>0.21559818298678343</v>
      </c>
      <c r="BY641" s="10">
        <f t="shared" si="86"/>
        <v>1.1333444383693705</v>
      </c>
      <c r="BZ641" s="12">
        <f t="shared" si="87"/>
        <v>0.2960902105692203</v>
      </c>
      <c r="CA641" s="10">
        <f t="shared" si="81"/>
        <v>3.9038142173823571</v>
      </c>
      <c r="CB641" s="10">
        <f t="shared" si="82"/>
        <v>1.9519071086911786</v>
      </c>
      <c r="CC641" s="11">
        <f t="shared" si="83"/>
        <v>283.13260860603901</v>
      </c>
      <c r="CD641" s="11">
        <f t="shared" si="84"/>
        <v>176.95788037877438</v>
      </c>
      <c r="CF641" s="17"/>
      <c r="CG641" s="17"/>
      <c r="CH641" s="17"/>
      <c r="CI641" s="17"/>
    </row>
    <row r="642" spans="32:87" ht="10.5" customHeight="1">
      <c r="AG642" s="18">
        <v>32353</v>
      </c>
      <c r="AH642" s="19" t="s">
        <v>35</v>
      </c>
      <c r="AI642" s="20">
        <v>1.6E-2</v>
      </c>
      <c r="AJ642" s="26"/>
      <c r="AK642" s="20"/>
      <c r="AL642" s="20"/>
      <c r="AM642" s="20"/>
      <c r="AN642" s="20"/>
      <c r="AO642" s="19" t="s">
        <v>34</v>
      </c>
      <c r="AP642" s="18"/>
      <c r="AQ642" s="3">
        <f t="shared" si="79"/>
        <v>51.299138705745783</v>
      </c>
      <c r="AR642" s="27">
        <v>65.7503001057338</v>
      </c>
      <c r="AS642" s="28">
        <v>3.7233117176992105E-2</v>
      </c>
      <c r="AT642" s="28"/>
      <c r="AU642" s="28"/>
      <c r="AV642" s="28"/>
      <c r="AW642" s="60"/>
      <c r="AX642" s="69"/>
      <c r="AY642" s="68"/>
      <c r="AZ642" s="69"/>
      <c r="BA642" s="69"/>
      <c r="BB642" s="69"/>
      <c r="BC642" s="68"/>
      <c r="BD642" s="20"/>
      <c r="BE642" s="27"/>
      <c r="BF642" s="27"/>
      <c r="BG642" s="28"/>
      <c r="BH642" s="17"/>
      <c r="BI642" s="18">
        <v>36462</v>
      </c>
      <c r="BJ642" s="20"/>
      <c r="BK642" s="20"/>
      <c r="BL642" s="42">
        <f>0.03/2</f>
        <v>1.4999999999999999E-2</v>
      </c>
      <c r="BM642" s="42">
        <f>0.032/2</f>
        <v>1.6E-2</v>
      </c>
      <c r="BN642" s="20"/>
      <c r="BO642" s="20"/>
      <c r="BP642" s="20"/>
      <c r="BQ642" s="20"/>
      <c r="BR642" s="20"/>
      <c r="BS642" s="20"/>
      <c r="BT642" s="20"/>
      <c r="BU642" s="20"/>
      <c r="BW642" s="16">
        <f t="shared" si="80"/>
        <v>0.65903951378489223</v>
      </c>
      <c r="BX642" s="10">
        <f t="shared" si="85"/>
        <v>0.21521690226495319</v>
      </c>
      <c r="BY642" s="10">
        <f t="shared" si="86"/>
        <v>1.1313401432516779</v>
      </c>
      <c r="BZ642" s="12">
        <f t="shared" si="87"/>
        <v>0.29556658143817316</v>
      </c>
      <c r="CA642" s="10">
        <f t="shared" si="81"/>
        <v>3.8966678050999208</v>
      </c>
      <c r="CB642" s="10">
        <f t="shared" si="82"/>
        <v>1.9483339025499604</v>
      </c>
      <c r="CC642" s="11">
        <f t="shared" si="83"/>
        <v>281.88165212863157</v>
      </c>
      <c r="CD642" s="11">
        <f t="shared" si="84"/>
        <v>176.17603258039475</v>
      </c>
      <c r="CF642" s="17"/>
      <c r="CG642" s="17"/>
      <c r="CH642" s="17"/>
      <c r="CI642" s="17"/>
    </row>
    <row r="643" spans="32:87" ht="10.5" customHeight="1">
      <c r="AF643" s="8"/>
      <c r="AG643" s="18">
        <v>32353</v>
      </c>
      <c r="AH643" s="19" t="s">
        <v>33</v>
      </c>
      <c r="AI643" s="26"/>
      <c r="AJ643" s="20">
        <v>1.4500000000000001E-2</v>
      </c>
      <c r="AK643" s="21"/>
      <c r="AL643" s="21"/>
      <c r="AM643" s="21"/>
      <c r="AN643" s="21"/>
      <c r="AO643" s="19" t="s">
        <v>34</v>
      </c>
      <c r="AP643" s="20"/>
      <c r="AQ643" s="3">
        <f t="shared" si="79"/>
        <v>51.299138705745783</v>
      </c>
      <c r="AR643" s="27">
        <v>65.7503001057338</v>
      </c>
      <c r="AS643" s="28">
        <v>3.7233117176992105E-2</v>
      </c>
      <c r="AT643" s="28"/>
      <c r="AU643" s="28"/>
      <c r="AV643" s="28"/>
      <c r="AW643" s="60"/>
      <c r="AX643" s="69"/>
      <c r="AY643" s="68"/>
      <c r="AZ643" s="69"/>
      <c r="BA643" s="69"/>
      <c r="BB643" s="69"/>
      <c r="BC643" s="68"/>
      <c r="BD643" s="20"/>
      <c r="BE643" s="27"/>
      <c r="BF643" s="27"/>
      <c r="BG643" s="28"/>
      <c r="BH643" s="17"/>
      <c r="BI643" s="18">
        <v>36465</v>
      </c>
      <c r="BJ643" s="42">
        <f>0.021/2</f>
        <v>1.0500000000000001E-2</v>
      </c>
      <c r="BK643" s="42">
        <f>0.024/2</f>
        <v>1.2E-2</v>
      </c>
      <c r="BL643" s="20"/>
      <c r="BM643" s="20"/>
      <c r="BN643" s="20"/>
      <c r="BO643" s="20"/>
      <c r="BP643" s="20"/>
      <c r="BQ643" s="20"/>
      <c r="BR643" s="20"/>
      <c r="BS643" s="20"/>
      <c r="BT643" s="20"/>
      <c r="BU643" s="20"/>
      <c r="BW643" s="16">
        <f t="shared" si="80"/>
        <v>0.65891454039474695</v>
      </c>
      <c r="BX643" s="10">
        <f t="shared" si="85"/>
        <v>0.21517609077288016</v>
      </c>
      <c r="BY643" s="10">
        <f t="shared" si="86"/>
        <v>1.1311256076887073</v>
      </c>
      <c r="BZ643" s="12">
        <f t="shared" si="87"/>
        <v>0.29551053326970472</v>
      </c>
      <c r="CA643" s="10">
        <f t="shared" si="81"/>
        <v>3.8959028944251708</v>
      </c>
      <c r="CB643" s="10">
        <f t="shared" si="82"/>
        <v>1.9479514472125854</v>
      </c>
      <c r="CC643" s="11">
        <f t="shared" si="83"/>
        <v>281.74794932639736</v>
      </c>
      <c r="CD643" s="11">
        <f t="shared" si="84"/>
        <v>176.09246832899836</v>
      </c>
      <c r="CF643" s="17"/>
      <c r="CG643" s="17"/>
      <c r="CH643" s="17"/>
      <c r="CI643" s="17"/>
    </row>
    <row r="644" spans="32:87" ht="10.5" customHeight="1">
      <c r="AG644" s="18">
        <v>32356</v>
      </c>
      <c r="AH644" s="19" t="s">
        <v>33</v>
      </c>
      <c r="AI644" s="26"/>
      <c r="AJ644" s="20">
        <v>0.05</v>
      </c>
      <c r="AK644" s="20"/>
      <c r="AL644" s="20"/>
      <c r="AM644" s="20"/>
      <c r="AN644" s="20"/>
      <c r="AO644" s="19" t="s">
        <v>34</v>
      </c>
      <c r="AP644" s="18"/>
      <c r="AQ644" s="3">
        <f t="shared" si="79"/>
        <v>51.289410871311745</v>
      </c>
      <c r="AR644" s="27">
        <v>65.737852633546353</v>
      </c>
      <c r="AS644" s="28">
        <v>3.722606841539304E-2</v>
      </c>
      <c r="AT644" s="28"/>
      <c r="AU644" s="28"/>
      <c r="AV644" s="28"/>
      <c r="AW644" s="60"/>
      <c r="AX644" s="69"/>
      <c r="AY644" s="68"/>
      <c r="AZ644" s="69"/>
      <c r="BA644" s="69"/>
      <c r="BB644" s="69"/>
      <c r="BC644" s="68"/>
      <c r="BD644" s="20"/>
      <c r="BE644" s="27"/>
      <c r="BF644" s="27"/>
      <c r="BG644" s="28"/>
      <c r="BH644" s="17"/>
      <c r="BI644" s="47">
        <v>36473</v>
      </c>
      <c r="BJ644" s="20"/>
      <c r="BK644" s="20"/>
      <c r="BL644" s="20"/>
      <c r="BM644" s="20"/>
      <c r="BN644" s="20"/>
      <c r="BO644" s="20"/>
      <c r="BP644" s="20"/>
      <c r="BQ644" s="20"/>
      <c r="BR644" s="20"/>
      <c r="BS644" s="43">
        <v>4.2999999999999997E-2</v>
      </c>
      <c r="BT644" s="43">
        <v>2.7E-2</v>
      </c>
      <c r="BU644" s="43">
        <v>0.107</v>
      </c>
      <c r="BW644" s="16">
        <f t="shared" si="80"/>
        <v>0.65858139386889825</v>
      </c>
      <c r="BX644" s="10">
        <f t="shared" si="85"/>
        <v>0.21506729795880183</v>
      </c>
      <c r="BY644" s="10">
        <f t="shared" si="86"/>
        <v>1.1305537117243623</v>
      </c>
      <c r="BZ644" s="12">
        <f t="shared" si="87"/>
        <v>0.29536112344267079</v>
      </c>
      <c r="CA644" s="10">
        <f t="shared" si="81"/>
        <v>3.8938638666170564</v>
      </c>
      <c r="CB644" s="10">
        <f t="shared" si="82"/>
        <v>1.9469319333085282</v>
      </c>
      <c r="CC644" s="11">
        <f t="shared" si="83"/>
        <v>281.39171848349235</v>
      </c>
      <c r="CD644" s="11">
        <f t="shared" si="84"/>
        <v>175.86982405218271</v>
      </c>
      <c r="CF644" s="17"/>
      <c r="CG644" s="17"/>
      <c r="CH644" s="17"/>
      <c r="CI644" s="17"/>
    </row>
    <row r="645" spans="32:87" ht="10.5" customHeight="1">
      <c r="AF645" s="8"/>
      <c r="AG645" s="18">
        <v>32356</v>
      </c>
      <c r="AH645" s="19" t="s">
        <v>33</v>
      </c>
      <c r="AI645" s="26"/>
      <c r="AJ645" s="20">
        <v>1.4500000000000001E-2</v>
      </c>
      <c r="AK645" s="21"/>
      <c r="AL645" s="21"/>
      <c r="AM645" s="21"/>
      <c r="AN645" s="21"/>
      <c r="AO645" s="19" t="s">
        <v>34</v>
      </c>
      <c r="AP645" s="18"/>
      <c r="AQ645" s="3">
        <f t="shared" ref="AQ645:AQ708" si="88">100*2.71828^(-(0.69315/30.02)*(AG645-21794)/365.25)</f>
        <v>51.289410871311745</v>
      </c>
      <c r="AR645" s="27">
        <v>65.737852633546353</v>
      </c>
      <c r="AS645" s="28">
        <v>3.722606841539304E-2</v>
      </c>
      <c r="AT645" s="28"/>
      <c r="AU645" s="28"/>
      <c r="AV645" s="28"/>
      <c r="AW645" s="60"/>
      <c r="AX645" s="69"/>
      <c r="AY645" s="68"/>
      <c r="AZ645" s="69"/>
      <c r="BA645" s="69"/>
      <c r="BB645" s="69"/>
      <c r="BC645" s="68"/>
      <c r="BD645" s="20"/>
      <c r="BE645" s="27"/>
      <c r="BF645" s="27"/>
      <c r="BG645" s="28"/>
      <c r="BH645" s="17"/>
      <c r="BI645" s="18">
        <v>36494</v>
      </c>
      <c r="BJ645" s="20"/>
      <c r="BK645" s="20"/>
      <c r="BL645" s="42">
        <f>0.03/2</f>
        <v>1.4999999999999999E-2</v>
      </c>
      <c r="BM645" s="42">
        <f>0.032/2</f>
        <v>1.6E-2</v>
      </c>
      <c r="BN645" s="20"/>
      <c r="BO645" s="20"/>
      <c r="BP645" s="20"/>
      <c r="BQ645" s="20"/>
      <c r="BR645" s="20"/>
      <c r="BS645" s="20"/>
      <c r="BT645" s="20"/>
      <c r="BU645" s="20"/>
      <c r="BW645" s="16">
        <f t="shared" si="80"/>
        <v>0.65770768541811042</v>
      </c>
      <c r="BX645" s="10">
        <f t="shared" si="85"/>
        <v>0.2147819784562103</v>
      </c>
      <c r="BY645" s="10">
        <f t="shared" si="86"/>
        <v>1.1290538601628108</v>
      </c>
      <c r="BZ645" s="12">
        <f t="shared" si="87"/>
        <v>0.29496928196037497</v>
      </c>
      <c r="CA645" s="10">
        <f t="shared" si="81"/>
        <v>3.8885164946295827</v>
      </c>
      <c r="CB645" s="10">
        <f t="shared" si="82"/>
        <v>1.9442582473147914</v>
      </c>
      <c r="CC645" s="11">
        <f t="shared" si="83"/>
        <v>280.45875399149185</v>
      </c>
      <c r="CD645" s="11">
        <f t="shared" si="84"/>
        <v>175.28672124468241</v>
      </c>
      <c r="CF645" s="17"/>
      <c r="CG645" s="17"/>
      <c r="CH645" s="17"/>
      <c r="CI645" s="17"/>
    </row>
    <row r="646" spans="32:87" ht="10.5" customHeight="1">
      <c r="AG646" s="18">
        <v>32356</v>
      </c>
      <c r="AH646" s="19" t="s">
        <v>39</v>
      </c>
      <c r="AI646" s="19"/>
      <c r="AJ646" s="19"/>
      <c r="AK646" s="19"/>
      <c r="AL646" s="20">
        <v>0.02</v>
      </c>
      <c r="AM646" s="26"/>
      <c r="AN646" s="20"/>
      <c r="AO646" s="19" t="s">
        <v>34</v>
      </c>
      <c r="AP646" s="18"/>
      <c r="AQ646" s="3">
        <f t="shared" si="88"/>
        <v>51.289410871311745</v>
      </c>
      <c r="AR646" s="19"/>
      <c r="AS646" s="19"/>
      <c r="AT646" s="27">
        <v>256.47519299906452</v>
      </c>
      <c r="AU646" s="27">
        <v>146.09586919724487</v>
      </c>
      <c r="AV646" s="28">
        <v>0</v>
      </c>
      <c r="AW646" s="60"/>
      <c r="AX646" s="69"/>
      <c r="AY646" s="68"/>
      <c r="AZ646" s="69"/>
      <c r="BA646" s="69"/>
      <c r="BB646" s="69"/>
      <c r="BC646" s="68"/>
      <c r="BD646" s="20"/>
      <c r="BE646" s="27"/>
      <c r="BF646" s="27"/>
      <c r="BG646" s="28"/>
      <c r="BH646" s="17"/>
      <c r="BI646" s="18">
        <v>36495</v>
      </c>
      <c r="BJ646" s="42">
        <f>0.021/2</f>
        <v>1.0500000000000001E-2</v>
      </c>
      <c r="BK646" s="42">
        <f>0.024/2</f>
        <v>1.2E-2</v>
      </c>
      <c r="BL646" s="20"/>
      <c r="BM646" s="20"/>
      <c r="BN646" s="20"/>
      <c r="BO646" s="20"/>
      <c r="BP646" s="20"/>
      <c r="BQ646" s="20"/>
      <c r="BR646" s="20"/>
      <c r="BS646" s="20"/>
      <c r="BT646" s="20"/>
      <c r="BU646" s="20"/>
      <c r="BW646" s="16">
        <f t="shared" ref="BW646:BW709" si="89">1*2.71828^(-(0.69315/30.02)*(BI646-29866)/365.25)</f>
        <v>0.65766610917794344</v>
      </c>
      <c r="BX646" s="10">
        <f t="shared" si="85"/>
        <v>0.21476840125874427</v>
      </c>
      <c r="BY646" s="10">
        <f t="shared" si="86"/>
        <v>1.1289824883125306</v>
      </c>
      <c r="BZ646" s="12">
        <f t="shared" si="87"/>
        <v>0.29495063581409969</v>
      </c>
      <c r="CA646" s="10">
        <f t="shared" ref="CA646:CA709" si="90">6*2.71828^(-(0.69315/29)*(BI646-29866)/365.25)</f>
        <v>3.8882620411180895</v>
      </c>
      <c r="CB646" s="10">
        <f t="shared" ref="CB646:CB709" si="91">3*2.71828^(-(0.69315/29)*(BI646-29866)/365.25)</f>
        <v>1.9441310205590447</v>
      </c>
      <c r="CC646" s="11">
        <f t="shared" ref="CC646:CC709" si="92">800*2.71828^(-(0.69315/12)*(BI646-29866)/365.25)</f>
        <v>280.41440434885135</v>
      </c>
      <c r="CD646" s="11">
        <f t="shared" ref="CD646:CD709" si="93">500*2.71828^(-(0.69315/12)*(BI646-29866)/365.25)</f>
        <v>175.25900271803206</v>
      </c>
      <c r="CF646" s="17"/>
      <c r="CG646" s="17"/>
      <c r="CH646" s="17"/>
      <c r="CI646" s="17"/>
    </row>
    <row r="647" spans="32:87" ht="10.5" customHeight="1">
      <c r="AF647" s="8"/>
      <c r="AG647" s="18">
        <v>32386</v>
      </c>
      <c r="AH647" s="19" t="s">
        <v>35</v>
      </c>
      <c r="AI647" s="20">
        <v>0.14000000000000001</v>
      </c>
      <c r="AJ647" s="26"/>
      <c r="AK647" s="20"/>
      <c r="AL647" s="20"/>
      <c r="AM647" s="20"/>
      <c r="AN647" s="20"/>
      <c r="AO647" s="19" t="s">
        <v>34</v>
      </c>
      <c r="AP647" s="18"/>
      <c r="AQ647" s="3">
        <f t="shared" si="88"/>
        <v>51.192233926961947</v>
      </c>
      <c r="AR647" s="27">
        <v>65.613507444738744</v>
      </c>
      <c r="AS647" s="28">
        <v>3.7155654151460805E-2</v>
      </c>
      <c r="AT647" s="28"/>
      <c r="AU647" s="28"/>
      <c r="AV647" s="28"/>
      <c r="AW647" s="60"/>
      <c r="AX647" s="69"/>
      <c r="AY647" s="68"/>
      <c r="AZ647" s="69"/>
      <c r="BA647" s="69"/>
      <c r="BB647" s="69"/>
      <c r="BC647" s="68"/>
      <c r="BD647" s="20"/>
      <c r="BE647" s="27"/>
      <c r="BF647" s="27"/>
      <c r="BG647" s="28"/>
      <c r="BH647" s="17"/>
      <c r="BI647" s="18">
        <v>36522</v>
      </c>
      <c r="BJ647" s="20"/>
      <c r="BK647" s="20"/>
      <c r="BL647" s="42">
        <f>0.03/2</f>
        <v>1.4999999999999999E-2</v>
      </c>
      <c r="BM647" s="42">
        <f>0.032/2</f>
        <v>1.6E-2</v>
      </c>
      <c r="BN647" s="20"/>
      <c r="BO647" s="20"/>
      <c r="BP647" s="20"/>
      <c r="BQ647" s="20"/>
      <c r="BR647" s="20"/>
      <c r="BS647" s="20"/>
      <c r="BT647" s="20"/>
      <c r="BU647" s="20"/>
      <c r="BW647" s="16">
        <f t="shared" si="89"/>
        <v>0.65654454360691572</v>
      </c>
      <c r="BX647" s="10">
        <f t="shared" si="85"/>
        <v>0.21440214117443254</v>
      </c>
      <c r="BY647" s="10">
        <f t="shared" si="86"/>
        <v>1.1270571528398434</v>
      </c>
      <c r="BZ647" s="12">
        <f t="shared" si="87"/>
        <v>0.29444763516731964</v>
      </c>
      <c r="CA647" s="10">
        <f t="shared" si="90"/>
        <v>3.8813980867110027</v>
      </c>
      <c r="CB647" s="10">
        <f t="shared" si="91"/>
        <v>1.9406990433555014</v>
      </c>
      <c r="CC647" s="11">
        <f t="shared" si="92"/>
        <v>279.2196113272874</v>
      </c>
      <c r="CD647" s="11">
        <f t="shared" si="93"/>
        <v>174.51225707955462</v>
      </c>
      <c r="CF647" s="17"/>
      <c r="CG647" s="17"/>
      <c r="CH647" s="17"/>
      <c r="CI647" s="17"/>
    </row>
    <row r="648" spans="32:87" ht="10.5" customHeight="1">
      <c r="AG648" s="18">
        <v>32386</v>
      </c>
      <c r="AH648" s="19" t="s">
        <v>33</v>
      </c>
      <c r="AI648" s="26"/>
      <c r="AJ648" s="20">
        <v>1.4500000000000001E-2</v>
      </c>
      <c r="AK648" s="20"/>
      <c r="AL648" s="20"/>
      <c r="AM648" s="20"/>
      <c r="AN648" s="20"/>
      <c r="AO648" s="19" t="s">
        <v>34</v>
      </c>
      <c r="AP648" s="18"/>
      <c r="AQ648" s="3">
        <f t="shared" si="88"/>
        <v>51.192233926961947</v>
      </c>
      <c r="AR648" s="27">
        <v>65.613507444738744</v>
      </c>
      <c r="AS648" s="28">
        <v>3.7155654151460805E-2</v>
      </c>
      <c r="AT648" s="28"/>
      <c r="AU648" s="28"/>
      <c r="AV648" s="28"/>
      <c r="AW648" s="60"/>
      <c r="AX648" s="69"/>
      <c r="AY648" s="68"/>
      <c r="AZ648" s="69"/>
      <c r="BA648" s="69"/>
      <c r="BB648" s="69"/>
      <c r="BC648" s="68"/>
      <c r="BD648" s="20"/>
      <c r="BE648" s="27"/>
      <c r="BF648" s="27"/>
      <c r="BG648" s="28"/>
      <c r="BH648" s="17"/>
      <c r="BI648" s="18">
        <v>36530</v>
      </c>
      <c r="BJ648" s="42">
        <f>0.021/2</f>
        <v>1.0500000000000001E-2</v>
      </c>
      <c r="BK648" s="42">
        <f>0.024/2</f>
        <v>1.2E-2</v>
      </c>
      <c r="BL648" s="20"/>
      <c r="BM648" s="20"/>
      <c r="BN648" s="20"/>
      <c r="BO648" s="20"/>
      <c r="BP648" s="20"/>
      <c r="BQ648" s="20"/>
      <c r="BR648" s="20"/>
      <c r="BS648" s="20"/>
      <c r="BT648" s="20"/>
      <c r="BU648" s="20"/>
      <c r="BW648" s="16">
        <f t="shared" si="89"/>
        <v>0.65621259534904819</v>
      </c>
      <c r="BX648" s="10">
        <f t="shared" si="85"/>
        <v>0.21429373966848919</v>
      </c>
      <c r="BY648" s="10">
        <f t="shared" si="86"/>
        <v>1.1264873138821592</v>
      </c>
      <c r="BZ648" s="12">
        <f t="shared" si="87"/>
        <v>0.29429876274049233</v>
      </c>
      <c r="CA648" s="10">
        <f t="shared" si="90"/>
        <v>3.8793666503924822</v>
      </c>
      <c r="CB648" s="10">
        <f t="shared" si="91"/>
        <v>1.9396833251962411</v>
      </c>
      <c r="CC648" s="11">
        <f t="shared" si="92"/>
        <v>278.86657721386604</v>
      </c>
      <c r="CD648" s="11">
        <f t="shared" si="93"/>
        <v>174.29161075866628</v>
      </c>
      <c r="CF648" s="17"/>
      <c r="CG648" s="17"/>
      <c r="CH648" s="17"/>
      <c r="CI648" s="17"/>
    </row>
    <row r="649" spans="32:87" ht="10.5" customHeight="1">
      <c r="AF649" s="8"/>
      <c r="AG649" s="18">
        <v>32386</v>
      </c>
      <c r="AH649" s="19" t="s">
        <v>33</v>
      </c>
      <c r="AI649" s="26"/>
      <c r="AJ649" s="20">
        <v>1.4500000000000001E-2</v>
      </c>
      <c r="AK649" s="21"/>
      <c r="AL649" s="21"/>
      <c r="AM649" s="21"/>
      <c r="AN649" s="21"/>
      <c r="AO649" s="19" t="s">
        <v>34</v>
      </c>
      <c r="AP649" s="18"/>
      <c r="AQ649" s="3">
        <f t="shared" si="88"/>
        <v>51.192233926961947</v>
      </c>
      <c r="AR649" s="27">
        <v>65.613507444738744</v>
      </c>
      <c r="AS649" s="28">
        <v>3.7155654151460805E-2</v>
      </c>
      <c r="AT649" s="28"/>
      <c r="AU649" s="28"/>
      <c r="AV649" s="28"/>
      <c r="AW649" s="60"/>
      <c r="AX649" s="69"/>
      <c r="AY649" s="68"/>
      <c r="AZ649" s="69"/>
      <c r="BA649" s="69"/>
      <c r="BB649" s="69"/>
      <c r="BC649" s="68"/>
      <c r="BD649" s="20"/>
      <c r="BE649" s="27"/>
      <c r="BF649" s="27"/>
      <c r="BG649" s="28"/>
      <c r="BH649" s="17"/>
      <c r="BI649" s="18">
        <v>36556</v>
      </c>
      <c r="BJ649" s="20"/>
      <c r="BK649" s="20"/>
      <c r="BL649" s="42">
        <f>0.03/2</f>
        <v>1.4999999999999999E-2</v>
      </c>
      <c r="BM649" s="42">
        <f>0.032/2</f>
        <v>1.6E-2</v>
      </c>
      <c r="BN649" s="20"/>
      <c r="BO649" s="20"/>
      <c r="BP649" s="20"/>
      <c r="BQ649" s="20"/>
      <c r="BR649" s="20"/>
      <c r="BS649" s="20"/>
      <c r="BT649" s="20"/>
      <c r="BU649" s="20"/>
      <c r="BW649" s="16">
        <f t="shared" si="89"/>
        <v>0.65513492216613112</v>
      </c>
      <c r="BX649" s="10">
        <f t="shared" si="85"/>
        <v>0.21394181314628502</v>
      </c>
      <c r="BY649" s="10">
        <f t="shared" si="86"/>
        <v>1.1246373262749854</v>
      </c>
      <c r="BZ649" s="12">
        <f t="shared" si="87"/>
        <v>0.29381544698791612</v>
      </c>
      <c r="CA649" s="10">
        <f t="shared" si="90"/>
        <v>3.8727718222557597</v>
      </c>
      <c r="CB649" s="10">
        <f t="shared" si="91"/>
        <v>1.9363859111278798</v>
      </c>
      <c r="CC649" s="11">
        <f t="shared" si="92"/>
        <v>277.72229611225345</v>
      </c>
      <c r="CD649" s="11">
        <f t="shared" si="93"/>
        <v>173.5764350701584</v>
      </c>
      <c r="CF649" s="17"/>
      <c r="CG649" s="17"/>
      <c r="CH649" s="17"/>
      <c r="CI649" s="17"/>
    </row>
    <row r="650" spans="32:87" ht="10.5" customHeight="1">
      <c r="AG650" s="18">
        <v>32386</v>
      </c>
      <c r="AH650" s="19" t="s">
        <v>33</v>
      </c>
      <c r="AI650" s="26"/>
      <c r="AJ650" s="20">
        <v>1.4500000000000001E-2</v>
      </c>
      <c r="AK650" s="21"/>
      <c r="AL650" s="21"/>
      <c r="AM650" s="21"/>
      <c r="AN650" s="21"/>
      <c r="AO650" s="19" t="s">
        <v>34</v>
      </c>
      <c r="AP650" s="18"/>
      <c r="AQ650" s="3">
        <f t="shared" si="88"/>
        <v>51.192233926961947</v>
      </c>
      <c r="AR650" s="27">
        <v>65.613507444738744</v>
      </c>
      <c r="AS650" s="28">
        <v>3.7155654151460805E-2</v>
      </c>
      <c r="AT650" s="28"/>
      <c r="AU650" s="28"/>
      <c r="AV650" s="28"/>
      <c r="AW650" s="60"/>
      <c r="AX650" s="69"/>
      <c r="AY650" s="68"/>
      <c r="AZ650" s="69"/>
      <c r="BA650" s="69"/>
      <c r="BB650" s="69"/>
      <c r="BC650" s="68"/>
      <c r="BD650" s="20"/>
      <c r="BE650" s="27"/>
      <c r="BF650" s="27"/>
      <c r="BG650" s="28"/>
      <c r="BH650" s="17"/>
      <c r="BI650" s="18">
        <v>36557</v>
      </c>
      <c r="BJ650" s="42">
        <f>0.021/2</f>
        <v>1.0500000000000001E-2</v>
      </c>
      <c r="BK650" s="42">
        <f>0.024/2</f>
        <v>1.2E-2</v>
      </c>
      <c r="BL650" s="20"/>
      <c r="BM650" s="20"/>
      <c r="BN650" s="20"/>
      <c r="BO650" s="20"/>
      <c r="BP650" s="20"/>
      <c r="BQ650" s="20"/>
      <c r="BR650" s="20"/>
      <c r="BS650" s="20"/>
      <c r="BT650" s="20"/>
      <c r="BU650" s="20"/>
      <c r="BW650" s="16">
        <f t="shared" si="89"/>
        <v>0.65509350856025483</v>
      </c>
      <c r="BX650" s="10">
        <f t="shared" si="85"/>
        <v>0.21392828905890954</v>
      </c>
      <c r="BY650" s="10">
        <f t="shared" si="86"/>
        <v>1.1245662336108511</v>
      </c>
      <c r="BZ650" s="12">
        <f t="shared" si="87"/>
        <v>0.29379687378000091</v>
      </c>
      <c r="CA650" s="10">
        <f t="shared" si="90"/>
        <v>3.8725183990310565</v>
      </c>
      <c r="CB650" s="10">
        <f t="shared" si="91"/>
        <v>1.9362591995155283</v>
      </c>
      <c r="CC650" s="11">
        <f t="shared" si="92"/>
        <v>277.67837919252605</v>
      </c>
      <c r="CD650" s="11">
        <f t="shared" si="93"/>
        <v>173.54898699532879</v>
      </c>
      <c r="CF650" s="17"/>
      <c r="CG650" s="17"/>
      <c r="CH650" s="17"/>
      <c r="CI650" s="17"/>
    </row>
    <row r="651" spans="32:87" ht="10.5" customHeight="1">
      <c r="AF651" s="8"/>
      <c r="AG651" s="18">
        <v>32386</v>
      </c>
      <c r="AH651" s="19" t="s">
        <v>39</v>
      </c>
      <c r="AI651" s="19"/>
      <c r="AJ651" s="19"/>
      <c r="AK651" s="19"/>
      <c r="AL651" s="20">
        <v>0.02</v>
      </c>
      <c r="AM651" s="26"/>
      <c r="AN651" s="20"/>
      <c r="AO651" s="19" t="s">
        <v>34</v>
      </c>
      <c r="AP651" s="18"/>
      <c r="AQ651" s="3">
        <f t="shared" si="88"/>
        <v>51.192233926961947</v>
      </c>
      <c r="AR651" s="19"/>
      <c r="AS651" s="19"/>
      <c r="AT651" s="27">
        <v>255.99006221032826</v>
      </c>
      <c r="AU651" s="27">
        <v>145.81952432573513</v>
      </c>
      <c r="AV651" s="28">
        <v>0</v>
      </c>
      <c r="AW651" s="60"/>
      <c r="AX651" s="69"/>
      <c r="AY651" s="68"/>
      <c r="AZ651" s="69"/>
      <c r="BA651" s="69"/>
      <c r="BB651" s="69"/>
      <c r="BC651" s="68"/>
      <c r="BD651" s="20"/>
      <c r="BE651" s="27"/>
      <c r="BF651" s="27"/>
      <c r="BG651" s="28"/>
      <c r="BH651" s="17"/>
      <c r="BI651" s="47">
        <v>36574</v>
      </c>
      <c r="BJ651" s="20"/>
      <c r="BK651" s="20"/>
      <c r="BL651" s="20"/>
      <c r="BM651" s="20"/>
      <c r="BN651" s="20"/>
      <c r="BO651" s="20"/>
      <c r="BP651" s="20"/>
      <c r="BQ651" s="20"/>
      <c r="BR651" s="20"/>
      <c r="BS651" s="43">
        <v>1.7000000000000001E-2</v>
      </c>
      <c r="BT651" s="43"/>
      <c r="BU651" s="43"/>
      <c r="BW651" s="16">
        <f t="shared" si="89"/>
        <v>0.65438987766616086</v>
      </c>
      <c r="BX651" s="10">
        <f t="shared" si="85"/>
        <v>0.21369851033062792</v>
      </c>
      <c r="BY651" s="10">
        <f t="shared" si="86"/>
        <v>1.123358345677169</v>
      </c>
      <c r="BZ651" s="12">
        <f t="shared" si="87"/>
        <v>0.29348130881976464</v>
      </c>
      <c r="CA651" s="10">
        <f t="shared" si="90"/>
        <v>3.8682127405704763</v>
      </c>
      <c r="CB651" s="10">
        <f t="shared" si="91"/>
        <v>1.9341063702852381</v>
      </c>
      <c r="CC651" s="11">
        <f t="shared" si="92"/>
        <v>276.93285319946875</v>
      </c>
      <c r="CD651" s="11">
        <f t="shared" si="93"/>
        <v>173.08303324966798</v>
      </c>
      <c r="CF651" s="17"/>
      <c r="CG651" s="17"/>
      <c r="CH651" s="17"/>
      <c r="CI651" s="17"/>
    </row>
    <row r="652" spans="32:87" ht="10.5" customHeight="1">
      <c r="AG652" s="18">
        <v>32416</v>
      </c>
      <c r="AH652" s="19" t="s">
        <v>35</v>
      </c>
      <c r="AI652" s="20">
        <v>1.6E-2</v>
      </c>
      <c r="AJ652" s="26"/>
      <c r="AK652" s="20"/>
      <c r="AL652" s="20"/>
      <c r="AM652" s="20"/>
      <c r="AN652" s="20"/>
      <c r="AO652" s="19" t="s">
        <v>34</v>
      </c>
      <c r="AP652" s="18"/>
      <c r="AQ652" s="3">
        <f t="shared" si="88"/>
        <v>51.095241101679875</v>
      </c>
      <c r="AR652" s="27">
        <v>65.48939745871553</v>
      </c>
      <c r="AS652" s="28">
        <v>3.7085373078294508E-2</v>
      </c>
      <c r="AT652" s="28"/>
      <c r="AU652" s="28"/>
      <c r="AV652" s="28"/>
      <c r="AW652" s="60"/>
      <c r="AX652" s="69"/>
      <c r="AY652" s="68"/>
      <c r="AZ652" s="69"/>
      <c r="BA652" s="69"/>
      <c r="BB652" s="69"/>
      <c r="BC652" s="68"/>
      <c r="BD652" s="20"/>
      <c r="BE652" s="27"/>
      <c r="BF652" s="27"/>
      <c r="BG652" s="28"/>
      <c r="BH652" s="17"/>
      <c r="BI652" s="18">
        <v>36585</v>
      </c>
      <c r="BJ652" s="20"/>
      <c r="BK652" s="20"/>
      <c r="BL652" s="42">
        <f>0.03/2</f>
        <v>1.4999999999999999E-2</v>
      </c>
      <c r="BM652" s="42">
        <f>0.032/2</f>
        <v>1.6E-2</v>
      </c>
      <c r="BN652" s="20"/>
      <c r="BO652" s="20"/>
      <c r="BP652" s="20"/>
      <c r="BQ652" s="20"/>
      <c r="BR652" s="20"/>
      <c r="BS652" s="20"/>
      <c r="BT652" s="20"/>
      <c r="BU652" s="20"/>
      <c r="BW652" s="16">
        <f t="shared" si="89"/>
        <v>0.65393498986427157</v>
      </c>
      <c r="BX652" s="10">
        <f t="shared" si="85"/>
        <v>0.21354996150836009</v>
      </c>
      <c r="BY652" s="10">
        <f t="shared" si="86"/>
        <v>1.1225774625583445</v>
      </c>
      <c r="BZ652" s="12">
        <f t="shared" si="87"/>
        <v>0.29327730036544575</v>
      </c>
      <c r="CA652" s="10">
        <f t="shared" si="90"/>
        <v>3.8654292775950081</v>
      </c>
      <c r="CB652" s="10">
        <f t="shared" si="91"/>
        <v>1.932714638797504</v>
      </c>
      <c r="CC652" s="11">
        <f t="shared" si="92"/>
        <v>276.45152097652243</v>
      </c>
      <c r="CD652" s="11">
        <f t="shared" si="93"/>
        <v>172.7822006103265</v>
      </c>
      <c r="CF652" s="17"/>
      <c r="CG652" s="17"/>
      <c r="CH652" s="17"/>
      <c r="CI652" s="17"/>
    </row>
    <row r="653" spans="32:87" ht="10.5" customHeight="1">
      <c r="AF653" s="8"/>
      <c r="AG653" s="18">
        <v>32416</v>
      </c>
      <c r="AH653" s="19" t="s">
        <v>33</v>
      </c>
      <c r="AI653" s="26"/>
      <c r="AJ653" s="20">
        <v>1.4500000000000001E-2</v>
      </c>
      <c r="AK653" s="20"/>
      <c r="AL653" s="20"/>
      <c r="AM653" s="20"/>
      <c r="AN653" s="20"/>
      <c r="AO653" s="19" t="s">
        <v>34</v>
      </c>
      <c r="AP653" s="18"/>
      <c r="AQ653" s="3">
        <f t="shared" si="88"/>
        <v>51.095241101679875</v>
      </c>
      <c r="AR653" s="27">
        <v>65.48939745871553</v>
      </c>
      <c r="AS653" s="28">
        <v>3.7085373078294508E-2</v>
      </c>
      <c r="AT653" s="28"/>
      <c r="AU653" s="28"/>
      <c r="AV653" s="28"/>
      <c r="AW653" s="60"/>
      <c r="AX653" s="69"/>
      <c r="AY653" s="68"/>
      <c r="AZ653" s="69"/>
      <c r="BA653" s="69"/>
      <c r="BB653" s="69"/>
      <c r="BC653" s="68"/>
      <c r="BD653" s="20"/>
      <c r="BE653" s="27"/>
      <c r="BF653" s="27"/>
      <c r="BG653" s="28"/>
      <c r="BH653" s="17"/>
      <c r="BI653" s="18">
        <v>36586</v>
      </c>
      <c r="BJ653" s="42">
        <f>0.021/2</f>
        <v>1.0500000000000001E-2</v>
      </c>
      <c r="BK653" s="42">
        <f>0.024/2</f>
        <v>1.2E-2</v>
      </c>
      <c r="BL653" s="20"/>
      <c r="BM653" s="20"/>
      <c r="BN653" s="20"/>
      <c r="BO653" s="20"/>
      <c r="BP653" s="20"/>
      <c r="BQ653" s="20"/>
      <c r="BR653" s="20"/>
      <c r="BS653" s="20"/>
      <c r="BT653" s="20"/>
      <c r="BU653" s="20"/>
      <c r="BW653" s="16">
        <f t="shared" si="89"/>
        <v>0.65389365211074524</v>
      </c>
      <c r="BX653" s="10">
        <f t="shared" ref="BX653:BX716" si="94">0.3*2.71828^(-(0.69315/30.02)*(BI653-31208)/365.25)</f>
        <v>0.21353646219143835</v>
      </c>
      <c r="BY653" s="10">
        <f t="shared" si="86"/>
        <v>1.1225065001061425</v>
      </c>
      <c r="BZ653" s="12">
        <f t="shared" si="87"/>
        <v>0.29325876117585464</v>
      </c>
      <c r="CA653" s="10">
        <f t="shared" si="90"/>
        <v>3.8651763348456418</v>
      </c>
      <c r="CB653" s="10">
        <f t="shared" si="91"/>
        <v>1.9325881674228209</v>
      </c>
      <c r="CC653" s="11">
        <f t="shared" si="92"/>
        <v>276.4078050076385</v>
      </c>
      <c r="CD653" s="11">
        <f t="shared" si="93"/>
        <v>172.75487812977406</v>
      </c>
      <c r="CF653" s="17"/>
      <c r="CG653" s="17"/>
      <c r="CH653" s="17"/>
      <c r="CI653" s="17"/>
    </row>
    <row r="654" spans="32:87" ht="10.5" customHeight="1">
      <c r="AG654" s="18">
        <v>32416</v>
      </c>
      <c r="AH654" s="19" t="s">
        <v>33</v>
      </c>
      <c r="AI654" s="26"/>
      <c r="AJ654" s="20">
        <v>1.4500000000000001E-2</v>
      </c>
      <c r="AK654" s="21"/>
      <c r="AL654" s="21"/>
      <c r="AM654" s="21"/>
      <c r="AN654" s="21"/>
      <c r="AO654" s="19" t="s">
        <v>34</v>
      </c>
      <c r="AP654" s="20"/>
      <c r="AQ654" s="3">
        <f t="shared" si="88"/>
        <v>51.095241101679875</v>
      </c>
      <c r="AR654" s="27">
        <v>65.48939745871553</v>
      </c>
      <c r="AS654" s="28">
        <v>3.7085373078294508E-2</v>
      </c>
      <c r="AT654" s="28"/>
      <c r="AU654" s="28"/>
      <c r="AV654" s="28"/>
      <c r="AW654" s="60"/>
      <c r="AX654" s="69"/>
      <c r="AY654" s="68"/>
      <c r="AZ654" s="69"/>
      <c r="BA654" s="69"/>
      <c r="BB654" s="69"/>
      <c r="BC654" s="68"/>
      <c r="BD654" s="20"/>
      <c r="BE654" s="27"/>
      <c r="BF654" s="27"/>
      <c r="BG654" s="28"/>
      <c r="BH654" s="17"/>
      <c r="BI654" s="18">
        <v>36616</v>
      </c>
      <c r="BJ654" s="20"/>
      <c r="BK654" s="20"/>
      <c r="BL654" s="42">
        <v>3.7999999999999999E-2</v>
      </c>
      <c r="BM654" s="42">
        <f>0.032/2</f>
        <v>1.6E-2</v>
      </c>
      <c r="BN654" s="20"/>
      <c r="BO654" s="20"/>
      <c r="BP654" s="20"/>
      <c r="BQ654" s="20"/>
      <c r="BR654" s="20"/>
      <c r="BS654" s="20"/>
      <c r="BT654" s="20"/>
      <c r="BU654" s="20"/>
      <c r="BW654" s="16">
        <f t="shared" si="89"/>
        <v>0.65265473386305317</v>
      </c>
      <c r="BX654" s="10">
        <f t="shared" si="94"/>
        <v>0.21313187924633309</v>
      </c>
      <c r="BY654" s="10">
        <f t="shared" si="86"/>
        <v>1.1203797111678413</v>
      </c>
      <c r="BZ654" s="12">
        <f t="shared" si="87"/>
        <v>0.29270313010443566</v>
      </c>
      <c r="CA654" s="10">
        <f t="shared" si="90"/>
        <v>3.8575957441120234</v>
      </c>
      <c r="CB654" s="10">
        <f t="shared" si="91"/>
        <v>1.9287978720560117</v>
      </c>
      <c r="CC654" s="11">
        <f t="shared" si="92"/>
        <v>275.09953553840643</v>
      </c>
      <c r="CD654" s="11">
        <f t="shared" si="93"/>
        <v>171.93720971150401</v>
      </c>
      <c r="CF654" s="17"/>
      <c r="CG654" s="17"/>
      <c r="CH654" s="17"/>
      <c r="CI654" s="17"/>
    </row>
    <row r="655" spans="32:87" ht="10.5" customHeight="1">
      <c r="AF655" s="8"/>
      <c r="AG655" s="18">
        <v>32416</v>
      </c>
      <c r="AH655" s="19" t="s">
        <v>33</v>
      </c>
      <c r="AI655" s="26"/>
      <c r="AJ655" s="20">
        <v>1.4500000000000001E-2</v>
      </c>
      <c r="AK655" s="21"/>
      <c r="AL655" s="21"/>
      <c r="AM655" s="21"/>
      <c r="AN655" s="21"/>
      <c r="AO655" s="19" t="s">
        <v>34</v>
      </c>
      <c r="AP655" s="20"/>
      <c r="AQ655" s="3">
        <f t="shared" si="88"/>
        <v>51.095241101679875</v>
      </c>
      <c r="AR655" s="27">
        <v>65.48939745871553</v>
      </c>
      <c r="AS655" s="28">
        <v>3.7085373078294508E-2</v>
      </c>
      <c r="AT655" s="28"/>
      <c r="AU655" s="28"/>
      <c r="AV655" s="28"/>
      <c r="AW655" s="60"/>
      <c r="AX655" s="69"/>
      <c r="AY655" s="68"/>
      <c r="AZ655" s="69"/>
      <c r="BA655" s="69"/>
      <c r="BB655" s="69"/>
      <c r="BC655" s="68"/>
      <c r="BD655" s="20"/>
      <c r="BE655" s="27"/>
      <c r="BF655" s="27"/>
      <c r="BG655" s="28"/>
      <c r="BH655" s="17"/>
      <c r="BI655" s="18">
        <v>36617</v>
      </c>
      <c r="BJ655" s="42">
        <f>0.021/2</f>
        <v>1.0500000000000001E-2</v>
      </c>
      <c r="BK655" s="42">
        <f>0.024/2</f>
        <v>1.2E-2</v>
      </c>
      <c r="BL655" s="20"/>
      <c r="BM655" s="20"/>
      <c r="BN655" s="20"/>
      <c r="BO655" s="20"/>
      <c r="BP655" s="20"/>
      <c r="BQ655" s="20"/>
      <c r="BR655" s="20"/>
      <c r="BS655" s="20"/>
      <c r="BT655" s="20"/>
      <c r="BU655" s="20"/>
      <c r="BW655" s="16">
        <f t="shared" si="89"/>
        <v>0.65261347703944772</v>
      </c>
      <c r="BX655" s="10">
        <f t="shared" si="94"/>
        <v>0.21311840635800408</v>
      </c>
      <c r="BY655" s="10">
        <f t="shared" si="86"/>
        <v>1.1203088876439833</v>
      </c>
      <c r="BZ655" s="12">
        <f t="shared" si="87"/>
        <v>0.29268462721036181</v>
      </c>
      <c r="CA655" s="10">
        <f t="shared" si="90"/>
        <v>3.8573433139669122</v>
      </c>
      <c r="CB655" s="10">
        <f t="shared" si="91"/>
        <v>1.9286716569834561</v>
      </c>
      <c r="CC655" s="11">
        <f t="shared" si="92"/>
        <v>275.05603336235367</v>
      </c>
      <c r="CD655" s="11">
        <f t="shared" si="93"/>
        <v>171.91002085147102</v>
      </c>
      <c r="CF655" s="17"/>
      <c r="CG655" s="17"/>
      <c r="CH655" s="17"/>
      <c r="CI655" s="17"/>
    </row>
    <row r="656" spans="32:87" ht="10.5" customHeight="1">
      <c r="AG656" s="18">
        <v>32416</v>
      </c>
      <c r="AH656" s="19" t="s">
        <v>39</v>
      </c>
      <c r="AI656" s="19"/>
      <c r="AJ656" s="19"/>
      <c r="AK656" s="19"/>
      <c r="AL656" s="20">
        <v>0.02</v>
      </c>
      <c r="AM656" s="26"/>
      <c r="AN656" s="21"/>
      <c r="AO656" s="19" t="s">
        <v>34</v>
      </c>
      <c r="AP656" s="18"/>
      <c r="AQ656" s="3">
        <f t="shared" si="88"/>
        <v>51.095241101679875</v>
      </c>
      <c r="AR656" s="19"/>
      <c r="AS656" s="19"/>
      <c r="AT656" s="27">
        <v>255.50584906153782</v>
      </c>
      <c r="AU656" s="27">
        <v>145.54370216912784</v>
      </c>
      <c r="AV656" s="28">
        <v>0</v>
      </c>
      <c r="AW656" s="60"/>
      <c r="AX656" s="69"/>
      <c r="AY656" s="68"/>
      <c r="AZ656" s="69"/>
      <c r="BA656" s="69"/>
      <c r="BB656" s="69"/>
      <c r="BC656" s="68"/>
      <c r="BD656" s="20"/>
      <c r="BE656" s="27"/>
      <c r="BF656" s="27"/>
      <c r="BG656" s="28"/>
      <c r="BH656" s="17"/>
      <c r="BI656" s="18">
        <v>36644</v>
      </c>
      <c r="BJ656" s="20"/>
      <c r="BK656" s="20"/>
      <c r="BL656" s="42">
        <v>7.6999999999999999E-2</v>
      </c>
      <c r="BM656" s="42">
        <v>7.5999999999999998E-2</v>
      </c>
      <c r="BN656" s="20"/>
      <c r="BO656" s="20"/>
      <c r="BP656" s="20"/>
      <c r="BQ656" s="20"/>
      <c r="BR656" s="20"/>
      <c r="BS656" s="20"/>
      <c r="BT656" s="20"/>
      <c r="BU656" s="20"/>
      <c r="BW656" s="16">
        <f t="shared" si="89"/>
        <v>0.65150052808735559</v>
      </c>
      <c r="BX656" s="10">
        <f t="shared" si="94"/>
        <v>0.2127549601293057</v>
      </c>
      <c r="BY656" s="10">
        <f t="shared" si="86"/>
        <v>1.1183983438896938</v>
      </c>
      <c r="BZ656" s="12">
        <f t="shared" si="87"/>
        <v>0.29218549095190605</v>
      </c>
      <c r="CA656" s="10">
        <f t="shared" si="90"/>
        <v>3.8505339404320109</v>
      </c>
      <c r="CB656" s="10">
        <f t="shared" si="91"/>
        <v>1.9252669702160055</v>
      </c>
      <c r="CC656" s="11">
        <f t="shared" si="92"/>
        <v>273.88407135147361</v>
      </c>
      <c r="CD656" s="11">
        <f t="shared" si="93"/>
        <v>171.17754459467099</v>
      </c>
      <c r="CF656" s="17"/>
      <c r="CG656" s="17"/>
      <c r="CH656" s="17"/>
      <c r="CI656" s="17"/>
    </row>
    <row r="657" spans="32:87" ht="10.5" customHeight="1">
      <c r="AF657" s="8"/>
      <c r="AG657" s="18">
        <v>32447</v>
      </c>
      <c r="AH657" s="19" t="s">
        <v>35</v>
      </c>
      <c r="AI657" s="20">
        <v>7.0999999999999994E-2</v>
      </c>
      <c r="AJ657" s="26"/>
      <c r="AK657" s="20"/>
      <c r="AL657" s="20"/>
      <c r="AM657" s="20"/>
      <c r="AN657" s="20"/>
      <c r="AO657" s="19" t="s">
        <v>34</v>
      </c>
      <c r="AP657" s="20"/>
      <c r="AQ657" s="3">
        <f t="shared" si="88"/>
        <v>50.995208238982471</v>
      </c>
      <c r="AR657" s="27">
        <v>65.361397094179125</v>
      </c>
      <c r="AS657" s="28">
        <v>3.7012888959380708E-2</v>
      </c>
      <c r="AT657" s="28"/>
      <c r="AU657" s="28"/>
      <c r="AV657" s="28"/>
      <c r="AW657" s="60"/>
      <c r="AX657" s="69"/>
      <c r="AY657" s="68"/>
      <c r="AZ657" s="69"/>
      <c r="BA657" s="69"/>
      <c r="BB657" s="69"/>
      <c r="BC657" s="68"/>
      <c r="BD657" s="20"/>
      <c r="BE657" s="27"/>
      <c r="BF657" s="27"/>
      <c r="BG657" s="28"/>
      <c r="BH657" s="17"/>
      <c r="BI657" s="18">
        <v>36647</v>
      </c>
      <c r="BJ657" s="42">
        <v>6.8000000000000005E-2</v>
      </c>
      <c r="BK657" s="42">
        <v>0.11</v>
      </c>
      <c r="BL657" s="20"/>
      <c r="BM657" s="20"/>
      <c r="BN657" s="20"/>
      <c r="BO657" s="20"/>
      <c r="BP657" s="20"/>
      <c r="BQ657" s="20"/>
      <c r="BR657" s="20"/>
      <c r="BS657" s="20"/>
      <c r="BT657" s="20"/>
      <c r="BU657" s="20"/>
      <c r="BW657" s="16">
        <f t="shared" si="89"/>
        <v>0.65137698431194679</v>
      </c>
      <c r="BX657" s="10">
        <f t="shared" si="94"/>
        <v>0.21271461549430062</v>
      </c>
      <c r="BY657" s="10">
        <f t="shared" si="86"/>
        <v>1.118186262474778</v>
      </c>
      <c r="BZ657" s="12">
        <f t="shared" si="87"/>
        <v>0.2921300839382267</v>
      </c>
      <c r="CA657" s="10">
        <f t="shared" si="90"/>
        <v>3.8497780857731483</v>
      </c>
      <c r="CB657" s="10">
        <f t="shared" si="91"/>
        <v>1.9248890428865741</v>
      </c>
      <c r="CC657" s="11">
        <f t="shared" si="92"/>
        <v>273.7541619815288</v>
      </c>
      <c r="CD657" s="11">
        <f t="shared" si="93"/>
        <v>171.0963512384555</v>
      </c>
      <c r="CF657" s="17"/>
      <c r="CG657" s="17"/>
      <c r="CH657" s="17"/>
      <c r="CI657" s="17"/>
    </row>
    <row r="658" spans="32:87" ht="10.5" customHeight="1">
      <c r="AG658" s="18">
        <v>32447</v>
      </c>
      <c r="AH658" s="19" t="s">
        <v>33</v>
      </c>
      <c r="AI658" s="26"/>
      <c r="AJ658" s="20">
        <v>1.4500000000000001E-2</v>
      </c>
      <c r="AK658" s="21"/>
      <c r="AL658" s="21"/>
      <c r="AM658" s="21"/>
      <c r="AN658" s="21"/>
      <c r="AO658" s="19" t="s">
        <v>34</v>
      </c>
      <c r="AP658" s="20"/>
      <c r="AQ658" s="3">
        <f t="shared" si="88"/>
        <v>50.995208238982471</v>
      </c>
      <c r="AR658" s="27">
        <v>65.361397094179125</v>
      </c>
      <c r="AS658" s="28">
        <v>3.7012888959380708E-2</v>
      </c>
      <c r="AT658" s="28"/>
      <c r="AU658" s="28"/>
      <c r="AV658" s="28"/>
      <c r="AW658" s="60"/>
      <c r="AX658" s="69"/>
      <c r="AY658" s="68"/>
      <c r="AZ658" s="69"/>
      <c r="BA658" s="69"/>
      <c r="BB658" s="69"/>
      <c r="BC658" s="68"/>
      <c r="BD658" s="20"/>
      <c r="BE658" s="27"/>
      <c r="BF658" s="27"/>
      <c r="BG658" s="28"/>
      <c r="BH658" s="17"/>
      <c r="BI658" s="18">
        <v>36677</v>
      </c>
      <c r="BJ658" s="20"/>
      <c r="BK658" s="20"/>
      <c r="BL658" s="42">
        <f>0.03/2</f>
        <v>1.4999999999999999E-2</v>
      </c>
      <c r="BM658" s="42">
        <f>0.032/2</f>
        <v>1.6E-2</v>
      </c>
      <c r="BN658" s="20"/>
      <c r="BO658" s="20"/>
      <c r="BP658" s="20"/>
      <c r="BQ658" s="20"/>
      <c r="BR658" s="20"/>
      <c r="BS658" s="20"/>
      <c r="BT658" s="20"/>
      <c r="BU658" s="20"/>
      <c r="BW658" s="16">
        <f t="shared" si="89"/>
        <v>0.65014283434063902</v>
      </c>
      <c r="BX658" s="10">
        <f t="shared" si="94"/>
        <v>0.21231158968446742</v>
      </c>
      <c r="BY658" s="10">
        <f t="shared" ref="BY658:BY721" si="95">1.704*2.71828^(-(0.69315/30.02)*(BI658-29983)/365.25)</f>
        <v>1.1160676589978569</v>
      </c>
      <c r="BZ658" s="12">
        <f t="shared" si="87"/>
        <v>0.29157659134730973</v>
      </c>
      <c r="CA658" s="10">
        <f t="shared" si="90"/>
        <v>3.8422276949098908</v>
      </c>
      <c r="CB658" s="10">
        <f t="shared" si="91"/>
        <v>1.9211138474549454</v>
      </c>
      <c r="CC658" s="11">
        <f t="shared" si="92"/>
        <v>272.45845250550389</v>
      </c>
      <c r="CD658" s="11">
        <f t="shared" si="93"/>
        <v>170.28653281593995</v>
      </c>
      <c r="CF658" s="17"/>
      <c r="CG658" s="17"/>
      <c r="CH658" s="17"/>
      <c r="CI658" s="17"/>
    </row>
    <row r="659" spans="32:87" ht="10.5" customHeight="1">
      <c r="AF659" s="8"/>
      <c r="AG659" s="18">
        <v>32448</v>
      </c>
      <c r="AH659" s="19" t="s">
        <v>33</v>
      </c>
      <c r="AI659" s="26"/>
      <c r="AJ659" s="20">
        <v>4.5999999999999999E-2</v>
      </c>
      <c r="AK659" s="20"/>
      <c r="AL659" s="20"/>
      <c r="AM659" s="20"/>
      <c r="AN659" s="20"/>
      <c r="AO659" s="19" t="s">
        <v>34</v>
      </c>
      <c r="AP659" s="18"/>
      <c r="AQ659" s="3">
        <f t="shared" si="88"/>
        <v>50.991984635135154</v>
      </c>
      <c r="AR659" s="27">
        <v>65.357272218107099</v>
      </c>
      <c r="AS659" s="28">
        <v>3.701055312222281E-2</v>
      </c>
      <c r="AT659" s="28"/>
      <c r="AU659" s="28"/>
      <c r="AV659" s="28"/>
      <c r="AW659" s="60"/>
      <c r="AX659" s="69"/>
      <c r="AY659" s="68"/>
      <c r="AZ659" s="69"/>
      <c r="BA659" s="69"/>
      <c r="BB659" s="69"/>
      <c r="BC659" s="68"/>
      <c r="BD659" s="20"/>
      <c r="BE659" s="27"/>
      <c r="BF659" s="27"/>
      <c r="BG659" s="28"/>
      <c r="BH659" s="17"/>
      <c r="BI659" s="18">
        <v>36678</v>
      </c>
      <c r="BJ659" s="42">
        <f>0.021/2</f>
        <v>1.0500000000000001E-2</v>
      </c>
      <c r="BK659" s="42">
        <f>0.024/2</f>
        <v>1.2E-2</v>
      </c>
      <c r="BL659" s="20"/>
      <c r="BM659" s="20"/>
      <c r="BN659" s="20"/>
      <c r="BO659" s="20"/>
      <c r="BP659" s="20"/>
      <c r="BQ659" s="20"/>
      <c r="BR659" s="20"/>
      <c r="BS659" s="20"/>
      <c r="BT659" s="20"/>
      <c r="BU659" s="20"/>
      <c r="BW659" s="16">
        <f t="shared" si="89"/>
        <v>0.65010173630389323</v>
      </c>
      <c r="BX659" s="10">
        <f t="shared" si="94"/>
        <v>0.21229816864980619</v>
      </c>
      <c r="BY659" s="10">
        <f t="shared" si="95"/>
        <v>1.115997108055452</v>
      </c>
      <c r="BZ659" s="12">
        <f t="shared" si="87"/>
        <v>0.29155815966609677</v>
      </c>
      <c r="CA659" s="10">
        <f t="shared" si="90"/>
        <v>3.8419762704064144</v>
      </c>
      <c r="CB659" s="10">
        <f t="shared" si="91"/>
        <v>1.9209881352032072</v>
      </c>
      <c r="CC659" s="11">
        <f t="shared" si="92"/>
        <v>272.41536797050173</v>
      </c>
      <c r="CD659" s="11">
        <f t="shared" si="93"/>
        <v>170.2596049815636</v>
      </c>
      <c r="CF659" s="17"/>
      <c r="CG659" s="17"/>
      <c r="CH659" s="17"/>
      <c r="CI659" s="17"/>
    </row>
    <row r="660" spans="32:87" ht="10.5" customHeight="1">
      <c r="AG660" s="18">
        <v>32448</v>
      </c>
      <c r="AH660" s="19" t="s">
        <v>33</v>
      </c>
      <c r="AI660" s="26"/>
      <c r="AJ660" s="20">
        <v>1.4500000000000001E-2</v>
      </c>
      <c r="AK660" s="21"/>
      <c r="AL660" s="21"/>
      <c r="AM660" s="21"/>
      <c r="AN660" s="21"/>
      <c r="AO660" s="19" t="s">
        <v>34</v>
      </c>
      <c r="AP660" s="18"/>
      <c r="AQ660" s="3">
        <f t="shared" si="88"/>
        <v>50.991984635135154</v>
      </c>
      <c r="AR660" s="27">
        <v>65.357272218107099</v>
      </c>
      <c r="AS660" s="28">
        <v>3.701055312222281E-2</v>
      </c>
      <c r="AT660" s="28"/>
      <c r="AU660" s="28"/>
      <c r="AV660" s="28"/>
      <c r="AW660" s="60"/>
      <c r="AX660" s="69"/>
      <c r="AY660" s="68"/>
      <c r="AZ660" s="69"/>
      <c r="BA660" s="69"/>
      <c r="BB660" s="69"/>
      <c r="BC660" s="68"/>
      <c r="BD660" s="20"/>
      <c r="BE660" s="27"/>
      <c r="BF660" s="27"/>
      <c r="BG660" s="28"/>
      <c r="BH660" s="17"/>
      <c r="BI660" s="47">
        <v>36679</v>
      </c>
      <c r="BJ660" s="20"/>
      <c r="BK660" s="20"/>
      <c r="BL660" s="20"/>
      <c r="BM660" s="20"/>
      <c r="BN660" s="20"/>
      <c r="BO660" s="20"/>
      <c r="BP660" s="20"/>
      <c r="BQ660" s="20"/>
      <c r="BR660" s="20"/>
      <c r="BS660" s="43">
        <v>3.5999999999999997E-2</v>
      </c>
      <c r="BT660" s="43">
        <v>3.2000000000000001E-2</v>
      </c>
      <c r="BU660" s="43">
        <v>0.114</v>
      </c>
      <c r="BW660" s="16">
        <f t="shared" si="89"/>
        <v>0.65006064086511273</v>
      </c>
      <c r="BX660" s="10">
        <f t="shared" si="94"/>
        <v>0.21228474846354037</v>
      </c>
      <c r="BY660" s="10">
        <f t="shared" si="95"/>
        <v>1.1159265615728444</v>
      </c>
      <c r="BZ660" s="12">
        <f t="shared" si="87"/>
        <v>0.29153972915002158</v>
      </c>
      <c r="CA660" s="10">
        <f t="shared" si="90"/>
        <v>3.841724862355445</v>
      </c>
      <c r="CB660" s="10">
        <f t="shared" si="91"/>
        <v>1.9208624311777225</v>
      </c>
      <c r="CC660" s="11">
        <f t="shared" si="92"/>
        <v>272.3722902485647</v>
      </c>
      <c r="CD660" s="11">
        <f t="shared" si="93"/>
        <v>170.23268140535293</v>
      </c>
      <c r="CF660" s="17"/>
      <c r="CG660" s="17"/>
      <c r="CH660" s="17"/>
      <c r="CI660" s="17"/>
    </row>
    <row r="661" spans="32:87" ht="10.5" customHeight="1">
      <c r="AF661" s="8"/>
      <c r="AG661" s="18">
        <v>32448</v>
      </c>
      <c r="AH661" s="19" t="s">
        <v>39</v>
      </c>
      <c r="AI661" s="19"/>
      <c r="AJ661" s="19"/>
      <c r="AK661" s="19"/>
      <c r="AL661" s="20">
        <v>7.8E-2</v>
      </c>
      <c r="AM661" s="26"/>
      <c r="AN661" s="20"/>
      <c r="AO661" s="19" t="s">
        <v>34</v>
      </c>
      <c r="AP661" s="18"/>
      <c r="AQ661" s="3">
        <f t="shared" si="88"/>
        <v>50.991984635135154</v>
      </c>
      <c r="AR661" s="19"/>
      <c r="AS661" s="19"/>
      <c r="AT661" s="27">
        <v>254.99036452367201</v>
      </c>
      <c r="AU661" s="27">
        <v>145.25006690274353</v>
      </c>
      <c r="AV661" s="28">
        <v>0</v>
      </c>
      <c r="AW661" s="60"/>
      <c r="AX661" s="69"/>
      <c r="AY661" s="68"/>
      <c r="AZ661" s="69"/>
      <c r="BA661" s="69"/>
      <c r="BB661" s="69"/>
      <c r="BC661" s="68"/>
      <c r="BD661" s="20"/>
      <c r="BE661" s="27"/>
      <c r="BF661" s="27"/>
      <c r="BG661" s="28"/>
      <c r="BH661" s="17"/>
      <c r="BI661" s="44">
        <v>36698</v>
      </c>
      <c r="BJ661" s="20"/>
      <c r="BK661" s="20"/>
      <c r="BL661" s="20"/>
      <c r="BM661" s="20"/>
      <c r="BN661" s="45">
        <v>0.35</v>
      </c>
      <c r="BO661" s="55">
        <v>0.17</v>
      </c>
      <c r="BP661" s="55">
        <v>0.41</v>
      </c>
      <c r="BQ661" s="20"/>
      <c r="BR661" s="20"/>
      <c r="BS661" s="20"/>
      <c r="BT661" s="20"/>
      <c r="BU661" s="20"/>
      <c r="BW661" s="16">
        <f t="shared" si="89"/>
        <v>0.64928032092335963</v>
      </c>
      <c r="BX661" s="10">
        <f t="shared" si="94"/>
        <v>0.21202992604830279</v>
      </c>
      <c r="BY661" s="10">
        <f t="shared" si="95"/>
        <v>1.1145870253899302</v>
      </c>
      <c r="BZ661" s="12">
        <f t="shared" si="87"/>
        <v>0.29118977062281964</v>
      </c>
      <c r="CA661" s="10">
        <f t="shared" si="90"/>
        <v>3.8369512339320435</v>
      </c>
      <c r="CB661" s="10">
        <f t="shared" si="91"/>
        <v>1.9184756169660218</v>
      </c>
      <c r="CC661" s="11">
        <f t="shared" si="92"/>
        <v>271.55510658223727</v>
      </c>
      <c r="CD661" s="11">
        <f t="shared" si="93"/>
        <v>169.72194161389831</v>
      </c>
      <c r="CF661" s="17"/>
      <c r="CG661" s="17"/>
      <c r="CH661" s="17"/>
      <c r="CI661" s="17"/>
    </row>
    <row r="662" spans="32:87" ht="10.5" customHeight="1">
      <c r="AG662" s="18">
        <v>32477</v>
      </c>
      <c r="AH662" s="19" t="s">
        <v>35</v>
      </c>
      <c r="AI662" s="20">
        <v>1.6E-2</v>
      </c>
      <c r="AJ662" s="26"/>
      <c r="AK662" s="20"/>
      <c r="AL662" s="20"/>
      <c r="AM662" s="20"/>
      <c r="AN662" s="20"/>
      <c r="AO662" s="19" t="s">
        <v>34</v>
      </c>
      <c r="AP662" s="18"/>
      <c r="AQ662" s="3">
        <f t="shared" si="88"/>
        <v>50.898588714036478</v>
      </c>
      <c r="AR662" s="27">
        <v>65.23776398270968</v>
      </c>
      <c r="AS662" s="28">
        <v>3.6942877931006771E-2</v>
      </c>
      <c r="AT662" s="28"/>
      <c r="AU662" s="28"/>
      <c r="AV662" s="28"/>
      <c r="AW662" s="60"/>
      <c r="AX662" s="69"/>
      <c r="AY662" s="68"/>
      <c r="AZ662" s="69"/>
      <c r="BA662" s="69"/>
      <c r="BB662" s="69"/>
      <c r="BC662" s="68"/>
      <c r="BD662" s="20"/>
      <c r="BE662" s="27"/>
      <c r="BF662" s="27"/>
      <c r="BG662" s="28"/>
      <c r="BH662" s="17"/>
      <c r="BI662" s="18">
        <v>36707</v>
      </c>
      <c r="BJ662" s="20"/>
      <c r="BK662" s="20"/>
      <c r="BL662" s="42">
        <f>0.03/2</f>
        <v>1.4999999999999999E-2</v>
      </c>
      <c r="BM662" s="42">
        <f>0.032/2</f>
        <v>1.6E-2</v>
      </c>
      <c r="BN662" s="20"/>
      <c r="BO662" s="20"/>
      <c r="BP662" s="20"/>
      <c r="BQ662" s="20"/>
      <c r="BR662" s="20"/>
      <c r="BS662" s="20"/>
      <c r="BT662" s="20"/>
      <c r="BU662" s="20"/>
      <c r="BW662" s="16">
        <f t="shared" si="89"/>
        <v>0.64891102268675493</v>
      </c>
      <c r="BX662" s="10">
        <f t="shared" si="94"/>
        <v>0.21190932747897342</v>
      </c>
      <c r="BY662" s="10">
        <f t="shared" si="95"/>
        <v>1.1139530695934055</v>
      </c>
      <c r="BZ662" s="12">
        <f t="shared" si="87"/>
        <v>0.29102414744690791</v>
      </c>
      <c r="CA662" s="10">
        <f t="shared" si="90"/>
        <v>3.8346921122773727</v>
      </c>
      <c r="CB662" s="10">
        <f t="shared" si="91"/>
        <v>1.9173460561386864</v>
      </c>
      <c r="CC662" s="11">
        <f t="shared" si="92"/>
        <v>271.16887576928508</v>
      </c>
      <c r="CD662" s="11">
        <f t="shared" si="93"/>
        <v>169.48054735580317</v>
      </c>
      <c r="CF662" s="17"/>
      <c r="CG662" s="17"/>
      <c r="CH662" s="17"/>
      <c r="CI662" s="17"/>
    </row>
    <row r="663" spans="32:87" ht="10.5" customHeight="1">
      <c r="AF663" s="8"/>
      <c r="AG663" s="18">
        <v>32477</v>
      </c>
      <c r="AH663" s="19" t="s">
        <v>33</v>
      </c>
      <c r="AI663" s="26"/>
      <c r="AJ663" s="20">
        <v>1.4500000000000001E-2</v>
      </c>
      <c r="AK663" s="21"/>
      <c r="AL663" s="21"/>
      <c r="AM663" s="21"/>
      <c r="AN663" s="21"/>
      <c r="AO663" s="19" t="s">
        <v>34</v>
      </c>
      <c r="AP663" s="18"/>
      <c r="AQ663" s="3">
        <f t="shared" si="88"/>
        <v>50.898588714036478</v>
      </c>
      <c r="AR663" s="27">
        <v>65.23776398270968</v>
      </c>
      <c r="AS663" s="28">
        <v>3.6942877931006771E-2</v>
      </c>
      <c r="AT663" s="28"/>
      <c r="AU663" s="28"/>
      <c r="AV663" s="28"/>
      <c r="AW663" s="60"/>
      <c r="AX663" s="69"/>
      <c r="AY663" s="68"/>
      <c r="AZ663" s="69"/>
      <c r="BA663" s="69"/>
      <c r="BB663" s="69"/>
      <c r="BC663" s="68"/>
      <c r="BD663" s="20"/>
      <c r="BE663" s="27"/>
      <c r="BF663" s="27"/>
      <c r="BG663" s="28"/>
      <c r="BH663" s="17"/>
      <c r="BI663" s="18">
        <v>36710</v>
      </c>
      <c r="BJ663" s="42">
        <f>0.021/2</f>
        <v>1.0500000000000001E-2</v>
      </c>
      <c r="BK663" s="42">
        <f>0.024/2</f>
        <v>1.2E-2</v>
      </c>
      <c r="BL663" s="20"/>
      <c r="BM663" s="20"/>
      <c r="BN663" s="20"/>
      <c r="BO663" s="20"/>
      <c r="BP663" s="20"/>
      <c r="BQ663" s="20"/>
      <c r="BR663" s="20"/>
      <c r="BS663" s="20"/>
      <c r="BT663" s="20"/>
      <c r="BU663" s="20"/>
      <c r="BW663" s="16">
        <f t="shared" si="89"/>
        <v>0.64878796995818322</v>
      </c>
      <c r="BX663" s="10">
        <f t="shared" si="94"/>
        <v>0.21186914320093772</v>
      </c>
      <c r="BY663" s="10">
        <f t="shared" si="95"/>
        <v>1.1137418311340141</v>
      </c>
      <c r="BZ663" s="12">
        <f t="shared" si="87"/>
        <v>0.29096896065831657</v>
      </c>
      <c r="CA663" s="10">
        <f t="shared" si="90"/>
        <v>3.8339393673481732</v>
      </c>
      <c r="CB663" s="10">
        <f t="shared" si="91"/>
        <v>1.9169696836740866</v>
      </c>
      <c r="CC663" s="11">
        <f t="shared" si="92"/>
        <v>271.04025427762264</v>
      </c>
      <c r="CD663" s="11">
        <f t="shared" si="93"/>
        <v>169.40015892351414</v>
      </c>
      <c r="CF663" s="17"/>
      <c r="CG663" s="17"/>
      <c r="CH663" s="17"/>
      <c r="CI663" s="17"/>
    </row>
    <row r="664" spans="32:87" ht="10.5" customHeight="1">
      <c r="AG664" s="18">
        <v>32478</v>
      </c>
      <c r="AH664" s="19" t="s">
        <v>33</v>
      </c>
      <c r="AI664" s="26"/>
      <c r="AJ664" s="20">
        <v>0.11</v>
      </c>
      <c r="AK664" s="20"/>
      <c r="AL664" s="20"/>
      <c r="AM664" s="20"/>
      <c r="AN664" s="20"/>
      <c r="AO664" s="19" t="s">
        <v>34</v>
      </c>
      <c r="AP664" s="20"/>
      <c r="AQ664" s="3">
        <f t="shared" si="88"/>
        <v>50.895371217882101</v>
      </c>
      <c r="AR664" s="27">
        <v>65.233646908968794</v>
      </c>
      <c r="AS664" s="28">
        <v>3.6940546512157356E-2</v>
      </c>
      <c r="AT664" s="28"/>
      <c r="AU664" s="28"/>
      <c r="AV664" s="28"/>
      <c r="AW664" s="60"/>
      <c r="AX664" s="69"/>
      <c r="AY664" s="68"/>
      <c r="AZ664" s="69"/>
      <c r="BA664" s="69"/>
      <c r="BB664" s="69"/>
      <c r="BC664" s="68"/>
      <c r="BD664" s="20"/>
      <c r="BE664" s="27"/>
      <c r="BF664" s="27"/>
      <c r="BG664" s="28"/>
      <c r="BH664" s="17"/>
      <c r="BI664" s="47">
        <v>36713</v>
      </c>
      <c r="BJ664" s="20"/>
      <c r="BK664" s="20"/>
      <c r="BL664" s="20"/>
      <c r="BM664" s="20"/>
      <c r="BN664" s="20"/>
      <c r="BO664" s="20"/>
      <c r="BP664" s="20"/>
      <c r="BQ664" s="54">
        <v>3.6999999999999998E-2</v>
      </c>
      <c r="BR664" s="20"/>
      <c r="BS664" s="20"/>
      <c r="BT664" s="20"/>
      <c r="BU664" s="20"/>
      <c r="BW664" s="16">
        <f t="shared" si="89"/>
        <v>0.64866494056404944</v>
      </c>
      <c r="BX664" s="10">
        <f t="shared" si="94"/>
        <v>0.21182896654302999</v>
      </c>
      <c r="BY664" s="10">
        <f t="shared" si="95"/>
        <v>1.1135306327316845</v>
      </c>
      <c r="BZ664" s="12">
        <f t="shared" si="87"/>
        <v>0.29091378433477316</v>
      </c>
      <c r="CA664" s="10">
        <f t="shared" si="90"/>
        <v>3.833186770181797</v>
      </c>
      <c r="CB664" s="10">
        <f t="shared" si="91"/>
        <v>1.9165933850908985</v>
      </c>
      <c r="CC664" s="11">
        <f t="shared" si="92"/>
        <v>270.91169379402402</v>
      </c>
      <c r="CD664" s="11">
        <f t="shared" si="93"/>
        <v>169.31980862126503</v>
      </c>
      <c r="CF664" s="17"/>
      <c r="CG664" s="17"/>
      <c r="CH664" s="17"/>
      <c r="CI664" s="17"/>
    </row>
    <row r="665" spans="32:87" ht="10.5" customHeight="1">
      <c r="AF665" s="8"/>
      <c r="AG665" s="18">
        <v>32478</v>
      </c>
      <c r="AH665" s="19" t="s">
        <v>33</v>
      </c>
      <c r="AI665" s="26"/>
      <c r="AJ665" s="20">
        <v>0.06</v>
      </c>
      <c r="AK665" s="21"/>
      <c r="AL665" s="21"/>
      <c r="AM665" s="21"/>
      <c r="AN665" s="21"/>
      <c r="AO665" s="19" t="s">
        <v>34</v>
      </c>
      <c r="AP665" s="18"/>
      <c r="AQ665" s="3">
        <f t="shared" si="88"/>
        <v>50.895371217882101</v>
      </c>
      <c r="AR665" s="27">
        <v>65.233646908968794</v>
      </c>
      <c r="AS665" s="28">
        <v>3.6940546512157356E-2</v>
      </c>
      <c r="AT665" s="28"/>
      <c r="AU665" s="28"/>
      <c r="AV665" s="28"/>
      <c r="AW665" s="60"/>
      <c r="AX665" s="69"/>
      <c r="AY665" s="68"/>
      <c r="AZ665" s="69"/>
      <c r="BA665" s="69"/>
      <c r="BB665" s="69"/>
      <c r="BC665" s="68"/>
      <c r="BD665" s="20"/>
      <c r="BE665" s="27"/>
      <c r="BF665" s="27"/>
      <c r="BG665" s="28"/>
      <c r="BH665" s="17"/>
      <c r="BI665" s="47">
        <v>36713</v>
      </c>
      <c r="BJ665" s="20"/>
      <c r="BK665" s="20"/>
      <c r="BL665" s="20"/>
      <c r="BM665" s="20"/>
      <c r="BN665" s="20"/>
      <c r="BO665" s="20"/>
      <c r="BP665" s="20"/>
      <c r="BQ665" s="20"/>
      <c r="BR665" s="43">
        <v>2.3E-2</v>
      </c>
      <c r="BS665" s="20"/>
      <c r="BT665" s="20"/>
      <c r="BU665" s="20"/>
      <c r="BW665" s="16">
        <f t="shared" si="89"/>
        <v>0.64866494056404944</v>
      </c>
      <c r="BX665" s="10">
        <f t="shared" si="94"/>
        <v>0.21182896654302999</v>
      </c>
      <c r="BY665" s="10">
        <f t="shared" si="95"/>
        <v>1.1135306327316845</v>
      </c>
      <c r="BZ665" s="12">
        <f t="shared" si="87"/>
        <v>0.29091378433477316</v>
      </c>
      <c r="CA665" s="10">
        <f t="shared" si="90"/>
        <v>3.833186770181797</v>
      </c>
      <c r="CB665" s="10">
        <f t="shared" si="91"/>
        <v>1.9165933850908985</v>
      </c>
      <c r="CC665" s="11">
        <f t="shared" si="92"/>
        <v>270.91169379402402</v>
      </c>
      <c r="CD665" s="11">
        <f t="shared" si="93"/>
        <v>169.31980862126503</v>
      </c>
      <c r="CF665" s="17"/>
      <c r="CG665" s="17"/>
      <c r="CH665" s="17"/>
      <c r="CI665" s="17"/>
    </row>
    <row r="666" spans="32:87" ht="10.5" customHeight="1">
      <c r="AG666" s="18">
        <v>32478</v>
      </c>
      <c r="AH666" s="19" t="s">
        <v>39</v>
      </c>
      <c r="AI666" s="19"/>
      <c r="AJ666" s="19"/>
      <c r="AK666" s="19"/>
      <c r="AL666" s="20">
        <v>0.37</v>
      </c>
      <c r="AM666" s="26"/>
      <c r="AN666" s="20"/>
      <c r="AO666" s="19" t="s">
        <v>34</v>
      </c>
      <c r="AP666" s="20"/>
      <c r="AQ666" s="3">
        <f t="shared" si="88"/>
        <v>50.895371217882101</v>
      </c>
      <c r="AR666" s="19"/>
      <c r="AS666" s="19"/>
      <c r="AT666" s="27">
        <v>254.50804233408715</v>
      </c>
      <c r="AU666" s="27">
        <v>144.97532189252814</v>
      </c>
      <c r="AV666" s="28">
        <v>0</v>
      </c>
      <c r="AW666" s="60"/>
      <c r="AX666" s="69"/>
      <c r="AY666" s="68"/>
      <c r="AZ666" s="69"/>
      <c r="BA666" s="69"/>
      <c r="BB666" s="69"/>
      <c r="BC666" s="68"/>
      <c r="BD666" s="20"/>
      <c r="BE666" s="27"/>
      <c r="BF666" s="27"/>
      <c r="BG666" s="28"/>
      <c r="BH666" s="17"/>
      <c r="BI666" s="18">
        <v>36738</v>
      </c>
      <c r="BJ666" s="20"/>
      <c r="BK666" s="20"/>
      <c r="BL666" s="42">
        <f>0.03/2</f>
        <v>1.4999999999999999E-2</v>
      </c>
      <c r="BM666" s="42">
        <f>0.032/2</f>
        <v>1.6E-2</v>
      </c>
      <c r="BN666" s="20"/>
      <c r="BO666" s="20"/>
      <c r="BP666" s="20"/>
      <c r="BQ666" s="20"/>
      <c r="BR666" s="20"/>
      <c r="BS666" s="20"/>
      <c r="BT666" s="20"/>
      <c r="BU666" s="20"/>
      <c r="BW666" s="16">
        <f t="shared" si="89"/>
        <v>0.64764060247078825</v>
      </c>
      <c r="BX666" s="10">
        <f t="shared" si="94"/>
        <v>0.21149445720528548</v>
      </c>
      <c r="BY666" s="10">
        <f t="shared" si="95"/>
        <v>1.1117722028030861</v>
      </c>
      <c r="BZ666" s="12">
        <f t="shared" si="87"/>
        <v>0.29045438834693116</v>
      </c>
      <c r="CA666" s="10">
        <f t="shared" si="90"/>
        <v>3.8269208695767034</v>
      </c>
      <c r="CB666" s="10">
        <f t="shared" si="91"/>
        <v>1.9134604347883517</v>
      </c>
      <c r="CC666" s="11">
        <f t="shared" si="92"/>
        <v>269.84272509369703</v>
      </c>
      <c r="CD666" s="11">
        <f t="shared" si="93"/>
        <v>168.65170318356061</v>
      </c>
      <c r="CF666" s="17"/>
      <c r="CG666" s="17"/>
      <c r="CH666" s="17"/>
      <c r="CI666" s="17"/>
    </row>
    <row r="667" spans="32:87" ht="10.5" customHeight="1">
      <c r="AF667" s="8"/>
      <c r="AG667" s="18">
        <v>32505</v>
      </c>
      <c r="AH667" s="19" t="s">
        <v>35</v>
      </c>
      <c r="AI667" s="20">
        <v>6.7000000000000004E-2</v>
      </c>
      <c r="AJ667" s="26"/>
      <c r="AK667" s="20"/>
      <c r="AL667" s="20"/>
      <c r="AM667" s="20"/>
      <c r="AN667" s="20"/>
      <c r="AO667" s="19" t="s">
        <v>34</v>
      </c>
      <c r="AP667" s="18"/>
      <c r="AQ667" s="3">
        <f t="shared" si="88"/>
        <v>50.808575661161072</v>
      </c>
      <c r="AR667" s="27">
        <v>65.122584077505692</v>
      </c>
      <c r="AS667" s="28">
        <v>3.6877653789063707E-2</v>
      </c>
      <c r="AT667" s="28"/>
      <c r="AU667" s="28"/>
      <c r="AV667" s="28"/>
      <c r="AW667" s="60"/>
      <c r="AX667" s="69"/>
      <c r="AY667" s="68"/>
      <c r="AZ667" s="69"/>
      <c r="BA667" s="69"/>
      <c r="BB667" s="69"/>
      <c r="BC667" s="68"/>
      <c r="BD667" s="20"/>
      <c r="BE667" s="27"/>
      <c r="BF667" s="27"/>
      <c r="BG667" s="28"/>
      <c r="BH667" s="17"/>
      <c r="BI667" s="18">
        <v>36739</v>
      </c>
      <c r="BJ667" s="42">
        <f>0.021/2</f>
        <v>1.0500000000000001E-2</v>
      </c>
      <c r="BK667" s="42">
        <f>0.024/2</f>
        <v>1.2E-2</v>
      </c>
      <c r="BL667" s="20"/>
      <c r="BM667" s="20"/>
      <c r="BN667" s="20"/>
      <c r="BO667" s="20"/>
      <c r="BP667" s="20"/>
      <c r="BQ667" s="20"/>
      <c r="BR667" s="20"/>
      <c r="BS667" s="20"/>
      <c r="BT667" s="20"/>
      <c r="BU667" s="20"/>
      <c r="BW667" s="16">
        <f t="shared" si="89"/>
        <v>0.6475996626097722</v>
      </c>
      <c r="BX667" s="10">
        <f t="shared" si="94"/>
        <v>0.21148108782472069</v>
      </c>
      <c r="BY667" s="10">
        <f t="shared" si="95"/>
        <v>1.111701923393039</v>
      </c>
      <c r="BZ667" s="12">
        <f t="shared" si="87"/>
        <v>0.29043602760449916</v>
      </c>
      <c r="CA667" s="10">
        <f t="shared" si="90"/>
        <v>3.8266704467085448</v>
      </c>
      <c r="CB667" s="10">
        <f t="shared" si="91"/>
        <v>1.9133352233542724</v>
      </c>
      <c r="CC667" s="11">
        <f t="shared" si="92"/>
        <v>269.8000541901979</v>
      </c>
      <c r="CD667" s="11">
        <f t="shared" si="93"/>
        <v>168.62503386887369</v>
      </c>
      <c r="CF667" s="17"/>
      <c r="CG667" s="17"/>
      <c r="CH667" s="17"/>
      <c r="CI667" s="17"/>
    </row>
    <row r="668" spans="32:87" ht="10.5" customHeight="1">
      <c r="AG668" s="18">
        <v>32505</v>
      </c>
      <c r="AH668" s="19" t="s">
        <v>33</v>
      </c>
      <c r="AI668" s="26"/>
      <c r="AJ668" s="20">
        <v>1.4500000000000001E-2</v>
      </c>
      <c r="AK668" s="21"/>
      <c r="AL668" s="21"/>
      <c r="AM668" s="21"/>
      <c r="AN668" s="21"/>
      <c r="AO668" s="19" t="s">
        <v>34</v>
      </c>
      <c r="AP668" s="20"/>
      <c r="AQ668" s="3">
        <f t="shared" si="88"/>
        <v>50.808575661161072</v>
      </c>
      <c r="AR668" s="27">
        <v>65.122584077505692</v>
      </c>
      <c r="AS668" s="28">
        <v>3.6877653789063707E-2</v>
      </c>
      <c r="AT668" s="28"/>
      <c r="AU668" s="28"/>
      <c r="AV668" s="28"/>
      <c r="AW668" s="60"/>
      <c r="AX668" s="69"/>
      <c r="AY668" s="68"/>
      <c r="AZ668" s="69"/>
      <c r="BA668" s="69"/>
      <c r="BB668" s="69"/>
      <c r="BC668" s="68"/>
      <c r="BD668" s="20"/>
      <c r="BE668" s="27"/>
      <c r="BF668" s="27"/>
      <c r="BG668" s="28"/>
      <c r="BH668" s="17"/>
      <c r="BI668" s="47">
        <v>36746</v>
      </c>
      <c r="BJ668" s="20"/>
      <c r="BK668" s="20"/>
      <c r="BL668" s="20"/>
      <c r="BM668" s="20"/>
      <c r="BN668" s="20"/>
      <c r="BO668" s="20"/>
      <c r="BP668" s="20"/>
      <c r="BQ668" s="20"/>
      <c r="BR668" s="20"/>
      <c r="BS668" s="43">
        <v>4.2000000000000003E-2</v>
      </c>
      <c r="BT668" s="43"/>
      <c r="BU668" s="43"/>
      <c r="BW668" s="16">
        <f t="shared" si="89"/>
        <v>0.6473131560365627</v>
      </c>
      <c r="BX668" s="10">
        <f t="shared" si="94"/>
        <v>0.21138752582141895</v>
      </c>
      <c r="BY668" s="10">
        <f t="shared" si="95"/>
        <v>1.1112100919006964</v>
      </c>
      <c r="BZ668" s="12">
        <f t="shared" si="87"/>
        <v>0.29030753490166139</v>
      </c>
      <c r="CA668" s="10">
        <f t="shared" si="90"/>
        <v>3.8249179454063693</v>
      </c>
      <c r="CB668" s="10">
        <f t="shared" si="91"/>
        <v>1.9124589727031847</v>
      </c>
      <c r="CC668" s="11">
        <f t="shared" si="92"/>
        <v>269.50154674034349</v>
      </c>
      <c r="CD668" s="11">
        <f t="shared" si="93"/>
        <v>168.43846671271467</v>
      </c>
      <c r="CF668" s="17"/>
      <c r="CG668" s="17"/>
      <c r="CH668" s="17"/>
      <c r="CI668" s="17"/>
    </row>
    <row r="669" spans="32:87" ht="10.5" customHeight="1">
      <c r="AF669" s="8"/>
      <c r="AG669" s="18">
        <v>32513</v>
      </c>
      <c r="AH669" s="19" t="s">
        <v>33</v>
      </c>
      <c r="AI669" s="26"/>
      <c r="AJ669" s="20">
        <v>9.2999999999999999E-2</v>
      </c>
      <c r="AK669" s="20"/>
      <c r="AL669" s="20"/>
      <c r="AM669" s="20"/>
      <c r="AN669" s="20"/>
      <c r="AO669" s="19" t="s">
        <v>34</v>
      </c>
      <c r="AP669" s="20"/>
      <c r="AQ669" s="3">
        <f t="shared" si="88"/>
        <v>50.782886896644364</v>
      </c>
      <c r="AR669" s="27">
        <v>65.089712899750978</v>
      </c>
      <c r="AS669" s="28">
        <v>3.6859039479910455E-2</v>
      </c>
      <c r="AT669" s="28"/>
      <c r="AU669" s="28"/>
      <c r="AV669" s="28"/>
      <c r="AW669" s="60"/>
      <c r="AX669" s="69"/>
      <c r="AY669" s="68"/>
      <c r="AZ669" s="69"/>
      <c r="BA669" s="69"/>
      <c r="BB669" s="69"/>
      <c r="BC669" s="68"/>
      <c r="BD669" s="20"/>
      <c r="BE669" s="27"/>
      <c r="BF669" s="27"/>
      <c r="BG669" s="28"/>
      <c r="BH669" s="17"/>
      <c r="BI669" s="18">
        <v>36769</v>
      </c>
      <c r="BJ669" s="20"/>
      <c r="BK669" s="20"/>
      <c r="BL669" s="42">
        <f>0.03/2</f>
        <v>1.4999999999999999E-2</v>
      </c>
      <c r="BM669" s="42">
        <f>0.032/2</f>
        <v>1.6E-2</v>
      </c>
      <c r="BN669" s="20"/>
      <c r="BO669" s="20"/>
      <c r="BP669" s="20"/>
      <c r="BQ669" s="20"/>
      <c r="BR669" s="20"/>
      <c r="BS669" s="20"/>
      <c r="BT669" s="20"/>
      <c r="BU669" s="20"/>
      <c r="BW669" s="16">
        <f t="shared" si="89"/>
        <v>0.64637266944870286</v>
      </c>
      <c r="BX669" s="10">
        <f t="shared" si="94"/>
        <v>0.21108039915324928</v>
      </c>
      <c r="BY669" s="10">
        <f t="shared" si="95"/>
        <v>1.1095956056539995</v>
      </c>
      <c r="BZ669" s="12">
        <f t="shared" si="87"/>
        <v>0.28988574470570533</v>
      </c>
      <c r="CA669" s="10">
        <f t="shared" si="90"/>
        <v>3.8191653757839896</v>
      </c>
      <c r="CB669" s="10">
        <f t="shared" si="91"/>
        <v>1.9095826878919948</v>
      </c>
      <c r="CC669" s="11">
        <f t="shared" si="92"/>
        <v>268.52305995450899</v>
      </c>
      <c r="CD669" s="11">
        <f t="shared" si="93"/>
        <v>167.82691247156811</v>
      </c>
      <c r="CF669" s="17"/>
      <c r="CG669" s="17"/>
      <c r="CH669" s="17"/>
      <c r="CI669" s="17"/>
    </row>
    <row r="670" spans="32:87" ht="10.5" customHeight="1">
      <c r="AG670" s="18">
        <v>32513</v>
      </c>
      <c r="AH670" s="19" t="s">
        <v>33</v>
      </c>
      <c r="AI670" s="26"/>
      <c r="AJ670" s="20">
        <v>0.05</v>
      </c>
      <c r="AK670" s="21"/>
      <c r="AL670" s="21"/>
      <c r="AM670" s="21"/>
      <c r="AN670" s="21"/>
      <c r="AO670" s="19" t="s">
        <v>34</v>
      </c>
      <c r="AP670" s="20"/>
      <c r="AQ670" s="3">
        <f t="shared" si="88"/>
        <v>50.782886896644364</v>
      </c>
      <c r="AR670" s="27">
        <v>65.089712899750978</v>
      </c>
      <c r="AS670" s="28">
        <v>3.6859039479910455E-2</v>
      </c>
      <c r="AT670" s="28"/>
      <c r="AU670" s="28"/>
      <c r="AV670" s="28"/>
      <c r="AW670" s="60"/>
      <c r="AX670" s="69"/>
      <c r="AY670" s="68"/>
      <c r="AZ670" s="69"/>
      <c r="BA670" s="69"/>
      <c r="BB670" s="69"/>
      <c r="BC670" s="68"/>
      <c r="BD670" s="20"/>
      <c r="BE670" s="27"/>
      <c r="BF670" s="27"/>
      <c r="BG670" s="28"/>
      <c r="BH670" s="17"/>
      <c r="BI670" s="18">
        <v>36770</v>
      </c>
      <c r="BJ670" s="42">
        <f>0.021/2</f>
        <v>1.0500000000000001E-2</v>
      </c>
      <c r="BK670" s="42">
        <f>0.024/2</f>
        <v>1.2E-2</v>
      </c>
      <c r="BL670" s="20"/>
      <c r="BM670" s="20"/>
      <c r="BN670" s="20"/>
      <c r="BO670" s="20"/>
      <c r="BP670" s="20"/>
      <c r="BQ670" s="20"/>
      <c r="BR670" s="20"/>
      <c r="BS670" s="20"/>
      <c r="BT670" s="20"/>
      <c r="BU670" s="20"/>
      <c r="BW670" s="16">
        <f t="shared" si="89"/>
        <v>0.64633180973862481</v>
      </c>
      <c r="BX670" s="10">
        <f t="shared" si="94"/>
        <v>0.21106705594689132</v>
      </c>
      <c r="BY670" s="10">
        <f t="shared" si="95"/>
        <v>1.1095254638350551</v>
      </c>
      <c r="BZ670" s="12">
        <f t="shared" si="87"/>
        <v>0.28986741990943171</v>
      </c>
      <c r="CA670" s="10">
        <f t="shared" si="90"/>
        <v>3.8189154604133893</v>
      </c>
      <c r="CB670" s="10">
        <f t="shared" si="91"/>
        <v>1.9094577302066946</v>
      </c>
      <c r="CC670" s="11">
        <f t="shared" si="92"/>
        <v>268.48059773295148</v>
      </c>
      <c r="CD670" s="11">
        <f t="shared" si="93"/>
        <v>167.80037358309468</v>
      </c>
      <c r="CF670" s="17"/>
      <c r="CG670" s="17"/>
      <c r="CH670" s="17"/>
      <c r="CI670" s="17"/>
    </row>
    <row r="671" spans="32:87" ht="10.5" customHeight="1">
      <c r="AF671" s="8"/>
      <c r="AG671" s="18">
        <v>32513</v>
      </c>
      <c r="AH671" s="19" t="s">
        <v>39</v>
      </c>
      <c r="AI671" s="19"/>
      <c r="AJ671" s="19"/>
      <c r="AK671" s="19"/>
      <c r="AL671" s="20">
        <v>0.51</v>
      </c>
      <c r="AM671" s="26"/>
      <c r="AN671" s="21"/>
      <c r="AO671" s="19" t="s">
        <v>34</v>
      </c>
      <c r="AP671" s="18"/>
      <c r="AQ671" s="3">
        <f t="shared" si="88"/>
        <v>50.782886896644364</v>
      </c>
      <c r="AR671" s="19"/>
      <c r="AS671" s="19"/>
      <c r="AT671" s="27">
        <v>253.94648607214094</v>
      </c>
      <c r="AU671" s="27">
        <v>144.65544280701954</v>
      </c>
      <c r="AV671" s="28">
        <v>0</v>
      </c>
      <c r="AW671" s="60"/>
      <c r="AX671" s="69"/>
      <c r="AY671" s="68"/>
      <c r="AZ671" s="69"/>
      <c r="BA671" s="69"/>
      <c r="BB671" s="69"/>
      <c r="BC671" s="68"/>
      <c r="BD671" s="20"/>
      <c r="BE671" s="27"/>
      <c r="BF671" s="27"/>
      <c r="BG671" s="28"/>
      <c r="BH671" s="17"/>
      <c r="BI671" s="18">
        <v>36798</v>
      </c>
      <c r="BJ671" s="20"/>
      <c r="BK671" s="20"/>
      <c r="BL671" s="42">
        <f>0.03/2</f>
        <v>1.4999999999999999E-2</v>
      </c>
      <c r="BM671" s="42">
        <f>0.032/2</f>
        <v>1.6E-2</v>
      </c>
      <c r="BN671" s="20"/>
      <c r="BO671" s="20"/>
      <c r="BP671" s="20"/>
      <c r="BQ671" s="20"/>
      <c r="BR671" s="20"/>
      <c r="BS671" s="20"/>
      <c r="BT671" s="20"/>
      <c r="BU671" s="20"/>
      <c r="BW671" s="16">
        <f t="shared" si="89"/>
        <v>0.64518878591743545</v>
      </c>
      <c r="BX671" s="10">
        <f t="shared" si="94"/>
        <v>0.21069378842519351</v>
      </c>
      <c r="BY671" s="10">
        <f t="shared" si="95"/>
        <v>1.1075632920584682</v>
      </c>
      <c r="BZ671" s="12">
        <f t="shared" si="87"/>
        <v>0.28935479564902722</v>
      </c>
      <c r="CA671" s="10">
        <f t="shared" si="90"/>
        <v>3.8119244657522291</v>
      </c>
      <c r="CB671" s="10">
        <f t="shared" si="91"/>
        <v>1.9059622328761145</v>
      </c>
      <c r="CC671" s="11">
        <f t="shared" si="92"/>
        <v>267.2943778042553</v>
      </c>
      <c r="CD671" s="11">
        <f t="shared" si="93"/>
        <v>167.05898612765958</v>
      </c>
      <c r="CF671" s="17"/>
      <c r="CG671" s="17"/>
      <c r="CH671" s="17"/>
      <c r="CI671" s="17"/>
    </row>
    <row r="672" spans="32:87" ht="10.5" customHeight="1">
      <c r="AG672" s="18">
        <v>32539</v>
      </c>
      <c r="AH672" s="19" t="s">
        <v>35</v>
      </c>
      <c r="AI672" s="20">
        <v>1.6E-2</v>
      </c>
      <c r="AJ672" s="26"/>
      <c r="AK672" s="20"/>
      <c r="AL672" s="20"/>
      <c r="AM672" s="20"/>
      <c r="AN672" s="20"/>
      <c r="AO672" s="19" t="s">
        <v>34</v>
      </c>
      <c r="AP672" s="18"/>
      <c r="AQ672" s="3">
        <f t="shared" si="88"/>
        <v>50.699488077804986</v>
      </c>
      <c r="AR672" s="27">
        <v>64.982996117219031</v>
      </c>
      <c r="AS672" s="28">
        <v>3.6798607839866632E-2</v>
      </c>
      <c r="AT672" s="28"/>
      <c r="AU672" s="28"/>
      <c r="AV672" s="28"/>
      <c r="AW672" s="60"/>
      <c r="AX672" s="69"/>
      <c r="AY672" s="68"/>
      <c r="AZ672" s="69"/>
      <c r="BA672" s="69"/>
      <c r="BB672" s="69"/>
      <c r="BC672" s="68"/>
      <c r="BD672" s="20"/>
      <c r="BE672" s="27"/>
      <c r="BF672" s="27"/>
      <c r="BG672" s="28"/>
      <c r="BH672" s="17"/>
      <c r="BI672" s="18">
        <v>36801</v>
      </c>
      <c r="BJ672" s="42">
        <f>0.021/2</f>
        <v>1.0500000000000001E-2</v>
      </c>
      <c r="BK672" s="42">
        <f>0.024/2</f>
        <v>1.2E-2</v>
      </c>
      <c r="BL672" s="20"/>
      <c r="BM672" s="20"/>
      <c r="BN672" s="20"/>
      <c r="BO672" s="20"/>
      <c r="BP672" s="20"/>
      <c r="BQ672" s="20"/>
      <c r="BR672" s="20"/>
      <c r="BS672" s="20"/>
      <c r="BT672" s="20"/>
      <c r="BU672" s="20"/>
      <c r="BW672" s="16">
        <f t="shared" si="89"/>
        <v>0.64506643903508121</v>
      </c>
      <c r="BX672" s="10">
        <f t="shared" si="94"/>
        <v>0.21065383464932533</v>
      </c>
      <c r="BY672" s="10">
        <f t="shared" si="95"/>
        <v>1.1073532652899454</v>
      </c>
      <c r="BZ672" s="12">
        <f t="shared" si="87"/>
        <v>0.28929992541892618</v>
      </c>
      <c r="CA672" s="10">
        <f t="shared" si="90"/>
        <v>3.8111761900815706</v>
      </c>
      <c r="CB672" s="10">
        <f t="shared" si="91"/>
        <v>1.9055880950407853</v>
      </c>
      <c r="CC672" s="11">
        <f t="shared" si="92"/>
        <v>267.16759407404788</v>
      </c>
      <c r="CD672" s="11">
        <f t="shared" si="93"/>
        <v>166.97974629627993</v>
      </c>
      <c r="CF672" s="17"/>
      <c r="CG672" s="17"/>
      <c r="CH672" s="17"/>
      <c r="CI672" s="17"/>
    </row>
    <row r="673" spans="32:87" ht="10.5" customHeight="1">
      <c r="AF673" s="8"/>
      <c r="AG673" s="18">
        <v>32539</v>
      </c>
      <c r="AH673" s="19" t="s">
        <v>33</v>
      </c>
      <c r="AI673" s="26"/>
      <c r="AJ673" s="20">
        <v>1.4500000000000001E-2</v>
      </c>
      <c r="AK673" s="20"/>
      <c r="AL673" s="20"/>
      <c r="AM673" s="20"/>
      <c r="AN673" s="20"/>
      <c r="AO673" s="19" t="s">
        <v>34</v>
      </c>
      <c r="AP673" s="20"/>
      <c r="AQ673" s="3">
        <f t="shared" si="88"/>
        <v>50.699488077804986</v>
      </c>
      <c r="AR673" s="27">
        <v>64.982996117219031</v>
      </c>
      <c r="AS673" s="28">
        <v>3.6798607839866632E-2</v>
      </c>
      <c r="AT673" s="28"/>
      <c r="AU673" s="28"/>
      <c r="AV673" s="28"/>
      <c r="AW673" s="60"/>
      <c r="AX673" s="69"/>
      <c r="AY673" s="68"/>
      <c r="AZ673" s="69"/>
      <c r="BA673" s="69"/>
      <c r="BB673" s="69"/>
      <c r="BC673" s="68"/>
      <c r="BD673" s="20"/>
      <c r="BE673" s="27"/>
      <c r="BF673" s="27"/>
      <c r="BG673" s="28"/>
      <c r="BH673" s="17"/>
      <c r="BI673" s="18">
        <v>36830</v>
      </c>
      <c r="BJ673" s="20"/>
      <c r="BK673" s="20"/>
      <c r="BL673" s="42">
        <f>0.03/2</f>
        <v>1.4999999999999999E-2</v>
      </c>
      <c r="BM673" s="42">
        <f>0.032/2</f>
        <v>1.6E-2</v>
      </c>
      <c r="BN673" s="20"/>
      <c r="BO673" s="20"/>
      <c r="BP673" s="20"/>
      <c r="BQ673" s="20"/>
      <c r="BR673" s="20"/>
      <c r="BS673" s="20"/>
      <c r="BT673" s="20"/>
      <c r="BU673" s="20"/>
      <c r="BW673" s="16">
        <f t="shared" si="89"/>
        <v>0.64388494796987517</v>
      </c>
      <c r="BX673" s="10">
        <f t="shared" si="94"/>
        <v>0.21026800520846672</v>
      </c>
      <c r="BY673" s="10">
        <f t="shared" si="95"/>
        <v>1.1053250587211403</v>
      </c>
      <c r="BZ673" s="12">
        <f t="shared" si="87"/>
        <v>0.28877004933738876</v>
      </c>
      <c r="CA673" s="10">
        <f t="shared" si="90"/>
        <v>3.8039504270699585</v>
      </c>
      <c r="CB673" s="10">
        <f t="shared" si="91"/>
        <v>1.9019752135349792</v>
      </c>
      <c r="CC673" s="11">
        <f t="shared" si="92"/>
        <v>265.94511413500425</v>
      </c>
      <c r="CD673" s="11">
        <f t="shared" si="93"/>
        <v>166.21569633437767</v>
      </c>
      <c r="CF673" s="17"/>
      <c r="CG673" s="17"/>
      <c r="CH673" s="17"/>
      <c r="CI673" s="17"/>
    </row>
    <row r="674" spans="32:87" ht="10.5" customHeight="1">
      <c r="AG674" s="18">
        <v>32539</v>
      </c>
      <c r="AH674" s="19" t="s">
        <v>33</v>
      </c>
      <c r="AI674" s="26"/>
      <c r="AJ674" s="20">
        <v>1.4500000000000001E-2</v>
      </c>
      <c r="AK674" s="21"/>
      <c r="AL674" s="21"/>
      <c r="AM674" s="21"/>
      <c r="AN674" s="21"/>
      <c r="AO674" s="19" t="s">
        <v>34</v>
      </c>
      <c r="AP674" s="20"/>
      <c r="AQ674" s="3">
        <f t="shared" si="88"/>
        <v>50.699488077804986</v>
      </c>
      <c r="AR674" s="27">
        <v>64.982996117219031</v>
      </c>
      <c r="AS674" s="28">
        <v>3.6798607839866632E-2</v>
      </c>
      <c r="AT674" s="28"/>
      <c r="AU674" s="28"/>
      <c r="AV674" s="28"/>
      <c r="AW674" s="60"/>
      <c r="AX674" s="69"/>
      <c r="AY674" s="68"/>
      <c r="AZ674" s="69"/>
      <c r="BA674" s="69"/>
      <c r="BB674" s="69"/>
      <c r="BC674" s="68"/>
      <c r="BD674" s="20"/>
      <c r="BE674" s="27"/>
      <c r="BF674" s="27"/>
      <c r="BG674" s="28"/>
      <c r="BH674" s="17"/>
      <c r="BI674" s="18">
        <v>36831</v>
      </c>
      <c r="BJ674" s="42">
        <f>0.021/2</f>
        <v>1.0500000000000001E-2</v>
      </c>
      <c r="BK674" s="42">
        <f>0.024/2</f>
        <v>1.2E-2</v>
      </c>
      <c r="BL674" s="20"/>
      <c r="BM674" s="20"/>
      <c r="BN674" s="20"/>
      <c r="BO674" s="20"/>
      <c r="BP674" s="20"/>
      <c r="BQ674" s="20"/>
      <c r="BR674" s="20"/>
      <c r="BS674" s="20"/>
      <c r="BT674" s="20"/>
      <c r="BU674" s="20"/>
      <c r="BW674" s="16">
        <f t="shared" si="89"/>
        <v>0.64384424551826913</v>
      </c>
      <c r="BX674" s="10">
        <f t="shared" si="94"/>
        <v>0.21025471335666415</v>
      </c>
      <c r="BY674" s="10">
        <f t="shared" si="95"/>
        <v>1.1052551868599427</v>
      </c>
      <c r="BZ674" s="12">
        <f t="shared" si="87"/>
        <v>0.28875179506852361</v>
      </c>
      <c r="CA674" s="10">
        <f t="shared" si="90"/>
        <v>3.8037015073225309</v>
      </c>
      <c r="CB674" s="10">
        <f t="shared" si="91"/>
        <v>1.9018507536612654</v>
      </c>
      <c r="CC674" s="11">
        <f t="shared" si="92"/>
        <v>265.9030595704524</v>
      </c>
      <c r="CD674" s="11">
        <f t="shared" si="93"/>
        <v>166.18941223153274</v>
      </c>
      <c r="CF674" s="17"/>
      <c r="CG674" s="17"/>
      <c r="CH674" s="17"/>
      <c r="CI674" s="17"/>
    </row>
    <row r="675" spans="32:87" ht="10.5" customHeight="1">
      <c r="AF675" s="8"/>
      <c r="AG675" s="18">
        <v>32539</v>
      </c>
      <c r="AH675" s="19" t="s">
        <v>33</v>
      </c>
      <c r="AI675" s="26"/>
      <c r="AJ675" s="20">
        <v>1.4500000000000001E-2</v>
      </c>
      <c r="AK675" s="21"/>
      <c r="AL675" s="21"/>
      <c r="AM675" s="21"/>
      <c r="AN675" s="21"/>
      <c r="AO675" s="19" t="s">
        <v>34</v>
      </c>
      <c r="AP675" s="18"/>
      <c r="AQ675" s="3">
        <f t="shared" si="88"/>
        <v>50.699488077804986</v>
      </c>
      <c r="AR675" s="27">
        <v>64.982996117219031</v>
      </c>
      <c r="AS675" s="28">
        <v>3.6798607839866632E-2</v>
      </c>
      <c r="AT675" s="28"/>
      <c r="AU675" s="28"/>
      <c r="AV675" s="28"/>
      <c r="AW675" s="60"/>
      <c r="AX675" s="69"/>
      <c r="AY675" s="68"/>
      <c r="AZ675" s="69"/>
      <c r="BA675" s="69"/>
      <c r="BB675" s="69"/>
      <c r="BC675" s="68"/>
      <c r="BD675" s="20"/>
      <c r="BE675" s="27"/>
      <c r="BF675" s="27"/>
      <c r="BG675" s="28"/>
      <c r="BH675" s="17"/>
      <c r="BI675" s="47">
        <v>36837</v>
      </c>
      <c r="BJ675" s="20"/>
      <c r="BK675" s="20"/>
      <c r="BL675" s="20"/>
      <c r="BM675" s="20"/>
      <c r="BN675" s="20"/>
      <c r="BO675" s="20"/>
      <c r="BP675" s="20"/>
      <c r="BQ675" s="20"/>
      <c r="BR675" s="20"/>
      <c r="BS675" s="43">
        <v>7.9000000000000001E-2</v>
      </c>
      <c r="BT675" s="43">
        <v>5.2999999999999999E-2</v>
      </c>
      <c r="BU675" s="43">
        <v>5.7000000000000002E-2</v>
      </c>
      <c r="BW675" s="16">
        <f t="shared" si="89"/>
        <v>0.6436000848350788</v>
      </c>
      <c r="BX675" s="10">
        <f t="shared" si="94"/>
        <v>0.21017497988880379</v>
      </c>
      <c r="BY675" s="10">
        <f t="shared" si="95"/>
        <v>1.1048360484372548</v>
      </c>
      <c r="BZ675" s="12">
        <f t="shared" si="87"/>
        <v>0.28864229368515781</v>
      </c>
      <c r="CA675" s="10">
        <f t="shared" si="90"/>
        <v>3.8022083308613377</v>
      </c>
      <c r="CB675" s="10">
        <f t="shared" si="91"/>
        <v>1.9011041654306688</v>
      </c>
      <c r="CC675" s="11">
        <f t="shared" si="92"/>
        <v>265.65087180039848</v>
      </c>
      <c r="CD675" s="11">
        <f t="shared" si="93"/>
        <v>166.03179487524906</v>
      </c>
      <c r="CF675" s="17"/>
      <c r="CG675" s="17"/>
      <c r="CH675" s="17"/>
      <c r="CI675" s="17"/>
    </row>
    <row r="676" spans="32:87" ht="10.5" customHeight="1">
      <c r="AG676" s="18">
        <v>32539</v>
      </c>
      <c r="AH676" s="19" t="s">
        <v>39</v>
      </c>
      <c r="AI676" s="19"/>
      <c r="AJ676" s="19"/>
      <c r="AK676" s="19"/>
      <c r="AL676" s="20">
        <v>0.22</v>
      </c>
      <c r="AM676" s="26"/>
      <c r="AN676" s="21"/>
      <c r="AO676" s="19" t="s">
        <v>34</v>
      </c>
      <c r="AP676" s="18"/>
      <c r="AQ676" s="3">
        <f t="shared" si="88"/>
        <v>50.699488077804986</v>
      </c>
      <c r="AR676" s="19"/>
      <c r="AS676" s="19"/>
      <c r="AT676" s="27">
        <v>253.53013223185511</v>
      </c>
      <c r="AU676" s="27">
        <v>144.41827532318263</v>
      </c>
      <c r="AV676" s="28">
        <v>0</v>
      </c>
      <c r="AW676" s="60"/>
      <c r="AX676" s="69"/>
      <c r="AY676" s="68"/>
      <c r="AZ676" s="69"/>
      <c r="BA676" s="69"/>
      <c r="BB676" s="69"/>
      <c r="BC676" s="68"/>
      <c r="BD676" s="20"/>
      <c r="BE676" s="27"/>
      <c r="BF676" s="27"/>
      <c r="BG676" s="28"/>
      <c r="BH676" s="17"/>
      <c r="BI676" s="18">
        <v>36860</v>
      </c>
      <c r="BJ676" s="20"/>
      <c r="BK676" s="20"/>
      <c r="BL676" s="42">
        <f>0.03/2</f>
        <v>1.4999999999999999E-2</v>
      </c>
      <c r="BM676" s="42">
        <f>0.032/2</f>
        <v>1.6E-2</v>
      </c>
      <c r="BN676" s="20"/>
      <c r="BO676" s="20"/>
      <c r="BP676" s="20"/>
      <c r="BQ676" s="20"/>
      <c r="BR676" s="20"/>
      <c r="BS676" s="20"/>
      <c r="BT676" s="20"/>
      <c r="BU676" s="20"/>
      <c r="BW676" s="16">
        <f t="shared" si="89"/>
        <v>0.6426649929987891</v>
      </c>
      <c r="BX676" s="10">
        <f t="shared" si="94"/>
        <v>0.20986961493855408</v>
      </c>
      <c r="BY676" s="10">
        <f t="shared" si="95"/>
        <v>1.1032308230905288</v>
      </c>
      <c r="BZ676" s="12">
        <f t="shared" si="87"/>
        <v>0.28822292293180851</v>
      </c>
      <c r="CA676" s="10">
        <f t="shared" si="90"/>
        <v>3.7964899158641376</v>
      </c>
      <c r="CB676" s="10">
        <f t="shared" si="91"/>
        <v>1.8982449579320688</v>
      </c>
      <c r="CC676" s="11">
        <f t="shared" si="92"/>
        <v>264.68636576751641</v>
      </c>
      <c r="CD676" s="11">
        <f t="shared" si="93"/>
        <v>165.42897860469773</v>
      </c>
      <c r="CF676" s="17"/>
      <c r="CG676" s="17"/>
      <c r="CH676" s="17"/>
      <c r="CI676" s="17"/>
    </row>
    <row r="677" spans="32:87" ht="10.5" customHeight="1">
      <c r="AF677" s="8"/>
      <c r="AG677" s="18">
        <v>32567</v>
      </c>
      <c r="AH677" s="19" t="s">
        <v>35</v>
      </c>
      <c r="AI677" s="20">
        <v>0.12</v>
      </c>
      <c r="AJ677" s="26"/>
      <c r="AK677" s="20"/>
      <c r="AL677" s="20"/>
      <c r="AM677" s="20"/>
      <c r="AN677" s="20"/>
      <c r="AO677" s="19" t="s">
        <v>34</v>
      </c>
      <c r="AP677" s="18"/>
      <c r="AQ677" s="3">
        <f t="shared" si="88"/>
        <v>50.609827130096932</v>
      </c>
      <c r="AR677" s="27">
        <v>64.868266014963595</v>
      </c>
      <c r="AS677" s="28">
        <v>3.6733638412591987E-2</v>
      </c>
      <c r="AT677" s="28"/>
      <c r="AU677" s="28"/>
      <c r="AV677" s="28"/>
      <c r="AW677" s="60"/>
      <c r="AX677" s="69"/>
      <c r="AY677" s="68"/>
      <c r="AZ677" s="69"/>
      <c r="BA677" s="69"/>
      <c r="BB677" s="69"/>
      <c r="BC677" s="68"/>
      <c r="BD677" s="20"/>
      <c r="BE677" s="27"/>
      <c r="BF677" s="27"/>
      <c r="BG677" s="28"/>
      <c r="BH677" s="17"/>
      <c r="BI677" s="18">
        <v>36861</v>
      </c>
      <c r="BJ677" s="42">
        <f>0.021/2</f>
        <v>1.0500000000000001E-2</v>
      </c>
      <c r="BK677" s="42">
        <f>0.024/2</f>
        <v>1.2E-2</v>
      </c>
      <c r="BL677" s="20"/>
      <c r="BM677" s="20"/>
      <c r="BN677" s="20"/>
      <c r="BO677" s="20"/>
      <c r="BP677" s="20"/>
      <c r="BQ677" s="20"/>
      <c r="BR677" s="20"/>
      <c r="BS677" s="20"/>
      <c r="BT677" s="20"/>
      <c r="BU677" s="20"/>
      <c r="BW677" s="16">
        <f t="shared" si="89"/>
        <v>0.64262436766524322</v>
      </c>
      <c r="BX677" s="10">
        <f t="shared" si="94"/>
        <v>0.20985634827053737</v>
      </c>
      <c r="BY677" s="10">
        <f t="shared" si="95"/>
        <v>1.1031610836140449</v>
      </c>
      <c r="BZ677" s="12">
        <f t="shared" si="87"/>
        <v>0.28820470324891428</v>
      </c>
      <c r="CA677" s="10">
        <f t="shared" si="90"/>
        <v>3.7962414843114436</v>
      </c>
      <c r="CB677" s="10">
        <f t="shared" si="91"/>
        <v>1.8981207421557218</v>
      </c>
      <c r="CC677" s="11">
        <f t="shared" si="92"/>
        <v>264.64451025198508</v>
      </c>
      <c r="CD677" s="11">
        <f t="shared" si="93"/>
        <v>165.40281890749068</v>
      </c>
      <c r="CF677" s="17"/>
      <c r="CG677" s="17"/>
      <c r="CH677" s="17"/>
      <c r="CI677" s="17"/>
    </row>
    <row r="678" spans="32:87" ht="10.5" customHeight="1">
      <c r="AG678" s="18">
        <v>32567</v>
      </c>
      <c r="AH678" s="19" t="s">
        <v>33</v>
      </c>
      <c r="AI678" s="26"/>
      <c r="AJ678" s="20">
        <v>1.4500000000000001E-2</v>
      </c>
      <c r="AK678" s="21"/>
      <c r="AL678" s="21"/>
      <c r="AM678" s="21"/>
      <c r="AN678" s="21"/>
      <c r="AO678" s="19" t="s">
        <v>34</v>
      </c>
      <c r="AP678" s="18"/>
      <c r="AQ678" s="3">
        <f t="shared" si="88"/>
        <v>50.609827130096932</v>
      </c>
      <c r="AR678" s="27">
        <v>64.868266014963595</v>
      </c>
      <c r="AS678" s="28">
        <v>3.6733638412591987E-2</v>
      </c>
      <c r="AT678" s="28"/>
      <c r="AU678" s="28"/>
      <c r="AV678" s="28"/>
      <c r="AW678" s="60"/>
      <c r="AX678" s="69"/>
      <c r="AY678" s="68"/>
      <c r="AZ678" s="69"/>
      <c r="BA678" s="69"/>
      <c r="BB678" s="69"/>
      <c r="BC678" s="68"/>
      <c r="BD678" s="20"/>
      <c r="BE678" s="27"/>
      <c r="BF678" s="27"/>
      <c r="BG678" s="28"/>
      <c r="BH678" s="17"/>
      <c r="BI678" s="18">
        <v>36888</v>
      </c>
      <c r="BJ678" s="20"/>
      <c r="BK678" s="20"/>
      <c r="BL678" s="42">
        <f>0.03/2</f>
        <v>1.4999999999999999E-2</v>
      </c>
      <c r="BM678" s="42">
        <f>0.032/2</f>
        <v>1.6E-2</v>
      </c>
      <c r="BN678" s="20"/>
      <c r="BO678" s="20"/>
      <c r="BP678" s="20"/>
      <c r="BQ678" s="20"/>
      <c r="BR678" s="20"/>
      <c r="BS678" s="20"/>
      <c r="BT678" s="20"/>
      <c r="BU678" s="20"/>
      <c r="BW678" s="16">
        <f t="shared" si="89"/>
        <v>0.6415284538636673</v>
      </c>
      <c r="BX678" s="10">
        <f t="shared" si="94"/>
        <v>0.20949846506537109</v>
      </c>
      <c r="BY678" s="10">
        <f t="shared" si="95"/>
        <v>1.1012797832499046</v>
      </c>
      <c r="BZ678" s="12">
        <f t="shared" ref="BZ678:BZ741" si="96">0.44*2.71828^(-(0.69315/30.02)*(BI678-30168)/365.25)</f>
        <v>0.28771320692872793</v>
      </c>
      <c r="CA678" s="10">
        <f t="shared" si="90"/>
        <v>3.7895399739216993</v>
      </c>
      <c r="CB678" s="10">
        <f t="shared" si="91"/>
        <v>1.8947699869608496</v>
      </c>
      <c r="CC678" s="11">
        <f t="shared" si="92"/>
        <v>263.51690978232119</v>
      </c>
      <c r="CD678" s="11">
        <f t="shared" si="93"/>
        <v>164.69806861395077</v>
      </c>
      <c r="CF678" s="17"/>
      <c r="CG678" s="17"/>
      <c r="CH678" s="17"/>
      <c r="CI678" s="17"/>
    </row>
    <row r="679" spans="32:87" ht="10.5" customHeight="1">
      <c r="AF679" s="8"/>
      <c r="AG679" s="18">
        <v>32569</v>
      </c>
      <c r="AH679" s="19" t="s">
        <v>33</v>
      </c>
      <c r="AI679" s="26"/>
      <c r="AJ679" s="20">
        <v>0.11</v>
      </c>
      <c r="AK679" s="20"/>
      <c r="AL679" s="20"/>
      <c r="AM679" s="20"/>
      <c r="AN679" s="20"/>
      <c r="AO679" s="19" t="s">
        <v>34</v>
      </c>
      <c r="AP679" s="20"/>
      <c r="AQ679" s="3">
        <f t="shared" si="88"/>
        <v>50.603428847492104</v>
      </c>
      <c r="AR679" s="27">
        <v>64.86007876294336</v>
      </c>
      <c r="AS679" s="28">
        <v>3.6729002130881698E-2</v>
      </c>
      <c r="AT679" s="28"/>
      <c r="AU679" s="28"/>
      <c r="AV679" s="28"/>
      <c r="AW679" s="60"/>
      <c r="AX679" s="69"/>
      <c r="AY679" s="68"/>
      <c r="AZ679" s="69"/>
      <c r="BA679" s="69"/>
      <c r="BB679" s="69"/>
      <c r="BC679" s="68"/>
      <c r="BD679" s="20"/>
      <c r="BE679" s="27"/>
      <c r="BF679" s="27"/>
      <c r="BG679" s="28"/>
      <c r="BH679" s="17"/>
      <c r="BI679" s="18">
        <v>36896</v>
      </c>
      <c r="BJ679" s="42">
        <f>0.021/2</f>
        <v>1.0500000000000001E-2</v>
      </c>
      <c r="BK679" s="42">
        <v>4.1000000000000002E-2</v>
      </c>
      <c r="BL679" s="20"/>
      <c r="BM679" s="20"/>
      <c r="BN679" s="20"/>
      <c r="BO679" s="20"/>
      <c r="BP679" s="20"/>
      <c r="BQ679" s="20"/>
      <c r="BR679" s="20"/>
      <c r="BS679" s="20"/>
      <c r="BT679" s="20"/>
      <c r="BU679" s="20"/>
      <c r="BW679" s="16">
        <f t="shared" si="89"/>
        <v>0.64120409772560161</v>
      </c>
      <c r="BX679" s="10">
        <f t="shared" si="94"/>
        <v>0.20939254285311373</v>
      </c>
      <c r="BY679" s="10">
        <f t="shared" si="95"/>
        <v>1.1007229773042395</v>
      </c>
      <c r="BZ679" s="12">
        <f t="shared" si="96"/>
        <v>0.28756773942201352</v>
      </c>
      <c r="CA679" s="10">
        <f t="shared" si="90"/>
        <v>3.7875566140700334</v>
      </c>
      <c r="CB679" s="10">
        <f t="shared" si="91"/>
        <v>1.8937783070350167</v>
      </c>
      <c r="CC679" s="11">
        <f t="shared" si="92"/>
        <v>263.18372953694268</v>
      </c>
      <c r="CD679" s="11">
        <f t="shared" si="93"/>
        <v>164.48983096058916</v>
      </c>
      <c r="CF679" s="17"/>
      <c r="CG679" s="17"/>
      <c r="CH679" s="17"/>
      <c r="CI679" s="17"/>
    </row>
    <row r="680" spans="32:87" ht="10.5" customHeight="1">
      <c r="AG680" s="18">
        <v>32569</v>
      </c>
      <c r="AH680" s="19" t="s">
        <v>33</v>
      </c>
      <c r="AI680" s="26"/>
      <c r="AJ680" s="20">
        <v>0.18</v>
      </c>
      <c r="AK680" s="21"/>
      <c r="AL680" s="21"/>
      <c r="AM680" s="21"/>
      <c r="AN680" s="21"/>
      <c r="AO680" s="19" t="s">
        <v>34</v>
      </c>
      <c r="AP680" s="18"/>
      <c r="AQ680" s="3">
        <f t="shared" si="88"/>
        <v>50.603428847492104</v>
      </c>
      <c r="AR680" s="27">
        <v>64.86007876294336</v>
      </c>
      <c r="AS680" s="28">
        <v>3.6729002130881698E-2</v>
      </c>
      <c r="AT680" s="28"/>
      <c r="AU680" s="28"/>
      <c r="AV680" s="28"/>
      <c r="AW680" s="60"/>
      <c r="AX680" s="69"/>
      <c r="AY680" s="68"/>
      <c r="AZ680" s="69"/>
      <c r="BA680" s="69"/>
      <c r="BB680" s="69"/>
      <c r="BC680" s="68"/>
      <c r="BD680" s="20"/>
      <c r="BE680" s="27"/>
      <c r="BF680" s="27"/>
      <c r="BG680" s="28"/>
      <c r="BH680" s="17"/>
      <c r="BI680" s="18">
        <v>36922</v>
      </c>
      <c r="BJ680" s="20"/>
      <c r="BK680" s="20"/>
      <c r="BL680" s="42">
        <f>0.03/2</f>
        <v>1.4999999999999999E-2</v>
      </c>
      <c r="BM680" s="42">
        <f>0.032/2</f>
        <v>1.6E-2</v>
      </c>
      <c r="BN680" s="20"/>
      <c r="BO680" s="20"/>
      <c r="BP680" s="20"/>
      <c r="BQ680" s="20"/>
      <c r="BR680" s="20"/>
      <c r="BS680" s="20"/>
      <c r="BT680" s="20"/>
      <c r="BU680" s="20"/>
      <c r="BW680" s="16">
        <f t="shared" si="89"/>
        <v>0.64015107243198022</v>
      </c>
      <c r="BX680" s="10">
        <f t="shared" si="94"/>
        <v>0.20904866538149097</v>
      </c>
      <c r="BY680" s="10">
        <f t="shared" si="95"/>
        <v>1.0989153014948008</v>
      </c>
      <c r="BZ680" s="12">
        <f t="shared" si="96"/>
        <v>0.28709547777503558</v>
      </c>
      <c r="CA680" s="10">
        <f t="shared" si="90"/>
        <v>3.7811178607427678</v>
      </c>
      <c r="CB680" s="10">
        <f t="shared" si="91"/>
        <v>1.8905589303713839</v>
      </c>
      <c r="CC680" s="11">
        <f t="shared" si="92"/>
        <v>262.10380030709405</v>
      </c>
      <c r="CD680" s="11">
        <f t="shared" si="93"/>
        <v>163.81487519193377</v>
      </c>
      <c r="CF680" s="17"/>
      <c r="CG680" s="17"/>
      <c r="CH680" s="17"/>
      <c r="CI680" s="17"/>
    </row>
    <row r="681" spans="32:87" ht="10.5" customHeight="1">
      <c r="AF681" s="8"/>
      <c r="AG681" s="18">
        <v>32569</v>
      </c>
      <c r="AH681" s="19" t="s">
        <v>39</v>
      </c>
      <c r="AI681" s="19"/>
      <c r="AJ681" s="19"/>
      <c r="AK681" s="19"/>
      <c r="AL681" s="20">
        <v>0.53</v>
      </c>
      <c r="AM681" s="26"/>
      <c r="AN681" s="20"/>
      <c r="AO681" s="19" t="s">
        <v>34</v>
      </c>
      <c r="AP681" s="18"/>
      <c r="AQ681" s="3">
        <f t="shared" si="88"/>
        <v>50.603428847492104</v>
      </c>
      <c r="AR681" s="19"/>
      <c r="AS681" s="19"/>
      <c r="AT681" s="27">
        <v>253.05057211697692</v>
      </c>
      <c r="AU681" s="27">
        <v>144.14510367255943</v>
      </c>
      <c r="AV681" s="28">
        <v>0</v>
      </c>
      <c r="AW681" s="60"/>
      <c r="AX681" s="69"/>
      <c r="AY681" s="68"/>
      <c r="AZ681" s="69"/>
      <c r="BA681" s="69"/>
      <c r="BB681" s="69"/>
      <c r="BC681" s="68"/>
      <c r="BD681" s="20"/>
      <c r="BE681" s="27"/>
      <c r="BF681" s="27"/>
      <c r="BG681" s="28"/>
      <c r="BH681" s="17"/>
      <c r="BI681" s="18">
        <v>36923</v>
      </c>
      <c r="BJ681" s="42">
        <f>0.021/2</f>
        <v>1.0500000000000001E-2</v>
      </c>
      <c r="BK681" s="42">
        <f>0.024/2</f>
        <v>1.2E-2</v>
      </c>
      <c r="BL681" s="20"/>
      <c r="BM681" s="20"/>
      <c r="BN681" s="20"/>
      <c r="BO681" s="20"/>
      <c r="BP681" s="20"/>
      <c r="BQ681" s="20"/>
      <c r="BR681" s="20"/>
      <c r="BS681" s="20"/>
      <c r="BT681" s="20"/>
      <c r="BU681" s="20"/>
      <c r="BW681" s="16">
        <f t="shared" si="89"/>
        <v>0.64011060601305192</v>
      </c>
      <c r="BX681" s="10">
        <f t="shared" si="94"/>
        <v>0.209035450608863</v>
      </c>
      <c r="BY681" s="10">
        <f t="shared" si="95"/>
        <v>1.0988458348190857</v>
      </c>
      <c r="BZ681" s="12">
        <f t="shared" si="96"/>
        <v>0.28707732936229924</v>
      </c>
      <c r="CA681" s="10">
        <f t="shared" si="90"/>
        <v>3.7808704350938447</v>
      </c>
      <c r="CB681" s="10">
        <f t="shared" si="91"/>
        <v>1.8904352175469223</v>
      </c>
      <c r="CC681" s="11">
        <f t="shared" si="92"/>
        <v>262.06235317908363</v>
      </c>
      <c r="CD681" s="11">
        <f t="shared" si="93"/>
        <v>163.78897073692727</v>
      </c>
      <c r="CF681" s="17"/>
      <c r="CG681" s="17"/>
      <c r="CH681" s="17"/>
      <c r="CI681" s="17"/>
    </row>
    <row r="682" spans="32:87" ht="10.5" customHeight="1">
      <c r="AG682" s="18">
        <v>32598</v>
      </c>
      <c r="AH682" s="19" t="s">
        <v>35</v>
      </c>
      <c r="AI682" s="20">
        <v>7.9000000000000001E-2</v>
      </c>
      <c r="AJ682" s="26"/>
      <c r="AK682" s="20"/>
      <c r="AL682" s="20"/>
      <c r="AM682" s="20"/>
      <c r="AN682" s="20"/>
      <c r="AO682" s="19" t="s">
        <v>34</v>
      </c>
      <c r="AP682" s="18"/>
      <c r="AQ682" s="3">
        <f t="shared" si="88"/>
        <v>50.510744597569669</v>
      </c>
      <c r="AR682" s="27">
        <v>64.741479664516646</v>
      </c>
      <c r="AS682" s="28">
        <v>3.6661841766264247E-2</v>
      </c>
      <c r="AT682" s="28"/>
      <c r="AU682" s="28"/>
      <c r="AV682" s="28"/>
      <c r="AW682" s="60"/>
      <c r="AX682" s="69"/>
      <c r="AY682" s="68"/>
      <c r="AZ682" s="69"/>
      <c r="BA682" s="69"/>
      <c r="BB682" s="69"/>
      <c r="BC682" s="68"/>
      <c r="BD682" s="20"/>
      <c r="BE682" s="27"/>
      <c r="BF682" s="27"/>
      <c r="BG682" s="28"/>
      <c r="BH682" s="17"/>
      <c r="BI682" s="47">
        <v>36936</v>
      </c>
      <c r="BJ682" s="20"/>
      <c r="BK682" s="20"/>
      <c r="BL682" s="20"/>
      <c r="BM682" s="20"/>
      <c r="BN682" s="20"/>
      <c r="BO682" s="20"/>
      <c r="BP682" s="20"/>
      <c r="BQ682" s="20"/>
      <c r="BR682" s="20"/>
      <c r="BS682" s="54">
        <v>0.02</v>
      </c>
      <c r="BT682" s="43"/>
      <c r="BU682" s="43"/>
      <c r="BW682" s="16">
        <f t="shared" si="89"/>
        <v>0.63958477528963154</v>
      </c>
      <c r="BX682" s="10">
        <f t="shared" si="94"/>
        <v>0.20886373456294594</v>
      </c>
      <c r="BY682" s="10">
        <f t="shared" si="95"/>
        <v>1.0979431675381151</v>
      </c>
      <c r="BZ682" s="12">
        <f t="shared" si="96"/>
        <v>0.28684150436837147</v>
      </c>
      <c r="CA682" s="10">
        <f t="shared" si="90"/>
        <v>3.7776553746381558</v>
      </c>
      <c r="CB682" s="10">
        <f t="shared" si="91"/>
        <v>1.8888276873190779</v>
      </c>
      <c r="CC682" s="11">
        <f t="shared" si="92"/>
        <v>261.52413656439222</v>
      </c>
      <c r="CD682" s="11">
        <f t="shared" si="93"/>
        <v>163.45258535274516</v>
      </c>
      <c r="CF682" s="17"/>
      <c r="CG682" s="17"/>
      <c r="CH682" s="17"/>
      <c r="CI682" s="17"/>
    </row>
    <row r="683" spans="32:87" ht="10.5" customHeight="1">
      <c r="AF683" s="8"/>
      <c r="AG683" s="18">
        <v>32598</v>
      </c>
      <c r="AH683" s="19" t="s">
        <v>33</v>
      </c>
      <c r="AI683" s="26"/>
      <c r="AJ683" s="20">
        <v>0.13</v>
      </c>
      <c r="AK683" s="21"/>
      <c r="AL683" s="21"/>
      <c r="AM683" s="21"/>
      <c r="AN683" s="21"/>
      <c r="AO683" s="19" t="s">
        <v>34</v>
      </c>
      <c r="AP683" s="20"/>
      <c r="AQ683" s="3">
        <f t="shared" si="88"/>
        <v>50.510744597569669</v>
      </c>
      <c r="AR683" s="27">
        <v>64.741479664516646</v>
      </c>
      <c r="AS683" s="28">
        <v>3.6661841766264247E-2</v>
      </c>
      <c r="AT683" s="28"/>
      <c r="AU683" s="28"/>
      <c r="AV683" s="28"/>
      <c r="AW683" s="60"/>
      <c r="AX683" s="69"/>
      <c r="AY683" s="68"/>
      <c r="AZ683" s="69"/>
      <c r="BA683" s="69"/>
      <c r="BB683" s="69"/>
      <c r="BC683" s="68"/>
      <c r="BD683" s="20"/>
      <c r="BE683" s="27"/>
      <c r="BF683" s="27"/>
      <c r="BG683" s="28"/>
      <c r="BH683" s="17"/>
      <c r="BI683" s="18">
        <v>36950</v>
      </c>
      <c r="BJ683" s="20"/>
      <c r="BK683" s="20"/>
      <c r="BL683" s="42">
        <f>0.03/2</f>
        <v>1.4999999999999999E-2</v>
      </c>
      <c r="BM683" s="42">
        <f>0.032/2</f>
        <v>1.6E-2</v>
      </c>
      <c r="BN683" s="20"/>
      <c r="BO683" s="20"/>
      <c r="BP683" s="20"/>
      <c r="BQ683" s="20"/>
      <c r="BR683" s="20"/>
      <c r="BS683" s="20"/>
      <c r="BT683" s="20"/>
      <c r="BU683" s="20"/>
      <c r="BW683" s="16">
        <f t="shared" si="89"/>
        <v>0.63901897911098859</v>
      </c>
      <c r="BX683" s="10">
        <f t="shared" si="94"/>
        <v>0.20867896733983729</v>
      </c>
      <c r="BY683" s="10">
        <f t="shared" si="95"/>
        <v>1.0969718935607458</v>
      </c>
      <c r="BZ683" s="12">
        <f t="shared" si="96"/>
        <v>0.28658775563432076</v>
      </c>
      <c r="CA683" s="10">
        <f t="shared" si="90"/>
        <v>3.7741960592387334</v>
      </c>
      <c r="CB683" s="10">
        <f t="shared" si="91"/>
        <v>1.8870980296193667</v>
      </c>
      <c r="CC683" s="11">
        <f t="shared" si="92"/>
        <v>260.94575479491698</v>
      </c>
      <c r="CD683" s="11">
        <f t="shared" si="93"/>
        <v>163.09109674682313</v>
      </c>
      <c r="CF683" s="17"/>
      <c r="CG683" s="17"/>
      <c r="CH683" s="17"/>
      <c r="CI683" s="17"/>
    </row>
    <row r="684" spans="32:87" ht="10.5" customHeight="1">
      <c r="AG684" s="18">
        <v>32601</v>
      </c>
      <c r="AH684" s="19" t="s">
        <v>33</v>
      </c>
      <c r="AI684" s="26"/>
      <c r="AJ684" s="20">
        <v>8.8999999999999996E-2</v>
      </c>
      <c r="AK684" s="20"/>
      <c r="AL684" s="20"/>
      <c r="AM684" s="20"/>
      <c r="AN684" s="20"/>
      <c r="AO684" s="19" t="s">
        <v>34</v>
      </c>
      <c r="AP684" s="20"/>
      <c r="AQ684" s="3">
        <f t="shared" si="88"/>
        <v>50.501166265983954</v>
      </c>
      <c r="AR684" s="27">
        <v>64.729223176467116</v>
      </c>
      <c r="AS684" s="28">
        <v>3.6654901155270952E-2</v>
      </c>
      <c r="AT684" s="28"/>
      <c r="AU684" s="28"/>
      <c r="AV684" s="28"/>
      <c r="AW684" s="60"/>
      <c r="AX684" s="69"/>
      <c r="AY684" s="68"/>
      <c r="AZ684" s="69"/>
      <c r="BA684" s="69"/>
      <c r="BB684" s="69"/>
      <c r="BC684" s="68"/>
      <c r="BD684" s="20"/>
      <c r="BE684" s="27"/>
      <c r="BF684" s="27"/>
      <c r="BG684" s="28"/>
      <c r="BH684" s="17"/>
      <c r="BI684" s="18">
        <v>36951</v>
      </c>
      <c r="BJ684" s="42">
        <v>0.01</v>
      </c>
      <c r="BK684" s="42">
        <f>0.024/2</f>
        <v>1.2E-2</v>
      </c>
      <c r="BL684" s="20"/>
      <c r="BM684" s="20"/>
      <c r="BN684" s="20"/>
      <c r="BO684" s="20"/>
      <c r="BP684" s="20"/>
      <c r="BQ684" s="20"/>
      <c r="BR684" s="20"/>
      <c r="BS684" s="20"/>
      <c r="BT684" s="20"/>
      <c r="BU684" s="20"/>
      <c r="BW684" s="16">
        <f t="shared" si="89"/>
        <v>0.63897858425604648</v>
      </c>
      <c r="BX684" s="10">
        <f t="shared" si="94"/>
        <v>0.20866577593724875</v>
      </c>
      <c r="BY684" s="10">
        <f t="shared" si="95"/>
        <v>1.0969025497353442</v>
      </c>
      <c r="BZ684" s="12">
        <f t="shared" si="96"/>
        <v>0.28656963931665969</v>
      </c>
      <c r="CA684" s="10">
        <f t="shared" si="90"/>
        <v>3.7739490865329057</v>
      </c>
      <c r="CB684" s="10">
        <f t="shared" si="91"/>
        <v>1.8869745432664529</v>
      </c>
      <c r="CC684" s="11">
        <f t="shared" si="92"/>
        <v>260.90449079153325</v>
      </c>
      <c r="CD684" s="11">
        <f t="shared" si="93"/>
        <v>163.06530674470829</v>
      </c>
      <c r="CF684" s="17"/>
      <c r="CG684" s="17"/>
      <c r="CH684" s="17"/>
      <c r="CI684" s="17"/>
    </row>
    <row r="685" spans="32:87" ht="10.5" customHeight="1">
      <c r="AF685" s="8"/>
      <c r="AG685" s="18">
        <v>32601</v>
      </c>
      <c r="AH685" s="19" t="s">
        <v>33</v>
      </c>
      <c r="AI685" s="26"/>
      <c r="AJ685" s="20">
        <v>0.08</v>
      </c>
      <c r="AK685" s="21"/>
      <c r="AL685" s="21"/>
      <c r="AM685" s="21"/>
      <c r="AN685" s="21"/>
      <c r="AO685" s="19" t="s">
        <v>34</v>
      </c>
      <c r="AP685" s="18"/>
      <c r="AQ685" s="3">
        <f t="shared" si="88"/>
        <v>50.501166265983954</v>
      </c>
      <c r="AR685" s="27">
        <v>64.729223176467116</v>
      </c>
      <c r="AS685" s="28">
        <v>3.6654901155270952E-2</v>
      </c>
      <c r="AT685" s="28"/>
      <c r="AU685" s="28"/>
      <c r="AV685" s="28"/>
      <c r="AW685" s="60"/>
      <c r="AX685" s="69"/>
      <c r="AY685" s="68"/>
      <c r="AZ685" s="69"/>
      <c r="BA685" s="69"/>
      <c r="BB685" s="69"/>
      <c r="BC685" s="68"/>
      <c r="BD685" s="20"/>
      <c r="BE685" s="27"/>
      <c r="BF685" s="27"/>
      <c r="BG685" s="28"/>
      <c r="BH685" s="17"/>
      <c r="BI685" s="18">
        <v>36983</v>
      </c>
      <c r="BJ685" s="42">
        <v>7.9000000000000001E-2</v>
      </c>
      <c r="BK685" s="42">
        <v>7.8E-2</v>
      </c>
      <c r="BL685" s="20"/>
      <c r="BM685" s="20"/>
      <c r="BN685" s="20"/>
      <c r="BO685" s="20"/>
      <c r="BP685" s="20"/>
      <c r="BQ685" s="20"/>
      <c r="BR685" s="20"/>
      <c r="BS685" s="20"/>
      <c r="BT685" s="20"/>
      <c r="BU685" s="20"/>
      <c r="BW685" s="16">
        <f t="shared" si="89"/>
        <v>0.6376872962733412</v>
      </c>
      <c r="BX685" s="10">
        <f t="shared" si="94"/>
        <v>0.20824409105530026</v>
      </c>
      <c r="BY685" s="10">
        <f t="shared" si="95"/>
        <v>1.0946858602944594</v>
      </c>
      <c r="BZ685" s="12">
        <f t="shared" si="96"/>
        <v>0.28599052142354814</v>
      </c>
      <c r="CA685" s="10">
        <f t="shared" si="90"/>
        <v>3.7660544872901065</v>
      </c>
      <c r="CB685" s="10">
        <f t="shared" si="91"/>
        <v>1.8830272436450533</v>
      </c>
      <c r="CC685" s="11">
        <f t="shared" si="92"/>
        <v>259.58748235513707</v>
      </c>
      <c r="CD685" s="11">
        <f t="shared" si="93"/>
        <v>162.24217647196068</v>
      </c>
      <c r="CF685" s="17"/>
      <c r="CG685" s="17"/>
      <c r="CH685" s="17"/>
      <c r="CI685" s="17"/>
    </row>
    <row r="686" spans="32:87" ht="10.5" customHeight="1">
      <c r="AG686" s="18">
        <v>32601</v>
      </c>
      <c r="AH686" s="19" t="s">
        <v>33</v>
      </c>
      <c r="AI686" s="26"/>
      <c r="AJ686" s="20">
        <v>9.3530000000000002E-2</v>
      </c>
      <c r="AK686" s="21"/>
      <c r="AL686" s="21"/>
      <c r="AM686" s="21"/>
      <c r="AN686" s="21"/>
      <c r="AO686" s="19" t="s">
        <v>34</v>
      </c>
      <c r="AP686" s="18"/>
      <c r="AQ686" s="3">
        <f t="shared" si="88"/>
        <v>50.501166265983954</v>
      </c>
      <c r="AR686" s="27">
        <v>64.729223176467116</v>
      </c>
      <c r="AS686" s="28">
        <v>3.6654901155270952E-2</v>
      </c>
      <c r="AT686" s="28"/>
      <c r="AU686" s="28"/>
      <c r="AV686" s="28"/>
      <c r="AW686" s="60"/>
      <c r="AX686" s="69"/>
      <c r="AY686" s="68"/>
      <c r="AZ686" s="69"/>
      <c r="BA686" s="69"/>
      <c r="BB686" s="69"/>
      <c r="BC686" s="68"/>
      <c r="BD686" s="20"/>
      <c r="BE686" s="27"/>
      <c r="BF686" s="27"/>
      <c r="BG686" s="28"/>
      <c r="BH686" s="17"/>
      <c r="BI686" s="18">
        <v>36983</v>
      </c>
      <c r="BJ686" s="20"/>
      <c r="BK686" s="20"/>
      <c r="BL686" s="42">
        <v>5.2999999999999999E-2</v>
      </c>
      <c r="BM686" s="42">
        <v>5.7000000000000002E-2</v>
      </c>
      <c r="BN686" s="20"/>
      <c r="BO686" s="20"/>
      <c r="BP686" s="20"/>
      <c r="BQ686" s="20"/>
      <c r="BR686" s="20"/>
      <c r="BS686" s="20"/>
      <c r="BT686" s="20"/>
      <c r="BU686" s="20"/>
      <c r="BW686" s="16">
        <f t="shared" si="89"/>
        <v>0.6376872962733412</v>
      </c>
      <c r="BX686" s="10">
        <f t="shared" si="94"/>
        <v>0.20824409105530026</v>
      </c>
      <c r="BY686" s="10">
        <f t="shared" si="95"/>
        <v>1.0946858602944594</v>
      </c>
      <c r="BZ686" s="12">
        <f t="shared" si="96"/>
        <v>0.28599052142354814</v>
      </c>
      <c r="CA686" s="10">
        <f t="shared" si="90"/>
        <v>3.7660544872901065</v>
      </c>
      <c r="CB686" s="10">
        <f t="shared" si="91"/>
        <v>1.8830272436450533</v>
      </c>
      <c r="CC686" s="11">
        <f t="shared" si="92"/>
        <v>259.58748235513707</v>
      </c>
      <c r="CD686" s="11">
        <f t="shared" si="93"/>
        <v>162.24217647196068</v>
      </c>
      <c r="CF686" s="17"/>
      <c r="CG686" s="17"/>
      <c r="CH686" s="17"/>
      <c r="CI686" s="17"/>
    </row>
    <row r="687" spans="32:87" ht="10.5" customHeight="1">
      <c r="AF687" s="8"/>
      <c r="AG687" s="18">
        <v>32601</v>
      </c>
      <c r="AH687" s="19" t="s">
        <v>39</v>
      </c>
      <c r="AI687" s="19"/>
      <c r="AJ687" s="19"/>
      <c r="AK687" s="19"/>
      <c r="AL687" s="20">
        <v>0.53</v>
      </c>
      <c r="AM687" s="26"/>
      <c r="AN687" s="20"/>
      <c r="AO687" s="19" t="s">
        <v>34</v>
      </c>
      <c r="AP687" s="18"/>
      <c r="AQ687" s="3">
        <f t="shared" si="88"/>
        <v>50.501166265983954</v>
      </c>
      <c r="AR687" s="19"/>
      <c r="AS687" s="19"/>
      <c r="AT687" s="27">
        <v>252.54004111463979</v>
      </c>
      <c r="AU687" s="27">
        <v>143.85429008678369</v>
      </c>
      <c r="AV687" s="28">
        <v>0</v>
      </c>
      <c r="AW687" s="60"/>
      <c r="AX687" s="69"/>
      <c r="AY687" s="68"/>
      <c r="AZ687" s="69"/>
      <c r="BA687" s="69"/>
      <c r="BB687" s="69"/>
      <c r="BC687" s="68"/>
      <c r="BD687" s="20"/>
      <c r="BE687" s="27"/>
      <c r="BF687" s="27"/>
      <c r="BG687" s="28"/>
      <c r="BH687" s="17"/>
      <c r="BI687" s="18">
        <v>37012</v>
      </c>
      <c r="BJ687" s="42">
        <f>0.021/2</f>
        <v>1.0500000000000001E-2</v>
      </c>
      <c r="BK687" s="42">
        <f>0.024/2</f>
        <v>1.2E-2</v>
      </c>
      <c r="BL687" s="20"/>
      <c r="BM687" s="20"/>
      <c r="BN687" s="20"/>
      <c r="BO687" s="20"/>
      <c r="BP687" s="20"/>
      <c r="BQ687" s="20"/>
      <c r="BR687" s="20"/>
      <c r="BS687" s="20"/>
      <c r="BT687" s="20"/>
      <c r="BU687" s="20"/>
      <c r="BW687" s="16">
        <f t="shared" si="89"/>
        <v>0.63651932070160122</v>
      </c>
      <c r="BX687" s="10">
        <f t="shared" si="94"/>
        <v>0.20786267525364763</v>
      </c>
      <c r="BY687" s="10">
        <f t="shared" si="95"/>
        <v>1.0926808550967313</v>
      </c>
      <c r="BZ687" s="12">
        <f t="shared" si="96"/>
        <v>0.28546670678160063</v>
      </c>
      <c r="CA687" s="10">
        <f t="shared" si="90"/>
        <v>3.7589142723389335</v>
      </c>
      <c r="CB687" s="10">
        <f t="shared" si="91"/>
        <v>1.8794571361694667</v>
      </c>
      <c r="CC687" s="11">
        <f t="shared" si="92"/>
        <v>258.39968676673186</v>
      </c>
      <c r="CD687" s="11">
        <f t="shared" si="93"/>
        <v>161.49980422920743</v>
      </c>
      <c r="CF687" s="17"/>
      <c r="CG687" s="17"/>
      <c r="CH687" s="17"/>
      <c r="CI687" s="17"/>
    </row>
    <row r="688" spans="32:87" ht="10.5" customHeight="1">
      <c r="AG688" s="18">
        <v>32626</v>
      </c>
      <c r="AH688" s="19" t="s">
        <v>35</v>
      </c>
      <c r="AI688" s="20">
        <v>8.3000000000000004E-2</v>
      </c>
      <c r="AJ688" s="26"/>
      <c r="AK688" s="20"/>
      <c r="AL688" s="20"/>
      <c r="AM688" s="20"/>
      <c r="AN688" s="20"/>
      <c r="AO688" s="19" t="s">
        <v>34</v>
      </c>
      <c r="AP688" s="18"/>
      <c r="AQ688" s="3">
        <f t="shared" si="88"/>
        <v>50.421417438622676</v>
      </c>
      <c r="AR688" s="27">
        <v>64.627175969305668</v>
      </c>
      <c r="AS688" s="28">
        <v>3.659711380501221E-2</v>
      </c>
      <c r="AT688" s="28"/>
      <c r="AU688" s="28"/>
      <c r="AV688" s="28"/>
      <c r="AW688" s="60"/>
      <c r="AX688" s="69"/>
      <c r="AY688" s="68"/>
      <c r="AZ688" s="69"/>
      <c r="BA688" s="69"/>
      <c r="BB688" s="69"/>
      <c r="BC688" s="68"/>
      <c r="BD688" s="20"/>
      <c r="BE688" s="27"/>
      <c r="BF688" s="27"/>
      <c r="BG688" s="28"/>
      <c r="BH688" s="17"/>
      <c r="BI688" s="18">
        <v>37013</v>
      </c>
      <c r="BJ688" s="20"/>
      <c r="BK688" s="20"/>
      <c r="BL688" s="42">
        <f>0.03/2</f>
        <v>1.4999999999999999E-2</v>
      </c>
      <c r="BM688" s="42">
        <f>0.032/2</f>
        <v>1.6E-2</v>
      </c>
      <c r="BN688" s="20"/>
      <c r="BO688" s="20"/>
      <c r="BP688" s="20"/>
      <c r="BQ688" s="20"/>
      <c r="BR688" s="20"/>
      <c r="BS688" s="20"/>
      <c r="BT688" s="20"/>
      <c r="BU688" s="20"/>
      <c r="BW688" s="16">
        <f t="shared" si="89"/>
        <v>0.63647908385971064</v>
      </c>
      <c r="BX688" s="10">
        <f t="shared" si="94"/>
        <v>0.20784953545203105</v>
      </c>
      <c r="BY688" s="10">
        <f t="shared" si="95"/>
        <v>1.092611782524425</v>
      </c>
      <c r="BZ688" s="12">
        <f t="shared" si="96"/>
        <v>0.28544866132976243</v>
      </c>
      <c r="CA688" s="10">
        <f t="shared" si="90"/>
        <v>3.7586682996299801</v>
      </c>
      <c r="CB688" s="10">
        <f t="shared" si="91"/>
        <v>1.87933414981499</v>
      </c>
      <c r="CC688" s="11">
        <f t="shared" si="92"/>
        <v>258.358825379439</v>
      </c>
      <c r="CD688" s="11">
        <f t="shared" si="93"/>
        <v>161.47426586214937</v>
      </c>
      <c r="CF688" s="17"/>
      <c r="CG688" s="17"/>
      <c r="CH688" s="17"/>
      <c r="CI688" s="17"/>
    </row>
    <row r="689" spans="32:87" ht="10.5" customHeight="1">
      <c r="AF689" s="8"/>
      <c r="AG689" s="18">
        <v>32626</v>
      </c>
      <c r="AH689" s="19" t="s">
        <v>33</v>
      </c>
      <c r="AI689" s="26"/>
      <c r="AJ689" s="20">
        <v>1.4500000000000001E-2</v>
      </c>
      <c r="AK689" s="21"/>
      <c r="AL689" s="21"/>
      <c r="AM689" s="21"/>
      <c r="AN689" s="21"/>
      <c r="AO689" s="19" t="s">
        <v>34</v>
      </c>
      <c r="AP689" s="20"/>
      <c r="AQ689" s="3">
        <f t="shared" si="88"/>
        <v>50.421417438622676</v>
      </c>
      <c r="AR689" s="27">
        <v>64.627175969305668</v>
      </c>
      <c r="AS689" s="28">
        <v>3.659711380501221E-2</v>
      </c>
      <c r="AT689" s="28"/>
      <c r="AU689" s="28"/>
      <c r="AV689" s="28"/>
      <c r="AW689" s="60"/>
      <c r="AX689" s="69"/>
      <c r="AY689" s="68"/>
      <c r="AZ689" s="69"/>
      <c r="BA689" s="69"/>
      <c r="BB689" s="69"/>
      <c r="BC689" s="68"/>
      <c r="BD689" s="20"/>
      <c r="BE689" s="27"/>
      <c r="BF689" s="27"/>
      <c r="BG689" s="28"/>
      <c r="BH689" s="17"/>
      <c r="BI689" s="47">
        <v>37026</v>
      </c>
      <c r="BJ689" s="20"/>
      <c r="BK689" s="20"/>
      <c r="BL689" s="20"/>
      <c r="BM689" s="20"/>
      <c r="BN689" s="20"/>
      <c r="BO689" s="20"/>
      <c r="BP689" s="20"/>
      <c r="BQ689" s="20"/>
      <c r="BR689" s="20"/>
      <c r="BS689" s="43">
        <v>3.6999999999999998E-2</v>
      </c>
      <c r="BT689" s="43">
        <v>3.7999999999999999E-2</v>
      </c>
      <c r="BU689" s="43">
        <v>6.3E-2</v>
      </c>
      <c r="BW689" s="16">
        <f t="shared" si="89"/>
        <v>0.63595623631748288</v>
      </c>
      <c r="BX689" s="10">
        <f t="shared" si="94"/>
        <v>0.20767879359810359</v>
      </c>
      <c r="BY689" s="10">
        <f t="shared" si="95"/>
        <v>1.0917142363212764</v>
      </c>
      <c r="BZ689" s="12">
        <f t="shared" si="96"/>
        <v>0.28521417423538153</v>
      </c>
      <c r="CA689" s="10">
        <f t="shared" si="90"/>
        <v>3.7554721187442182</v>
      </c>
      <c r="CB689" s="10">
        <f t="shared" si="91"/>
        <v>1.8777360593721091</v>
      </c>
      <c r="CC689" s="11">
        <f t="shared" si="92"/>
        <v>257.8282149705629</v>
      </c>
      <c r="CD689" s="11">
        <f t="shared" si="93"/>
        <v>161.1426343566018</v>
      </c>
      <c r="CF689" s="17"/>
      <c r="CG689" s="17"/>
      <c r="CH689" s="17"/>
      <c r="CI689" s="17"/>
    </row>
    <row r="690" spans="32:87" ht="10.5" customHeight="1">
      <c r="AG690" s="18">
        <v>32629</v>
      </c>
      <c r="AH690" s="19" t="s">
        <v>33</v>
      </c>
      <c r="AI690" s="26"/>
      <c r="AJ690" s="20">
        <v>1.4500000000000001E-2</v>
      </c>
      <c r="AK690" s="20"/>
      <c r="AL690" s="20"/>
      <c r="AM690" s="20"/>
      <c r="AN690" s="20"/>
      <c r="AO690" s="19" t="s">
        <v>34</v>
      </c>
      <c r="AP690" s="20"/>
      <c r="AQ690" s="3">
        <f t="shared" si="88"/>
        <v>50.411856046109115</v>
      </c>
      <c r="AR690" s="27">
        <v>64.614941120580454</v>
      </c>
      <c r="AS690" s="28">
        <v>3.6590185447947739E-2</v>
      </c>
      <c r="AT690" s="28"/>
      <c r="AU690" s="28"/>
      <c r="AV690" s="28"/>
      <c r="AW690" s="60"/>
      <c r="AX690" s="69"/>
      <c r="AY690" s="68"/>
      <c r="AZ690" s="69"/>
      <c r="BA690" s="69"/>
      <c r="BB690" s="69"/>
      <c r="BC690" s="68"/>
      <c r="BD690" s="20"/>
      <c r="BE690" s="27"/>
      <c r="BF690" s="27"/>
      <c r="BG690" s="28"/>
      <c r="BH690" s="17"/>
      <c r="BI690" s="18">
        <v>37042</v>
      </c>
      <c r="BJ690" s="42">
        <v>4.8000000000000001E-2</v>
      </c>
      <c r="BK690" s="42">
        <f>0.024/2</f>
        <v>1.2E-2</v>
      </c>
      <c r="BL690" s="20"/>
      <c r="BM690" s="20"/>
      <c r="BN690" s="20"/>
      <c r="BO690" s="20"/>
      <c r="BP690" s="20"/>
      <c r="BQ690" s="20"/>
      <c r="BR690" s="20"/>
      <c r="BS690" s="20"/>
      <c r="BT690" s="20"/>
      <c r="BU690" s="20"/>
      <c r="BW690" s="16">
        <f t="shared" si="89"/>
        <v>0.63531332122618156</v>
      </c>
      <c r="BX690" s="10">
        <f t="shared" si="94"/>
        <v>0.20746884231069956</v>
      </c>
      <c r="BY690" s="10">
        <f t="shared" si="95"/>
        <v>1.0906105761669493</v>
      </c>
      <c r="BZ690" s="12">
        <f t="shared" si="96"/>
        <v>0.28492583914815794</v>
      </c>
      <c r="CA690" s="10">
        <f t="shared" si="90"/>
        <v>3.7515420884505897</v>
      </c>
      <c r="CB690" s="10">
        <f t="shared" si="91"/>
        <v>1.8757710442252948</v>
      </c>
      <c r="CC690" s="11">
        <f t="shared" si="92"/>
        <v>257.17665176217872</v>
      </c>
      <c r="CD690" s="11">
        <f t="shared" si="93"/>
        <v>160.73540735136172</v>
      </c>
      <c r="CF690" s="17"/>
      <c r="CG690" s="17"/>
      <c r="CH690" s="17"/>
      <c r="CI690" s="17"/>
    </row>
    <row r="691" spans="32:87" ht="10.5" customHeight="1">
      <c r="AF691" s="8"/>
      <c r="AG691" s="18">
        <v>32629</v>
      </c>
      <c r="AH691" s="19" t="s">
        <v>33</v>
      </c>
      <c r="AI691" s="26"/>
      <c r="AJ691" s="20">
        <v>5.611E-2</v>
      </c>
      <c r="AK691" s="21"/>
      <c r="AL691" s="21"/>
      <c r="AM691" s="21"/>
      <c r="AN691" s="21"/>
      <c r="AO691" s="19" t="s">
        <v>34</v>
      </c>
      <c r="AP691" s="20"/>
      <c r="AQ691" s="3">
        <f t="shared" si="88"/>
        <v>50.411856046109115</v>
      </c>
      <c r="AR691" s="27">
        <v>64.614941120580454</v>
      </c>
      <c r="AS691" s="28">
        <v>3.6590185447947739E-2</v>
      </c>
      <c r="AT691" s="28"/>
      <c r="AU691" s="28"/>
      <c r="AV691" s="28"/>
      <c r="AW691" s="60"/>
      <c r="AX691" s="69"/>
      <c r="AY691" s="68"/>
      <c r="AZ691" s="69"/>
      <c r="BA691" s="69"/>
      <c r="BB691" s="69"/>
      <c r="BC691" s="68"/>
      <c r="BD691" s="20"/>
      <c r="BE691" s="27"/>
      <c r="BF691" s="27"/>
      <c r="BG691" s="28"/>
      <c r="BH691" s="17"/>
      <c r="BI691" s="18">
        <v>37043</v>
      </c>
      <c r="BJ691" s="20"/>
      <c r="BK691" s="20"/>
      <c r="BL691" s="42">
        <v>4.9000000000000002E-2</v>
      </c>
      <c r="BM691" s="42">
        <f>0.032/2</f>
        <v>1.6E-2</v>
      </c>
      <c r="BN691" s="20"/>
      <c r="BO691" s="20"/>
      <c r="BP691" s="20"/>
      <c r="BQ691" s="20"/>
      <c r="BR691" s="20"/>
      <c r="BS691" s="20"/>
      <c r="BT691" s="20"/>
      <c r="BU691" s="20"/>
      <c r="BW691" s="16">
        <f t="shared" si="89"/>
        <v>0.63527316062017036</v>
      </c>
      <c r="BX691" s="10">
        <f t="shared" si="94"/>
        <v>0.20745572740478266</v>
      </c>
      <c r="BY691" s="10">
        <f t="shared" si="95"/>
        <v>1.0905416344649612</v>
      </c>
      <c r="BZ691" s="12">
        <f t="shared" si="96"/>
        <v>0.28490782788664948</v>
      </c>
      <c r="CA691" s="10">
        <f t="shared" si="90"/>
        <v>3.7512965981564803</v>
      </c>
      <c r="CB691" s="10">
        <f t="shared" si="91"/>
        <v>1.8756482990782402</v>
      </c>
      <c r="CC691" s="11">
        <f t="shared" si="92"/>
        <v>257.13598377646315</v>
      </c>
      <c r="CD691" s="11">
        <f t="shared" si="93"/>
        <v>160.70998986028948</v>
      </c>
      <c r="CF691" s="17"/>
      <c r="CG691" s="17"/>
      <c r="CH691" s="17"/>
      <c r="CI691" s="17"/>
    </row>
    <row r="692" spans="32:87" ht="10.5" customHeight="1">
      <c r="AG692" s="18">
        <v>32629</v>
      </c>
      <c r="AH692" s="19" t="s">
        <v>33</v>
      </c>
      <c r="AI692" s="26"/>
      <c r="AJ692" s="20">
        <v>1.4500000000000001E-2</v>
      </c>
      <c r="AK692" s="21"/>
      <c r="AL692" s="21"/>
      <c r="AM692" s="21"/>
      <c r="AN692" s="21"/>
      <c r="AO692" s="19" t="s">
        <v>34</v>
      </c>
      <c r="AP692" s="20"/>
      <c r="AQ692" s="3">
        <f t="shared" si="88"/>
        <v>50.411856046109115</v>
      </c>
      <c r="AR692" s="27">
        <v>64.614941120580454</v>
      </c>
      <c r="AS692" s="28">
        <v>3.6590185447947739E-2</v>
      </c>
      <c r="AT692" s="28"/>
      <c r="AU692" s="28"/>
      <c r="AV692" s="28"/>
      <c r="AW692" s="60"/>
      <c r="AX692" s="69"/>
      <c r="AY692" s="68"/>
      <c r="AZ692" s="69"/>
      <c r="BA692" s="69"/>
      <c r="BB692" s="69"/>
      <c r="BC692" s="68"/>
      <c r="BD692" s="20"/>
      <c r="BE692" s="27"/>
      <c r="BF692" s="27"/>
      <c r="BG692" s="28"/>
      <c r="BH692" s="17"/>
      <c r="BI692" s="44">
        <v>37062</v>
      </c>
      <c r="BJ692" s="20"/>
      <c r="BK692" s="20"/>
      <c r="BL692" s="20"/>
      <c r="BM692" s="20"/>
      <c r="BN692" s="45">
        <v>0.3</v>
      </c>
      <c r="BO692" s="55">
        <v>0.3</v>
      </c>
      <c r="BP692" s="55">
        <v>0.36</v>
      </c>
      <c r="BQ692" s="20"/>
      <c r="BR692" s="20"/>
      <c r="BS692" s="20"/>
      <c r="BT692" s="20"/>
      <c r="BU692" s="20"/>
      <c r="BW692" s="16">
        <f t="shared" si="89"/>
        <v>0.63451059127735843</v>
      </c>
      <c r="BX692" s="10">
        <f t="shared" si="94"/>
        <v>0.20720670165095542</v>
      </c>
      <c r="BY692" s="10">
        <f t="shared" si="95"/>
        <v>1.0892325698466934</v>
      </c>
      <c r="BZ692" s="12">
        <f t="shared" si="96"/>
        <v>0.28456583016261311</v>
      </c>
      <c r="CA692" s="10">
        <f t="shared" si="90"/>
        <v>3.7466353335664411</v>
      </c>
      <c r="CB692" s="10">
        <f t="shared" si="91"/>
        <v>1.8733176667832205</v>
      </c>
      <c r="CC692" s="11">
        <f t="shared" si="92"/>
        <v>256.36451276604799</v>
      </c>
      <c r="CD692" s="11">
        <f t="shared" si="93"/>
        <v>160.22782047878002</v>
      </c>
      <c r="CF692" s="17"/>
      <c r="CG692" s="17"/>
      <c r="CH692" s="17"/>
      <c r="CI692" s="17"/>
    </row>
    <row r="693" spans="32:87" ht="10.5" customHeight="1">
      <c r="AF693" s="8"/>
      <c r="AG693" s="18">
        <v>32629</v>
      </c>
      <c r="AH693" s="19" t="s">
        <v>39</v>
      </c>
      <c r="AI693" s="19"/>
      <c r="AJ693" s="19"/>
      <c r="AK693" s="19"/>
      <c r="AL693" s="20">
        <v>0.2</v>
      </c>
      <c r="AM693" s="26"/>
      <c r="AN693" s="21"/>
      <c r="AO693" s="19" t="s">
        <v>34</v>
      </c>
      <c r="AP693" s="20"/>
      <c r="AQ693" s="3">
        <f t="shared" si="88"/>
        <v>50.411856046109115</v>
      </c>
      <c r="AR693" s="19"/>
      <c r="AS693" s="19"/>
      <c r="AT693" s="27">
        <v>252.09417147993702</v>
      </c>
      <c r="AU693" s="27">
        <v>143.60030953190486</v>
      </c>
      <c r="AV693" s="28">
        <v>0</v>
      </c>
      <c r="AW693" s="60"/>
      <c r="AX693" s="69"/>
      <c r="AY693" s="68"/>
      <c r="AZ693" s="69"/>
      <c r="BA693" s="69"/>
      <c r="BB693" s="69"/>
      <c r="BC693" s="68"/>
      <c r="BD693" s="20"/>
      <c r="BE693" s="27"/>
      <c r="BF693" s="27"/>
      <c r="BG693" s="28"/>
      <c r="BH693" s="17"/>
      <c r="BI693" s="18">
        <v>37074</v>
      </c>
      <c r="BJ693" s="42">
        <f>0.021/2</f>
        <v>1.0500000000000001E-2</v>
      </c>
      <c r="BK693" s="42">
        <f>0.024/2</f>
        <v>1.2E-2</v>
      </c>
      <c r="BL693" s="20"/>
      <c r="BM693" s="20"/>
      <c r="BN693" s="20"/>
      <c r="BO693" s="20"/>
      <c r="BP693" s="20"/>
      <c r="BQ693" s="20"/>
      <c r="BR693" s="20"/>
      <c r="BS693" s="20"/>
      <c r="BT693" s="20"/>
      <c r="BU693" s="20"/>
      <c r="BW693" s="16">
        <f t="shared" si="89"/>
        <v>0.63402944023679431</v>
      </c>
      <c r="BX693" s="10">
        <f t="shared" si="94"/>
        <v>0.20704957626726328</v>
      </c>
      <c r="BY693" s="10">
        <f t="shared" si="95"/>
        <v>1.0884066019407155</v>
      </c>
      <c r="BZ693" s="12">
        <f t="shared" si="96"/>
        <v>0.28435004314948209</v>
      </c>
      <c r="CA693" s="10">
        <f t="shared" si="90"/>
        <v>3.7436943616658027</v>
      </c>
      <c r="CB693" s="10">
        <f t="shared" si="91"/>
        <v>1.8718471808329014</v>
      </c>
      <c r="CC693" s="11">
        <f t="shared" si="92"/>
        <v>255.87846092235327</v>
      </c>
      <c r="CD693" s="11">
        <f t="shared" si="93"/>
        <v>159.92403807647079</v>
      </c>
      <c r="CF693" s="17"/>
      <c r="CG693" s="17"/>
      <c r="CH693" s="17"/>
      <c r="CI693" s="17"/>
    </row>
    <row r="694" spans="32:87" ht="10.5" customHeight="1">
      <c r="AG694" s="18">
        <v>32659</v>
      </c>
      <c r="AH694" s="19" t="s">
        <v>35</v>
      </c>
      <c r="AI694" s="20">
        <v>1.6E-2</v>
      </c>
      <c r="AJ694" s="26"/>
      <c r="AK694" s="20"/>
      <c r="AL694" s="20"/>
      <c r="AM694" s="20"/>
      <c r="AN694" s="20"/>
      <c r="AO694" s="19" t="s">
        <v>34</v>
      </c>
      <c r="AP694" s="18"/>
      <c r="AQ694" s="3">
        <f t="shared" si="88"/>
        <v>50.316341786024246</v>
      </c>
      <c r="AR694" s="27">
        <v>64.492719953755625</v>
      </c>
      <c r="AS694" s="28">
        <v>3.6520973976386706E-2</v>
      </c>
      <c r="AT694" s="28"/>
      <c r="AU694" s="28"/>
      <c r="AV694" s="28"/>
      <c r="AW694" s="60"/>
      <c r="AX694" s="69"/>
      <c r="AY694" s="68"/>
      <c r="AZ694" s="69"/>
      <c r="BA694" s="69"/>
      <c r="BB694" s="69"/>
      <c r="BC694" s="68"/>
      <c r="BD694" s="20"/>
      <c r="BE694" s="27"/>
      <c r="BF694" s="27"/>
      <c r="BG694" s="28"/>
      <c r="BH694" s="17"/>
      <c r="BI694" s="18">
        <v>37074</v>
      </c>
      <c r="BJ694" s="20"/>
      <c r="BK694" s="20"/>
      <c r="BL694" s="42">
        <f>0.03/2</f>
        <v>1.4999999999999999E-2</v>
      </c>
      <c r="BM694" s="42">
        <f>0.032/2</f>
        <v>1.6E-2</v>
      </c>
      <c r="BN694" s="20"/>
      <c r="BO694" s="20"/>
      <c r="BP694" s="20"/>
      <c r="BQ694" s="20"/>
      <c r="BR694" s="20"/>
      <c r="BS694" s="20"/>
      <c r="BT694" s="20"/>
      <c r="BU694" s="20"/>
      <c r="BW694" s="16">
        <f t="shared" si="89"/>
        <v>0.63402944023679431</v>
      </c>
      <c r="BX694" s="10">
        <f t="shared" si="94"/>
        <v>0.20704957626726328</v>
      </c>
      <c r="BY694" s="10">
        <f t="shared" si="95"/>
        <v>1.0884066019407155</v>
      </c>
      <c r="BZ694" s="12">
        <f t="shared" si="96"/>
        <v>0.28435004314948209</v>
      </c>
      <c r="CA694" s="10">
        <f t="shared" si="90"/>
        <v>3.7436943616658027</v>
      </c>
      <c r="CB694" s="10">
        <f t="shared" si="91"/>
        <v>1.8718471808329014</v>
      </c>
      <c r="CC694" s="11">
        <f t="shared" si="92"/>
        <v>255.87846092235327</v>
      </c>
      <c r="CD694" s="11">
        <f t="shared" si="93"/>
        <v>159.92403807647079</v>
      </c>
      <c r="CF694" s="17"/>
      <c r="CG694" s="17"/>
      <c r="CH694" s="17"/>
      <c r="CI694" s="17"/>
    </row>
    <row r="695" spans="32:87" ht="10.5" customHeight="1">
      <c r="AF695" s="8"/>
      <c r="AG695" s="18">
        <v>32659</v>
      </c>
      <c r="AH695" s="19" t="s">
        <v>33</v>
      </c>
      <c r="AI695" s="26"/>
      <c r="AJ695" s="20">
        <v>7.0999999999999994E-2</v>
      </c>
      <c r="AK695" s="21"/>
      <c r="AL695" s="21"/>
      <c r="AM695" s="21"/>
      <c r="AN695" s="21"/>
      <c r="AO695" s="19" t="s">
        <v>34</v>
      </c>
      <c r="AP695" s="18"/>
      <c r="AQ695" s="3">
        <f t="shared" si="88"/>
        <v>50.316341786024246</v>
      </c>
      <c r="AR695" s="27">
        <v>64.492719953755625</v>
      </c>
      <c r="AS695" s="28">
        <v>3.6520973976386706E-2</v>
      </c>
      <c r="AT695" s="28"/>
      <c r="AU695" s="28"/>
      <c r="AV695" s="28"/>
      <c r="AW695" s="60"/>
      <c r="AX695" s="69"/>
      <c r="AY695" s="68"/>
      <c r="AZ695" s="69"/>
      <c r="BA695" s="69"/>
      <c r="BB695" s="69"/>
      <c r="BC695" s="68"/>
      <c r="BD695" s="20"/>
      <c r="BE695" s="27"/>
      <c r="BF695" s="27"/>
      <c r="BG695" s="28"/>
      <c r="BH695" s="17"/>
      <c r="BI695" s="47">
        <v>37082</v>
      </c>
      <c r="BJ695" s="20"/>
      <c r="BK695" s="20"/>
      <c r="BL695" s="20"/>
      <c r="BM695" s="20"/>
      <c r="BN695" s="20"/>
      <c r="BO695" s="20"/>
      <c r="BP695" s="20"/>
      <c r="BQ695" s="20"/>
      <c r="BR695" s="54">
        <v>5.8000000000000003E-2</v>
      </c>
      <c r="BS695" s="20"/>
      <c r="BT695" s="20"/>
      <c r="BU695" s="20"/>
      <c r="BW695" s="16">
        <f t="shared" si="89"/>
        <v>0.63370887559244127</v>
      </c>
      <c r="BX695" s="10">
        <f t="shared" si="94"/>
        <v>0.20694489221070783</v>
      </c>
      <c r="BY695" s="10">
        <f t="shared" si="95"/>
        <v>1.0878563046625129</v>
      </c>
      <c r="BZ695" s="12">
        <f t="shared" si="96"/>
        <v>0.28420627605497628</v>
      </c>
      <c r="CA695" s="10">
        <f t="shared" si="90"/>
        <v>3.7417349963747828</v>
      </c>
      <c r="CB695" s="10">
        <f t="shared" si="91"/>
        <v>1.8708674981873914</v>
      </c>
      <c r="CC695" s="11">
        <f t="shared" si="92"/>
        <v>255.55493842632967</v>
      </c>
      <c r="CD695" s="11">
        <f t="shared" si="93"/>
        <v>159.72183651645605</v>
      </c>
      <c r="CF695" s="17"/>
      <c r="CG695" s="17"/>
      <c r="CH695" s="17"/>
      <c r="CI695" s="17"/>
    </row>
    <row r="696" spans="32:87" ht="10.5" customHeight="1">
      <c r="AG696" s="18">
        <v>32660</v>
      </c>
      <c r="AH696" s="19" t="s">
        <v>33</v>
      </c>
      <c r="AI696" s="26"/>
      <c r="AJ696" s="20">
        <v>1.4500000000000001E-2</v>
      </c>
      <c r="AK696" s="20"/>
      <c r="AL696" s="20"/>
      <c r="AM696" s="20"/>
      <c r="AN696" s="20"/>
      <c r="AO696" s="19" t="s">
        <v>34</v>
      </c>
      <c r="AP696" s="20"/>
      <c r="AQ696" s="3">
        <f t="shared" si="88"/>
        <v>50.313161095944444</v>
      </c>
      <c r="AR696" s="27">
        <v>64.488649898812128</v>
      </c>
      <c r="AS696" s="28">
        <v>3.6518669183368511E-2</v>
      </c>
      <c r="AT696" s="28"/>
      <c r="AU696" s="28"/>
      <c r="AV696" s="28"/>
      <c r="AW696" s="60"/>
      <c r="AX696" s="69"/>
      <c r="AY696" s="68"/>
      <c r="AZ696" s="69"/>
      <c r="BA696" s="69"/>
      <c r="BB696" s="69"/>
      <c r="BC696" s="68"/>
      <c r="BD696" s="20"/>
      <c r="BE696" s="27"/>
      <c r="BF696" s="27"/>
      <c r="BG696" s="28"/>
      <c r="BH696" s="17"/>
      <c r="BI696" s="47">
        <v>37090</v>
      </c>
      <c r="BJ696" s="20"/>
      <c r="BK696" s="20"/>
      <c r="BL696" s="20"/>
      <c r="BM696" s="20"/>
      <c r="BN696" s="20"/>
      <c r="BO696" s="20"/>
      <c r="BP696" s="20"/>
      <c r="BQ696" s="43">
        <v>4.7E-2</v>
      </c>
      <c r="BR696" s="20"/>
      <c r="BS696" s="20"/>
      <c r="BT696" s="20"/>
      <c r="BU696" s="20"/>
      <c r="BW696" s="16">
        <f t="shared" si="89"/>
        <v>0.63338847302524848</v>
      </c>
      <c r="BX696" s="10">
        <f t="shared" si="94"/>
        <v>0.20684026108230558</v>
      </c>
      <c r="BY696" s="10">
        <f t="shared" si="95"/>
        <v>1.0873062856140583</v>
      </c>
      <c r="BZ696" s="12">
        <f t="shared" si="96"/>
        <v>0.28406258164896819</v>
      </c>
      <c r="CA696" s="10">
        <f t="shared" si="90"/>
        <v>3.7397766565714168</v>
      </c>
      <c r="CB696" s="10">
        <f t="shared" si="91"/>
        <v>1.8698883282857084</v>
      </c>
      <c r="CC696" s="11">
        <f t="shared" si="92"/>
        <v>255.23182497921565</v>
      </c>
      <c r="CD696" s="11">
        <f t="shared" si="93"/>
        <v>159.51989061200976</v>
      </c>
      <c r="CF696" s="17"/>
      <c r="CG696" s="17"/>
      <c r="CH696" s="17"/>
      <c r="CI696" s="17"/>
    </row>
    <row r="697" spans="32:87" ht="10.5" customHeight="1">
      <c r="AF697" s="8"/>
      <c r="AG697" s="18">
        <v>32660</v>
      </c>
      <c r="AH697" s="19" t="s">
        <v>33</v>
      </c>
      <c r="AI697" s="26"/>
      <c r="AJ697" s="20">
        <v>1.4500000000000001E-2</v>
      </c>
      <c r="AK697" s="21"/>
      <c r="AL697" s="21"/>
      <c r="AM697" s="21"/>
      <c r="AN697" s="21"/>
      <c r="AO697" s="19" t="s">
        <v>34</v>
      </c>
      <c r="AP697" s="18"/>
      <c r="AQ697" s="3">
        <f t="shared" si="88"/>
        <v>50.313161095944444</v>
      </c>
      <c r="AR697" s="27">
        <v>64.488649898812128</v>
      </c>
      <c r="AS697" s="28">
        <v>3.6518669183368511E-2</v>
      </c>
      <c r="AT697" s="28"/>
      <c r="AU697" s="28"/>
      <c r="AV697" s="28"/>
      <c r="AW697" s="60"/>
      <c r="AX697" s="69"/>
      <c r="AY697" s="68"/>
      <c r="AZ697" s="69"/>
      <c r="BA697" s="69"/>
      <c r="BB697" s="69"/>
      <c r="BC697" s="68"/>
      <c r="BD697" s="20"/>
      <c r="BE697" s="27"/>
      <c r="BF697" s="27"/>
      <c r="BG697" s="28"/>
      <c r="BH697" s="17"/>
      <c r="BI697" s="18">
        <v>37104</v>
      </c>
      <c r="BJ697" s="42">
        <f>0.021/2</f>
        <v>1.0500000000000001E-2</v>
      </c>
      <c r="BK697" s="42">
        <f>0.024/2</f>
        <v>1.2E-2</v>
      </c>
      <c r="BL697" s="20"/>
      <c r="BM697" s="20"/>
      <c r="BN697" s="20"/>
      <c r="BO697" s="20"/>
      <c r="BP697" s="20"/>
      <c r="BQ697" s="20"/>
      <c r="BR697" s="20"/>
      <c r="BS697" s="20"/>
      <c r="BT697" s="20"/>
      <c r="BU697" s="20"/>
      <c r="BW697" s="16">
        <f t="shared" si="89"/>
        <v>0.63282815828437322</v>
      </c>
      <c r="BX697" s="10">
        <f t="shared" si="94"/>
        <v>0.20665728388548768</v>
      </c>
      <c r="BY697" s="10">
        <f t="shared" si="95"/>
        <v>1.0863444213465163</v>
      </c>
      <c r="BZ697" s="12">
        <f t="shared" si="96"/>
        <v>0.28381129123462134</v>
      </c>
      <c r="CA697" s="10">
        <f t="shared" si="90"/>
        <v>3.7363520278810034</v>
      </c>
      <c r="CB697" s="10">
        <f t="shared" si="91"/>
        <v>1.8681760139405017</v>
      </c>
      <c r="CC697" s="11">
        <f t="shared" si="92"/>
        <v>254.66735916547796</v>
      </c>
      <c r="CD697" s="11">
        <f t="shared" si="93"/>
        <v>159.16709947842372</v>
      </c>
      <c r="CF697" s="17"/>
      <c r="CG697" s="17"/>
      <c r="CH697" s="17"/>
      <c r="CI697" s="17"/>
    </row>
    <row r="698" spans="32:87" ht="10.5" customHeight="1">
      <c r="AG698" s="18">
        <v>32660</v>
      </c>
      <c r="AH698" s="19" t="s">
        <v>33</v>
      </c>
      <c r="AI698" s="26"/>
      <c r="AJ698" s="20">
        <v>1.4500000000000001E-2</v>
      </c>
      <c r="AK698" s="21"/>
      <c r="AL698" s="21"/>
      <c r="AM698" s="21"/>
      <c r="AN698" s="21"/>
      <c r="AO698" s="19" t="s">
        <v>34</v>
      </c>
      <c r="AP698" s="20"/>
      <c r="AQ698" s="3">
        <f t="shared" si="88"/>
        <v>50.313161095944444</v>
      </c>
      <c r="AR698" s="27">
        <v>64.488649898812128</v>
      </c>
      <c r="AS698" s="28">
        <v>3.6518669183368511E-2</v>
      </c>
      <c r="AT698" s="28"/>
      <c r="AU698" s="28"/>
      <c r="AV698" s="28"/>
      <c r="AW698" s="60"/>
      <c r="AX698" s="69"/>
      <c r="AY698" s="68"/>
      <c r="AZ698" s="69"/>
      <c r="BA698" s="69"/>
      <c r="BB698" s="69"/>
      <c r="BC698" s="68"/>
      <c r="BD698" s="20"/>
      <c r="BE698" s="27"/>
      <c r="BF698" s="27"/>
      <c r="BG698" s="28"/>
      <c r="BH698" s="17"/>
      <c r="BI698" s="18">
        <v>37104</v>
      </c>
      <c r="BJ698" s="20"/>
      <c r="BK698" s="20"/>
      <c r="BL698" s="42">
        <f>0.03/2</f>
        <v>1.4999999999999999E-2</v>
      </c>
      <c r="BM698" s="42">
        <f>0.032/2</f>
        <v>1.6E-2</v>
      </c>
      <c r="BN698" s="20"/>
      <c r="BO698" s="20"/>
      <c r="BP698" s="20"/>
      <c r="BQ698" s="20"/>
      <c r="BR698" s="20"/>
      <c r="BS698" s="20"/>
      <c r="BT698" s="20"/>
      <c r="BU698" s="20"/>
      <c r="BW698" s="16">
        <f t="shared" si="89"/>
        <v>0.63282815828437322</v>
      </c>
      <c r="BX698" s="10">
        <f t="shared" si="94"/>
        <v>0.20665728388548768</v>
      </c>
      <c r="BY698" s="10">
        <f t="shared" si="95"/>
        <v>1.0863444213465163</v>
      </c>
      <c r="BZ698" s="12">
        <f t="shared" si="96"/>
        <v>0.28381129123462134</v>
      </c>
      <c r="CA698" s="10">
        <f t="shared" si="90"/>
        <v>3.7363520278810034</v>
      </c>
      <c r="CB698" s="10">
        <f t="shared" si="91"/>
        <v>1.8681760139405017</v>
      </c>
      <c r="CC698" s="11">
        <f t="shared" si="92"/>
        <v>254.66735916547796</v>
      </c>
      <c r="CD698" s="11">
        <f t="shared" si="93"/>
        <v>159.16709947842372</v>
      </c>
      <c r="CF698" s="17"/>
      <c r="CG698" s="17"/>
      <c r="CH698" s="17"/>
      <c r="CI698" s="17"/>
    </row>
    <row r="699" spans="32:87" ht="10.5" customHeight="1">
      <c r="AF699" s="8"/>
      <c r="AG699" s="18">
        <v>32660</v>
      </c>
      <c r="AH699" s="19" t="s">
        <v>39</v>
      </c>
      <c r="AI699" s="19"/>
      <c r="AJ699" s="19"/>
      <c r="AK699" s="19"/>
      <c r="AL699" s="20">
        <v>0.23</v>
      </c>
      <c r="AM699" s="26"/>
      <c r="AN699" s="21"/>
      <c r="AO699" s="19" t="s">
        <v>34</v>
      </c>
      <c r="AP699" s="20"/>
      <c r="AQ699" s="3">
        <f t="shared" si="88"/>
        <v>50.313161095944444</v>
      </c>
      <c r="AR699" s="19"/>
      <c r="AS699" s="19"/>
      <c r="AT699" s="27">
        <v>251.60144827436349</v>
      </c>
      <c r="AU699" s="27">
        <v>143.31963979480409</v>
      </c>
      <c r="AV699" s="28">
        <v>0</v>
      </c>
      <c r="AW699" s="60"/>
      <c r="AX699" s="69"/>
      <c r="AY699" s="68"/>
      <c r="AZ699" s="69"/>
      <c r="BA699" s="69"/>
      <c r="BB699" s="69"/>
      <c r="BC699" s="68"/>
      <c r="BD699" s="20"/>
      <c r="BE699" s="27"/>
      <c r="BF699" s="27"/>
      <c r="BG699" s="28"/>
      <c r="BH699" s="17"/>
      <c r="BI699" s="47">
        <v>37110</v>
      </c>
      <c r="BJ699" s="20"/>
      <c r="BK699" s="20"/>
      <c r="BL699" s="20"/>
      <c r="BM699" s="20"/>
      <c r="BN699" s="20"/>
      <c r="BO699" s="20"/>
      <c r="BP699" s="20"/>
      <c r="BQ699" s="20"/>
      <c r="BR699" s="20"/>
      <c r="BS699" s="43">
        <v>4.1000000000000002E-2</v>
      </c>
      <c r="BT699" s="43"/>
      <c r="BU699" s="43"/>
      <c r="BW699" s="16">
        <f t="shared" si="89"/>
        <v>0.63258817515717392</v>
      </c>
      <c r="BX699" s="10">
        <f t="shared" si="94"/>
        <v>0.20657891464638842</v>
      </c>
      <c r="BY699" s="10">
        <f t="shared" si="95"/>
        <v>1.0859324543250788</v>
      </c>
      <c r="BZ699" s="12">
        <f t="shared" si="96"/>
        <v>0.28370366340499131</v>
      </c>
      <c r="CA699" s="10">
        <f t="shared" si="90"/>
        <v>3.7348852900499665</v>
      </c>
      <c r="CB699" s="10">
        <f t="shared" si="91"/>
        <v>1.8674426450249832</v>
      </c>
      <c r="CC699" s="11">
        <f t="shared" si="92"/>
        <v>254.42582755799208</v>
      </c>
      <c r="CD699" s="11">
        <f t="shared" si="93"/>
        <v>159.01614222374505</v>
      </c>
      <c r="CF699" s="17"/>
      <c r="CG699" s="17"/>
      <c r="CH699" s="17"/>
      <c r="CI699" s="17"/>
    </row>
    <row r="700" spans="32:87" ht="10.5" customHeight="1">
      <c r="AG700" s="18">
        <v>32689</v>
      </c>
      <c r="AH700" s="19" t="s">
        <v>35</v>
      </c>
      <c r="AI700" s="20">
        <v>1.6E-2</v>
      </c>
      <c r="AJ700" s="26"/>
      <c r="AK700" s="20"/>
      <c r="AL700" s="20"/>
      <c r="AM700" s="20"/>
      <c r="AN700" s="20"/>
      <c r="AO700" s="19" t="s">
        <v>34</v>
      </c>
      <c r="AP700" s="20"/>
      <c r="AQ700" s="3">
        <f t="shared" si="88"/>
        <v>50.221008494754948</v>
      </c>
      <c r="AR700" s="27">
        <v>64.370729972061667</v>
      </c>
      <c r="AS700" s="28">
        <v>3.6451893420472496E-2</v>
      </c>
      <c r="AT700" s="28"/>
      <c r="AU700" s="28"/>
      <c r="AV700" s="28"/>
      <c r="AW700" s="60"/>
      <c r="AX700" s="69"/>
      <c r="AY700" s="68"/>
      <c r="AZ700" s="69"/>
      <c r="BA700" s="69"/>
      <c r="BB700" s="69"/>
      <c r="BC700" s="68"/>
      <c r="BD700" s="20"/>
      <c r="BE700" s="27"/>
      <c r="BF700" s="27"/>
      <c r="BG700" s="28"/>
      <c r="BH700" s="17"/>
      <c r="BI700" s="18">
        <v>37137</v>
      </c>
      <c r="BJ700" s="42">
        <f>0.021/2</f>
        <v>1.0500000000000001E-2</v>
      </c>
      <c r="BK700" s="42">
        <f>0.024/2</f>
        <v>1.2E-2</v>
      </c>
      <c r="BL700" s="20"/>
      <c r="BM700" s="20"/>
      <c r="BN700" s="20"/>
      <c r="BO700" s="20"/>
      <c r="BP700" s="20"/>
      <c r="BQ700" s="20"/>
      <c r="BR700" s="20"/>
      <c r="BS700" s="20"/>
      <c r="BT700" s="20"/>
      <c r="BU700" s="20"/>
      <c r="BW700" s="16">
        <f t="shared" si="89"/>
        <v>0.6315093768003871</v>
      </c>
      <c r="BX700" s="10">
        <f t="shared" si="94"/>
        <v>0.20622662068576869</v>
      </c>
      <c r="BY700" s="10">
        <f t="shared" si="95"/>
        <v>1.0840805351882465</v>
      </c>
      <c r="BZ700" s="12">
        <f t="shared" si="96"/>
        <v>0.28321984303351555</v>
      </c>
      <c r="CA700" s="10">
        <f t="shared" si="90"/>
        <v>3.7282920918355709</v>
      </c>
      <c r="CB700" s="10">
        <f t="shared" si="91"/>
        <v>1.8641460459177854</v>
      </c>
      <c r="CC700" s="11">
        <f t="shared" si="92"/>
        <v>253.34176697280986</v>
      </c>
      <c r="CD700" s="11">
        <f t="shared" si="93"/>
        <v>158.33860435800617</v>
      </c>
      <c r="CF700" s="17"/>
      <c r="CG700" s="17"/>
      <c r="CH700" s="17"/>
      <c r="CI700" s="17"/>
    </row>
    <row r="701" spans="32:87" ht="10.5" customHeight="1">
      <c r="AF701" s="8"/>
      <c r="AG701" s="18">
        <v>32689</v>
      </c>
      <c r="AH701" s="19" t="s">
        <v>33</v>
      </c>
      <c r="AI701" s="26"/>
      <c r="AJ701" s="20">
        <v>1.4500000000000001E-2</v>
      </c>
      <c r="AK701" s="21"/>
      <c r="AL701" s="21"/>
      <c r="AM701" s="21"/>
      <c r="AN701" s="21"/>
      <c r="AO701" s="19" t="s">
        <v>34</v>
      </c>
      <c r="AP701" s="20"/>
      <c r="AQ701" s="3">
        <f t="shared" si="88"/>
        <v>50.221008494754948</v>
      </c>
      <c r="AR701" s="27">
        <v>64.370729972061667</v>
      </c>
      <c r="AS701" s="28">
        <v>3.6451893420472496E-2</v>
      </c>
      <c r="AT701" s="28"/>
      <c r="AU701" s="28"/>
      <c r="AV701" s="28"/>
      <c r="AW701" s="60"/>
      <c r="AX701" s="69"/>
      <c r="AY701" s="68"/>
      <c r="AZ701" s="69"/>
      <c r="BA701" s="69"/>
      <c r="BB701" s="69"/>
      <c r="BC701" s="68"/>
      <c r="BD701" s="20"/>
      <c r="BE701" s="27"/>
      <c r="BF701" s="27"/>
      <c r="BG701" s="28"/>
      <c r="BH701" s="17"/>
      <c r="BI701" s="18">
        <v>37137</v>
      </c>
      <c r="BJ701" s="20"/>
      <c r="BK701" s="20"/>
      <c r="BL701" s="42">
        <f>0.03/2</f>
        <v>1.4999999999999999E-2</v>
      </c>
      <c r="BM701" s="42">
        <f>0.032/2</f>
        <v>1.6E-2</v>
      </c>
      <c r="BN701" s="20"/>
      <c r="BO701" s="20"/>
      <c r="BP701" s="20"/>
      <c r="BQ701" s="20"/>
      <c r="BR701" s="20"/>
      <c r="BS701" s="20"/>
      <c r="BT701" s="20"/>
      <c r="BU701" s="20"/>
      <c r="BW701" s="16">
        <f t="shared" si="89"/>
        <v>0.6315093768003871</v>
      </c>
      <c r="BX701" s="10">
        <f t="shared" si="94"/>
        <v>0.20622662068576869</v>
      </c>
      <c r="BY701" s="10">
        <f t="shared" si="95"/>
        <v>1.0840805351882465</v>
      </c>
      <c r="BZ701" s="12">
        <f t="shared" si="96"/>
        <v>0.28321984303351555</v>
      </c>
      <c r="CA701" s="10">
        <f t="shared" si="90"/>
        <v>3.7282920918355709</v>
      </c>
      <c r="CB701" s="10">
        <f t="shared" si="91"/>
        <v>1.8641460459177854</v>
      </c>
      <c r="CC701" s="11">
        <f t="shared" si="92"/>
        <v>253.34176697280986</v>
      </c>
      <c r="CD701" s="11">
        <f t="shared" si="93"/>
        <v>158.33860435800617</v>
      </c>
      <c r="CF701" s="17"/>
      <c r="CG701" s="17"/>
      <c r="CH701" s="17"/>
      <c r="CI701" s="17"/>
    </row>
    <row r="702" spans="32:87" ht="10.5" customHeight="1">
      <c r="AG702" s="18">
        <v>32692</v>
      </c>
      <c r="AH702" s="19" t="s">
        <v>33</v>
      </c>
      <c r="AI702" s="26"/>
      <c r="AJ702" s="20">
        <v>1.4500000000000001E-2</v>
      </c>
      <c r="AK702" s="20"/>
      <c r="AL702" s="20"/>
      <c r="AM702" s="20"/>
      <c r="AN702" s="20"/>
      <c r="AO702" s="19" t="s">
        <v>34</v>
      </c>
      <c r="AP702" s="20"/>
      <c r="AQ702" s="3">
        <f t="shared" si="88"/>
        <v>50.211485105706444</v>
      </c>
      <c r="AR702" s="27">
        <v>64.358543672231491</v>
      </c>
      <c r="AS702" s="28">
        <v>3.6444992555703798E-2</v>
      </c>
      <c r="AT702" s="28"/>
      <c r="AU702" s="28"/>
      <c r="AV702" s="28"/>
      <c r="AW702" s="60"/>
      <c r="AX702" s="69"/>
      <c r="AY702" s="68"/>
      <c r="AZ702" s="69"/>
      <c r="BA702" s="69"/>
      <c r="BB702" s="69"/>
      <c r="BC702" s="68"/>
      <c r="BD702" s="20"/>
      <c r="BE702" s="27"/>
      <c r="BF702" s="27"/>
      <c r="BG702" s="28"/>
      <c r="BH702" s="17"/>
      <c r="BI702" s="18">
        <v>37165</v>
      </c>
      <c r="BJ702" s="20"/>
      <c r="BK702" s="20"/>
      <c r="BL702" s="42">
        <f>0.03/2</f>
        <v>1.4999999999999999E-2</v>
      </c>
      <c r="BM702" s="42">
        <f>0.032/2</f>
        <v>1.6E-2</v>
      </c>
      <c r="BN702" s="20"/>
      <c r="BO702" s="20"/>
      <c r="BP702" s="20"/>
      <c r="BQ702" s="20"/>
      <c r="BR702" s="20"/>
      <c r="BS702" s="20"/>
      <c r="BT702" s="20"/>
      <c r="BU702" s="20"/>
      <c r="BW702" s="16">
        <f t="shared" si="89"/>
        <v>0.63039256613114414</v>
      </c>
      <c r="BX702" s="10">
        <f t="shared" si="94"/>
        <v>0.20586191336910034</v>
      </c>
      <c r="BY702" s="10">
        <f t="shared" si="95"/>
        <v>1.0821633622174331</v>
      </c>
      <c r="BZ702" s="12">
        <f t="shared" si="96"/>
        <v>0.28271897486898612</v>
      </c>
      <c r="CA702" s="10">
        <f t="shared" si="90"/>
        <v>3.7214669944016396</v>
      </c>
      <c r="CB702" s="10">
        <f t="shared" si="91"/>
        <v>1.8607334972008198</v>
      </c>
      <c r="CC702" s="11">
        <f t="shared" si="92"/>
        <v>252.222434494814</v>
      </c>
      <c r="CD702" s="11">
        <f t="shared" si="93"/>
        <v>157.63902155925874</v>
      </c>
      <c r="CF702" s="17"/>
      <c r="CG702" s="17"/>
      <c r="CH702" s="17"/>
      <c r="CI702" s="17"/>
    </row>
    <row r="703" spans="32:87" ht="10.5" customHeight="1">
      <c r="AF703" s="8"/>
      <c r="AG703" s="18">
        <v>32692</v>
      </c>
      <c r="AH703" s="19" t="s">
        <v>33</v>
      </c>
      <c r="AI703" s="26"/>
      <c r="AJ703" s="20">
        <v>1.4500000000000001E-2</v>
      </c>
      <c r="AK703" s="21"/>
      <c r="AL703" s="21"/>
      <c r="AM703" s="21"/>
      <c r="AN703" s="21"/>
      <c r="AO703" s="19" t="s">
        <v>34</v>
      </c>
      <c r="AP703" s="20"/>
      <c r="AQ703" s="3">
        <f t="shared" si="88"/>
        <v>50.211485105706444</v>
      </c>
      <c r="AR703" s="27">
        <v>64.358543672231491</v>
      </c>
      <c r="AS703" s="28">
        <v>3.6444992555703798E-2</v>
      </c>
      <c r="AT703" s="28"/>
      <c r="AU703" s="28"/>
      <c r="AV703" s="28"/>
      <c r="AW703" s="60"/>
      <c r="AX703" s="69"/>
      <c r="AY703" s="68"/>
      <c r="AZ703" s="69"/>
      <c r="BA703" s="69"/>
      <c r="BB703" s="69"/>
      <c r="BC703" s="68"/>
      <c r="BD703" s="20"/>
      <c r="BE703" s="27"/>
      <c r="BF703" s="27"/>
      <c r="BG703" s="28"/>
      <c r="BH703" s="17"/>
      <c r="BI703" s="18">
        <v>37166</v>
      </c>
      <c r="BJ703" s="42">
        <f>0.021/2</f>
        <v>1.0500000000000001E-2</v>
      </c>
      <c r="BK703" s="42">
        <f>0.024/2</f>
        <v>1.2E-2</v>
      </c>
      <c r="BL703" s="20"/>
      <c r="BM703" s="20"/>
      <c r="BN703" s="20"/>
      <c r="BO703" s="20"/>
      <c r="BP703" s="20"/>
      <c r="BQ703" s="20"/>
      <c r="BR703" s="20"/>
      <c r="BS703" s="20"/>
      <c r="BT703" s="20"/>
      <c r="BU703" s="20"/>
      <c r="BW703" s="16">
        <f t="shared" si="89"/>
        <v>0.63035271658504632</v>
      </c>
      <c r="BX703" s="10">
        <f t="shared" si="94"/>
        <v>0.20584890004336118</v>
      </c>
      <c r="BY703" s="10">
        <f t="shared" si="95"/>
        <v>1.0820949544964271</v>
      </c>
      <c r="BZ703" s="12">
        <f t="shared" si="96"/>
        <v>0.28270110311188257</v>
      </c>
      <c r="CA703" s="10">
        <f t="shared" si="90"/>
        <v>3.7212234721365451</v>
      </c>
      <c r="CB703" s="10">
        <f t="shared" si="91"/>
        <v>1.8606117360682726</v>
      </c>
      <c r="CC703" s="11">
        <f t="shared" si="92"/>
        <v>252.18254993183797</v>
      </c>
      <c r="CD703" s="11">
        <f t="shared" si="93"/>
        <v>157.61409370739872</v>
      </c>
      <c r="CF703" s="17"/>
      <c r="CG703" s="17"/>
      <c r="CH703" s="17"/>
      <c r="CI703" s="17"/>
    </row>
    <row r="704" spans="32:87" ht="10.5" customHeight="1">
      <c r="AG704" s="18">
        <v>32692</v>
      </c>
      <c r="AH704" s="19" t="s">
        <v>33</v>
      </c>
      <c r="AI704" s="26"/>
      <c r="AJ704" s="20">
        <v>1.4500000000000001E-2</v>
      </c>
      <c r="AK704" s="21"/>
      <c r="AL704" s="21"/>
      <c r="AM704" s="21"/>
      <c r="AN704" s="21"/>
      <c r="AO704" s="19" t="s">
        <v>34</v>
      </c>
      <c r="AP704" s="18"/>
      <c r="AQ704" s="3">
        <f t="shared" si="88"/>
        <v>50.211485105706444</v>
      </c>
      <c r="AR704" s="27">
        <v>64.358543672231491</v>
      </c>
      <c r="AS704" s="28">
        <v>3.6444992555703798E-2</v>
      </c>
      <c r="AT704" s="28"/>
      <c r="AU704" s="28"/>
      <c r="AV704" s="28"/>
      <c r="AW704" s="60"/>
      <c r="AX704" s="69"/>
      <c r="AY704" s="68"/>
      <c r="AZ704" s="69"/>
      <c r="BA704" s="69"/>
      <c r="BB704" s="69"/>
      <c r="BC704" s="68"/>
      <c r="BD704" s="20"/>
      <c r="BE704" s="27"/>
      <c r="BF704" s="27"/>
      <c r="BG704" s="28"/>
      <c r="BH704" s="17"/>
      <c r="BI704" s="18">
        <v>37196</v>
      </c>
      <c r="BJ704" s="42">
        <f>0.021/2</f>
        <v>1.0500000000000001E-2</v>
      </c>
      <c r="BK704" s="42">
        <f>0.024/2</f>
        <v>1.2E-2</v>
      </c>
      <c r="BL704" s="20"/>
      <c r="BM704" s="20"/>
      <c r="BN704" s="20"/>
      <c r="BO704" s="20"/>
      <c r="BP704" s="20"/>
      <c r="BQ704" s="20"/>
      <c r="BR704" s="20"/>
      <c r="BS704" s="20"/>
      <c r="BT704" s="20"/>
      <c r="BU704" s="20"/>
      <c r="BW704" s="16">
        <f t="shared" si="89"/>
        <v>0.62915840084189967</v>
      </c>
      <c r="BX704" s="10">
        <f t="shared" si="94"/>
        <v>0.20545888255701941</v>
      </c>
      <c r="BY704" s="10">
        <f t="shared" si="95"/>
        <v>1.0800447324449765</v>
      </c>
      <c r="BZ704" s="12">
        <f t="shared" si="96"/>
        <v>0.28216547540826831</v>
      </c>
      <c r="CA704" s="10">
        <f t="shared" si="90"/>
        <v>3.7139252094631736</v>
      </c>
      <c r="CB704" s="10">
        <f t="shared" si="91"/>
        <v>1.8569626047315868</v>
      </c>
      <c r="CC704" s="11">
        <f t="shared" si="92"/>
        <v>250.98894134057619</v>
      </c>
      <c r="CD704" s="11">
        <f t="shared" si="93"/>
        <v>156.86808833786012</v>
      </c>
      <c r="CF704" s="17"/>
      <c r="CG704" s="17"/>
      <c r="CH704" s="17"/>
      <c r="CI704" s="17"/>
    </row>
    <row r="705" spans="32:87" ht="10.5" customHeight="1">
      <c r="AF705" s="8"/>
      <c r="AG705" s="18">
        <v>32692</v>
      </c>
      <c r="AH705" s="19" t="s">
        <v>39</v>
      </c>
      <c r="AI705" s="19"/>
      <c r="AJ705" s="19"/>
      <c r="AK705" s="19"/>
      <c r="AL705" s="20">
        <v>0.05</v>
      </c>
      <c r="AM705" s="26"/>
      <c r="AN705" s="20"/>
      <c r="AO705" s="19" t="s">
        <v>34</v>
      </c>
      <c r="AP705" s="18"/>
      <c r="AQ705" s="3">
        <f t="shared" si="88"/>
        <v>50.211485105706444</v>
      </c>
      <c r="AR705" s="19"/>
      <c r="AS705" s="19"/>
      <c r="AT705" s="27">
        <v>251.09384088781462</v>
      </c>
      <c r="AU705" s="27">
        <v>143.03049158720697</v>
      </c>
      <c r="AV705" s="28">
        <v>0</v>
      </c>
      <c r="AW705" s="60"/>
      <c r="AX705" s="69"/>
      <c r="AY705" s="68"/>
      <c r="AZ705" s="69"/>
      <c r="BA705" s="69"/>
      <c r="BB705" s="69"/>
      <c r="BC705" s="68"/>
      <c r="BD705" s="20"/>
      <c r="BE705" s="27"/>
      <c r="BF705" s="27"/>
      <c r="BG705" s="28"/>
      <c r="BH705" s="17"/>
      <c r="BI705" s="18">
        <v>37196</v>
      </c>
      <c r="BJ705" s="20"/>
      <c r="BK705" s="20"/>
      <c r="BL705" s="42">
        <f>0.03/2</f>
        <v>1.4999999999999999E-2</v>
      </c>
      <c r="BM705" s="42">
        <f>0.032/2</f>
        <v>1.6E-2</v>
      </c>
      <c r="BN705" s="20"/>
      <c r="BO705" s="20"/>
      <c r="BP705" s="20"/>
      <c r="BQ705" s="20"/>
      <c r="BR705" s="20"/>
      <c r="BS705" s="20"/>
      <c r="BT705" s="20"/>
      <c r="BU705" s="20"/>
      <c r="BW705" s="16">
        <f t="shared" si="89"/>
        <v>0.62915840084189967</v>
      </c>
      <c r="BX705" s="10">
        <f t="shared" si="94"/>
        <v>0.20545888255701941</v>
      </c>
      <c r="BY705" s="10">
        <f t="shared" si="95"/>
        <v>1.0800447324449765</v>
      </c>
      <c r="BZ705" s="12">
        <f t="shared" si="96"/>
        <v>0.28216547540826831</v>
      </c>
      <c r="CA705" s="10">
        <f t="shared" si="90"/>
        <v>3.7139252094631736</v>
      </c>
      <c r="CB705" s="10">
        <f t="shared" si="91"/>
        <v>1.8569626047315868</v>
      </c>
      <c r="CC705" s="11">
        <f t="shared" si="92"/>
        <v>250.98894134057619</v>
      </c>
      <c r="CD705" s="11">
        <f t="shared" si="93"/>
        <v>156.86808833786012</v>
      </c>
      <c r="CF705" s="17"/>
      <c r="CG705" s="17"/>
      <c r="CH705" s="17"/>
      <c r="CI705" s="17"/>
    </row>
    <row r="706" spans="32:87" ht="10.5" customHeight="1">
      <c r="AG706" s="18">
        <v>32720</v>
      </c>
      <c r="AH706" s="19" t="s">
        <v>35</v>
      </c>
      <c r="AI706" s="20">
        <v>1.6E-2</v>
      </c>
      <c r="AJ706" s="26"/>
      <c r="AK706" s="20"/>
      <c r="AL706" s="20"/>
      <c r="AM706" s="20"/>
      <c r="AN706" s="20"/>
      <c r="AO706" s="19" t="s">
        <v>34</v>
      </c>
      <c r="AP706" s="18"/>
      <c r="AQ706" s="3">
        <f t="shared" si="88"/>
        <v>50.122687180695891</v>
      </c>
      <c r="AR706" s="27">
        <v>64.244916065969576</v>
      </c>
      <c r="AS706" s="28">
        <v>3.6380647450484693E-2</v>
      </c>
      <c r="AT706" s="28"/>
      <c r="AU706" s="28"/>
      <c r="AV706" s="28"/>
      <c r="AW706" s="60"/>
      <c r="AX706" s="69"/>
      <c r="AY706" s="68"/>
      <c r="AZ706" s="69"/>
      <c r="BA706" s="69"/>
      <c r="BB706" s="69"/>
      <c r="BC706" s="68"/>
      <c r="BD706" s="20"/>
      <c r="BE706" s="27"/>
      <c r="BF706" s="27"/>
      <c r="BG706" s="28"/>
      <c r="BH706" s="17"/>
      <c r="BI706" s="47">
        <v>37200</v>
      </c>
      <c r="BJ706" s="20"/>
      <c r="BK706" s="20"/>
      <c r="BL706" s="20"/>
      <c r="BM706" s="20"/>
      <c r="BN706" s="20"/>
      <c r="BO706" s="20"/>
      <c r="BP706" s="20"/>
      <c r="BQ706" s="20"/>
      <c r="BR706" s="20"/>
      <c r="BS706" s="43">
        <v>4.5999999999999999E-2</v>
      </c>
      <c r="BT706" s="43">
        <v>5.8999999999999997E-2</v>
      </c>
      <c r="BU706" s="43">
        <v>0.14000000000000001</v>
      </c>
      <c r="BW706" s="16">
        <f t="shared" si="89"/>
        <v>0.62899932980694051</v>
      </c>
      <c r="BX706" s="10">
        <f t="shared" si="94"/>
        <v>0.20540693608845734</v>
      </c>
      <c r="BY706" s="10">
        <f t="shared" si="95"/>
        <v>1.0797716631620069</v>
      </c>
      <c r="BZ706" s="12">
        <f t="shared" si="96"/>
        <v>0.28209413510009979</v>
      </c>
      <c r="CA706" s="10">
        <f t="shared" si="90"/>
        <v>3.7129531898695416</v>
      </c>
      <c r="CB706" s="10">
        <f t="shared" si="91"/>
        <v>1.8564765949347708</v>
      </c>
      <c r="CC706" s="11">
        <f t="shared" si="92"/>
        <v>250.83022096330998</v>
      </c>
      <c r="CD706" s="11">
        <f t="shared" si="93"/>
        <v>156.76888810206873</v>
      </c>
      <c r="CF706" s="17"/>
      <c r="CG706" s="17"/>
      <c r="CH706" s="17"/>
      <c r="CI706" s="17"/>
    </row>
    <row r="707" spans="32:87" ht="10.5" customHeight="1">
      <c r="AF707" s="8"/>
      <c r="AG707" s="18">
        <v>32720</v>
      </c>
      <c r="AH707" s="19" t="s">
        <v>33</v>
      </c>
      <c r="AI707" s="26"/>
      <c r="AJ707" s="20">
        <v>1.4500000000000001E-2</v>
      </c>
      <c r="AK707" s="21"/>
      <c r="AL707" s="21"/>
      <c r="AM707" s="21"/>
      <c r="AN707" s="21"/>
      <c r="AO707" s="19" t="s">
        <v>34</v>
      </c>
      <c r="AP707" s="18"/>
      <c r="AQ707" s="3">
        <f t="shared" si="88"/>
        <v>50.122687180695891</v>
      </c>
      <c r="AR707" s="27">
        <v>64.244916065969576</v>
      </c>
      <c r="AS707" s="28">
        <v>3.6380647450484693E-2</v>
      </c>
      <c r="AT707" s="28"/>
      <c r="AU707" s="28"/>
      <c r="AV707" s="28"/>
      <c r="AW707" s="60"/>
      <c r="AX707" s="69"/>
      <c r="AY707" s="68"/>
      <c r="AZ707" s="69"/>
      <c r="BA707" s="69"/>
      <c r="BB707" s="69"/>
      <c r="BC707" s="68"/>
      <c r="BD707" s="20"/>
      <c r="BE707" s="27"/>
      <c r="BF707" s="27"/>
      <c r="BG707" s="28"/>
      <c r="BH707" s="17"/>
      <c r="BI707" s="18">
        <v>37228</v>
      </c>
      <c r="BJ707" s="42">
        <f>0.021/2</f>
        <v>1.0500000000000001E-2</v>
      </c>
      <c r="BK707" s="42">
        <f>0.024/2</f>
        <v>1.2E-2</v>
      </c>
      <c r="BL707" s="20"/>
      <c r="BM707" s="20"/>
      <c r="BN707" s="20"/>
      <c r="BO707" s="20"/>
      <c r="BP707" s="20"/>
      <c r="BQ707" s="20"/>
      <c r="BR707" s="20"/>
      <c r="BS707" s="20"/>
      <c r="BT707" s="20"/>
      <c r="BU707" s="20"/>
      <c r="BW707" s="16">
        <f t="shared" si="89"/>
        <v>0.62788695810149697</v>
      </c>
      <c r="BX707" s="10">
        <f t="shared" si="94"/>
        <v>0.20504367836626425</v>
      </c>
      <c r="BY707" s="10">
        <f t="shared" si="95"/>
        <v>1.0778621103381432</v>
      </c>
      <c r="BZ707" s="12">
        <f t="shared" si="96"/>
        <v>0.28159525772569421</v>
      </c>
      <c r="CA707" s="10">
        <f t="shared" si="90"/>
        <v>3.7061561721830829</v>
      </c>
      <c r="CB707" s="10">
        <f t="shared" si="91"/>
        <v>1.8530780860915415</v>
      </c>
      <c r="CC707" s="11">
        <f t="shared" si="92"/>
        <v>249.72198517518089</v>
      </c>
      <c r="CD707" s="11">
        <f t="shared" si="93"/>
        <v>156.07624073448807</v>
      </c>
      <c r="CF707" s="17"/>
      <c r="CG707" s="17"/>
      <c r="CH707" s="17"/>
      <c r="CI707" s="17"/>
    </row>
    <row r="708" spans="32:87" ht="10.5" customHeight="1">
      <c r="AG708" s="18">
        <v>32721</v>
      </c>
      <c r="AH708" s="19" t="s">
        <v>33</v>
      </c>
      <c r="AI708" s="26"/>
      <c r="AJ708" s="20">
        <v>1.4500000000000001E-2</v>
      </c>
      <c r="AK708" s="20"/>
      <c r="AL708" s="20"/>
      <c r="AM708" s="20"/>
      <c r="AN708" s="20"/>
      <c r="AO708" s="19" t="s">
        <v>34</v>
      </c>
      <c r="AP708" s="18"/>
      <c r="AQ708" s="3">
        <f t="shared" si="88"/>
        <v>50.119518732270784</v>
      </c>
      <c r="AR708" s="27">
        <v>64.240861649619688</v>
      </c>
      <c r="AS708" s="28">
        <v>3.637835151329815E-2</v>
      </c>
      <c r="AT708" s="28"/>
      <c r="AU708" s="28"/>
      <c r="AV708" s="28"/>
      <c r="AW708" s="60"/>
      <c r="AX708" s="69"/>
      <c r="AY708" s="68"/>
      <c r="AZ708" s="69"/>
      <c r="BA708" s="69"/>
      <c r="BB708" s="69"/>
      <c r="BC708" s="68"/>
      <c r="BD708" s="20"/>
      <c r="BE708" s="27"/>
      <c r="BF708" s="27"/>
      <c r="BG708" s="28"/>
      <c r="BH708" s="17"/>
      <c r="BI708" s="18">
        <v>37228</v>
      </c>
      <c r="BJ708" s="20"/>
      <c r="BK708" s="20"/>
      <c r="BL708" s="42">
        <f>0.03/2</f>
        <v>1.4999999999999999E-2</v>
      </c>
      <c r="BM708" s="42">
        <f>0.032/2</f>
        <v>1.6E-2</v>
      </c>
      <c r="BN708" s="20"/>
      <c r="BO708" s="20"/>
      <c r="BP708" s="20"/>
      <c r="BQ708" s="20"/>
      <c r="BR708" s="20"/>
      <c r="BS708" s="20"/>
      <c r="BT708" s="20"/>
      <c r="BU708" s="20"/>
      <c r="BW708" s="16">
        <f t="shared" si="89"/>
        <v>0.62788695810149697</v>
      </c>
      <c r="BX708" s="10">
        <f t="shared" si="94"/>
        <v>0.20504367836626425</v>
      </c>
      <c r="BY708" s="10">
        <f t="shared" si="95"/>
        <v>1.0778621103381432</v>
      </c>
      <c r="BZ708" s="12">
        <f t="shared" si="96"/>
        <v>0.28159525772569421</v>
      </c>
      <c r="CA708" s="10">
        <f t="shared" si="90"/>
        <v>3.7061561721830829</v>
      </c>
      <c r="CB708" s="10">
        <f t="shared" si="91"/>
        <v>1.8530780860915415</v>
      </c>
      <c r="CC708" s="11">
        <f t="shared" si="92"/>
        <v>249.72198517518089</v>
      </c>
      <c r="CD708" s="11">
        <f t="shared" si="93"/>
        <v>156.07624073448807</v>
      </c>
      <c r="CF708" s="17"/>
      <c r="CG708" s="17"/>
      <c r="CH708" s="17"/>
      <c r="CI708" s="17"/>
    </row>
    <row r="709" spans="32:87" ht="10.5" customHeight="1">
      <c r="AF709" s="8"/>
      <c r="AG709" s="18">
        <v>32721</v>
      </c>
      <c r="AH709" s="19" t="s">
        <v>33</v>
      </c>
      <c r="AI709" s="26"/>
      <c r="AJ709" s="20">
        <v>1.4500000000000001E-2</v>
      </c>
      <c r="AK709" s="21"/>
      <c r="AL709" s="21"/>
      <c r="AM709" s="21"/>
      <c r="AN709" s="21"/>
      <c r="AO709" s="19" t="s">
        <v>34</v>
      </c>
      <c r="AP709" s="20"/>
      <c r="AQ709" s="3">
        <f t="shared" ref="AQ709:AQ772" si="97">100*2.71828^(-(0.69315/30.02)*(AG709-21794)/365.25)</f>
        <v>50.119518732270784</v>
      </c>
      <c r="AR709" s="27">
        <v>64.240861649619688</v>
      </c>
      <c r="AS709" s="28">
        <v>3.637835151329815E-2</v>
      </c>
      <c r="AT709" s="28"/>
      <c r="AU709" s="28"/>
      <c r="AV709" s="28"/>
      <c r="AW709" s="60"/>
      <c r="AX709" s="69"/>
      <c r="AY709" s="68"/>
      <c r="AZ709" s="69"/>
      <c r="BA709" s="69"/>
      <c r="BB709" s="69"/>
      <c r="BC709" s="68"/>
      <c r="BD709" s="20"/>
      <c r="BE709" s="27"/>
      <c r="BF709" s="27"/>
      <c r="BG709" s="28"/>
      <c r="BH709" s="17"/>
      <c r="BI709" s="18">
        <v>37260</v>
      </c>
      <c r="BJ709" s="42">
        <f>0.021/2</f>
        <v>1.0500000000000001E-2</v>
      </c>
      <c r="BK709" s="42">
        <f>0.024/2</f>
        <v>1.2E-2</v>
      </c>
      <c r="BL709" s="20"/>
      <c r="BM709" s="20"/>
      <c r="BN709" s="20"/>
      <c r="BO709" s="20"/>
      <c r="BP709" s="20"/>
      <c r="BQ709" s="20"/>
      <c r="BR709" s="20"/>
      <c r="BS709" s="20"/>
      <c r="BT709" s="20"/>
      <c r="BU709" s="20"/>
      <c r="BW709" s="16">
        <f t="shared" si="89"/>
        <v>0.62661808477229486</v>
      </c>
      <c r="BX709" s="10">
        <f t="shared" si="94"/>
        <v>0.20462931324616826</v>
      </c>
      <c r="BY709" s="10">
        <f t="shared" si="95"/>
        <v>1.0756838990108992</v>
      </c>
      <c r="BZ709" s="12">
        <f t="shared" si="96"/>
        <v>0.28102619237476179</v>
      </c>
      <c r="CA709" s="10">
        <f t="shared" si="90"/>
        <v>3.6984033866950607</v>
      </c>
      <c r="CB709" s="10">
        <f t="shared" si="91"/>
        <v>1.8492016933475304</v>
      </c>
      <c r="CC709" s="11">
        <f t="shared" si="92"/>
        <v>248.46142442273259</v>
      </c>
      <c r="CD709" s="11">
        <f t="shared" si="93"/>
        <v>155.28839026420786</v>
      </c>
      <c r="CF709" s="17"/>
      <c r="CG709" s="17"/>
      <c r="CH709" s="17"/>
      <c r="CI709" s="17"/>
    </row>
    <row r="710" spans="32:87" ht="10.5" customHeight="1">
      <c r="AG710" s="18">
        <v>32721</v>
      </c>
      <c r="AH710" s="19" t="s">
        <v>33</v>
      </c>
      <c r="AI710" s="26"/>
      <c r="AJ710" s="20">
        <v>1.4500000000000001E-2</v>
      </c>
      <c r="AK710" s="21"/>
      <c r="AL710" s="21"/>
      <c r="AM710" s="21"/>
      <c r="AN710" s="21"/>
      <c r="AO710" s="19" t="s">
        <v>34</v>
      </c>
      <c r="AP710" s="18"/>
      <c r="AQ710" s="3">
        <f t="shared" si="97"/>
        <v>50.119518732270784</v>
      </c>
      <c r="AR710" s="27">
        <v>64.240861649619688</v>
      </c>
      <c r="AS710" s="28">
        <v>3.637835151329815E-2</v>
      </c>
      <c r="AT710" s="28"/>
      <c r="AU710" s="28"/>
      <c r="AV710" s="28"/>
      <c r="AW710" s="60"/>
      <c r="AX710" s="69"/>
      <c r="AY710" s="68"/>
      <c r="AZ710" s="69"/>
      <c r="BA710" s="69"/>
      <c r="BB710" s="69"/>
      <c r="BC710" s="68"/>
      <c r="BD710" s="20"/>
      <c r="BE710" s="27"/>
      <c r="BF710" s="27"/>
      <c r="BG710" s="28"/>
      <c r="BH710" s="17"/>
      <c r="BI710" s="18">
        <v>37260</v>
      </c>
      <c r="BJ710" s="20"/>
      <c r="BK710" s="20"/>
      <c r="BL710" s="42">
        <f>0.03/2</f>
        <v>1.4999999999999999E-2</v>
      </c>
      <c r="BM710" s="42">
        <f>0.032/2</f>
        <v>1.6E-2</v>
      </c>
      <c r="BN710" s="20"/>
      <c r="BO710" s="20"/>
      <c r="BP710" s="20"/>
      <c r="BQ710" s="20"/>
      <c r="BR710" s="20"/>
      <c r="BS710" s="20"/>
      <c r="BT710" s="20"/>
      <c r="BU710" s="20"/>
      <c r="BW710" s="16">
        <f t="shared" ref="BW710:BW773" si="98">1*2.71828^(-(0.69315/30.02)*(BI710-29866)/365.25)</f>
        <v>0.62661808477229486</v>
      </c>
      <c r="BX710" s="10">
        <f t="shared" si="94"/>
        <v>0.20462931324616826</v>
      </c>
      <c r="BY710" s="10">
        <f t="shared" si="95"/>
        <v>1.0756838990108992</v>
      </c>
      <c r="BZ710" s="12">
        <f t="shared" si="96"/>
        <v>0.28102619237476179</v>
      </c>
      <c r="CA710" s="10">
        <f t="shared" ref="CA710:CA773" si="99">6*2.71828^(-(0.69315/29)*(BI710-29866)/365.25)</f>
        <v>3.6984033866950607</v>
      </c>
      <c r="CB710" s="10">
        <f t="shared" ref="CB710:CB773" si="100">3*2.71828^(-(0.69315/29)*(BI710-29866)/365.25)</f>
        <v>1.8492016933475304</v>
      </c>
      <c r="CC710" s="11">
        <f t="shared" ref="CC710:CC773" si="101">800*2.71828^(-(0.69315/12)*(BI710-29866)/365.25)</f>
        <v>248.46142442273259</v>
      </c>
      <c r="CD710" s="11">
        <f t="shared" ref="CD710:CD773" si="102">500*2.71828^(-(0.69315/12)*(BI710-29866)/365.25)</f>
        <v>155.28839026420786</v>
      </c>
      <c r="CF710" s="17"/>
      <c r="CG710" s="17"/>
      <c r="CH710" s="17"/>
      <c r="CI710" s="17"/>
    </row>
    <row r="711" spans="32:87" ht="10.5" customHeight="1">
      <c r="AF711" s="8"/>
      <c r="AG711" s="18">
        <v>32721</v>
      </c>
      <c r="AH711" s="19" t="s">
        <v>39</v>
      </c>
      <c r="AI711" s="19"/>
      <c r="AJ711" s="19"/>
      <c r="AK711" s="19"/>
      <c r="AL711" s="20">
        <v>0.02</v>
      </c>
      <c r="AM711" s="26"/>
      <c r="AN711" s="20"/>
      <c r="AO711" s="19" t="s">
        <v>34</v>
      </c>
      <c r="AP711" s="20"/>
      <c r="AQ711" s="3">
        <f t="shared" si="97"/>
        <v>50.119518732270784</v>
      </c>
      <c r="AR711" s="19"/>
      <c r="AS711" s="19"/>
      <c r="AT711" s="27">
        <v>250.63470633667356</v>
      </c>
      <c r="AU711" s="27">
        <v>142.76895494289033</v>
      </c>
      <c r="AV711" s="28">
        <v>0</v>
      </c>
      <c r="AW711" s="60"/>
      <c r="AX711" s="69"/>
      <c r="AY711" s="68"/>
      <c r="AZ711" s="69"/>
      <c r="BA711" s="69"/>
      <c r="BB711" s="69"/>
      <c r="BC711" s="68"/>
      <c r="BD711" s="20"/>
      <c r="BE711" s="27"/>
      <c r="BF711" s="27"/>
      <c r="BG711" s="28"/>
      <c r="BH711" s="17"/>
      <c r="BI711" s="18">
        <v>37288</v>
      </c>
      <c r="BJ711" s="42">
        <f>0.021/2</f>
        <v>1.0500000000000001E-2</v>
      </c>
      <c r="BK711" s="42">
        <f>0.024/2</f>
        <v>1.2E-2</v>
      </c>
      <c r="BL711" s="20"/>
      <c r="BM711" s="20"/>
      <c r="BN711" s="20"/>
      <c r="BO711" s="20"/>
      <c r="BP711" s="20"/>
      <c r="BQ711" s="20"/>
      <c r="BR711" s="20"/>
      <c r="BS711" s="20"/>
      <c r="BT711" s="20"/>
      <c r="BU711" s="20"/>
      <c r="BW711" s="16">
        <f t="shared" si="98"/>
        <v>0.62550992424717333</v>
      </c>
      <c r="BX711" s="10">
        <f t="shared" si="94"/>
        <v>0.20426743073314671</v>
      </c>
      <c r="BY711" s="10">
        <f t="shared" si="95"/>
        <v>1.0737815753094919</v>
      </c>
      <c r="BZ711" s="12">
        <f t="shared" si="96"/>
        <v>0.2805292036339595</v>
      </c>
      <c r="CA711" s="10">
        <f t="shared" si="99"/>
        <v>3.6916330042136414</v>
      </c>
      <c r="CB711" s="10">
        <f t="shared" si="100"/>
        <v>1.8458165021068207</v>
      </c>
      <c r="CC711" s="11">
        <f t="shared" si="101"/>
        <v>247.36365461869019</v>
      </c>
      <c r="CD711" s="11">
        <f t="shared" si="102"/>
        <v>154.60228413668136</v>
      </c>
      <c r="CF711" s="17"/>
      <c r="CG711" s="17"/>
      <c r="CH711" s="17"/>
      <c r="CI711" s="17"/>
    </row>
    <row r="712" spans="32:87" ht="10.5" customHeight="1">
      <c r="AG712" s="18">
        <v>32751</v>
      </c>
      <c r="AH712" s="19" t="s">
        <v>35</v>
      </c>
      <c r="AI712" s="20">
        <v>1.6E-2</v>
      </c>
      <c r="AJ712" s="26"/>
      <c r="AK712" s="20"/>
      <c r="AL712" s="20"/>
      <c r="AM712" s="20"/>
      <c r="AN712" s="20"/>
      <c r="AO712" s="19" t="s">
        <v>34</v>
      </c>
      <c r="AP712" s="20"/>
      <c r="AQ712" s="3">
        <f t="shared" si="97"/>
        <v>50.024558357410875</v>
      </c>
      <c r="AR712" s="27">
        <v>64.119348065725887</v>
      </c>
      <c r="AS712" s="28">
        <v>3.6309540732199989E-2</v>
      </c>
      <c r="AT712" s="28"/>
      <c r="AU712" s="28"/>
      <c r="AV712" s="28"/>
      <c r="AW712" s="60"/>
      <c r="AX712" s="69"/>
      <c r="AY712" s="68"/>
      <c r="AZ712" s="69"/>
      <c r="BA712" s="69"/>
      <c r="BB712" s="69"/>
      <c r="BC712" s="68"/>
      <c r="BD712" s="20"/>
      <c r="BE712" s="27"/>
      <c r="BF712" s="27"/>
      <c r="BG712" s="28"/>
      <c r="BH712" s="17"/>
      <c r="BI712" s="18">
        <v>37288</v>
      </c>
      <c r="BJ712" s="20"/>
      <c r="BK712" s="20"/>
      <c r="BL712" s="42">
        <f>0.03/2</f>
        <v>1.4999999999999999E-2</v>
      </c>
      <c r="BM712" s="42">
        <f>0.032/2</f>
        <v>1.6E-2</v>
      </c>
      <c r="BN712" s="20"/>
      <c r="BO712" s="20"/>
      <c r="BP712" s="20"/>
      <c r="BQ712" s="20"/>
      <c r="BR712" s="20"/>
      <c r="BS712" s="20"/>
      <c r="BT712" s="20"/>
      <c r="BU712" s="20"/>
      <c r="BW712" s="16">
        <f t="shared" si="98"/>
        <v>0.62550992424717333</v>
      </c>
      <c r="BX712" s="10">
        <f t="shared" si="94"/>
        <v>0.20426743073314671</v>
      </c>
      <c r="BY712" s="10">
        <f t="shared" si="95"/>
        <v>1.0737815753094919</v>
      </c>
      <c r="BZ712" s="12">
        <f t="shared" si="96"/>
        <v>0.2805292036339595</v>
      </c>
      <c r="CA712" s="10">
        <f t="shared" si="99"/>
        <v>3.6916330042136414</v>
      </c>
      <c r="CB712" s="10">
        <f t="shared" si="100"/>
        <v>1.8458165021068207</v>
      </c>
      <c r="CC712" s="11">
        <f t="shared" si="101"/>
        <v>247.36365461869019</v>
      </c>
      <c r="CD712" s="11">
        <f t="shared" si="102"/>
        <v>154.60228413668136</v>
      </c>
      <c r="CF712" s="17"/>
      <c r="CG712" s="17"/>
      <c r="CH712" s="17"/>
      <c r="CI712" s="17"/>
    </row>
    <row r="713" spans="32:87" ht="10.5" customHeight="1">
      <c r="AF713" s="8"/>
      <c r="AG713" s="18">
        <v>32751</v>
      </c>
      <c r="AH713" s="19" t="s">
        <v>33</v>
      </c>
      <c r="AI713" s="26"/>
      <c r="AJ713" s="20">
        <v>1.4500000000000001E-2</v>
      </c>
      <c r="AK713" s="21"/>
      <c r="AL713" s="21"/>
      <c r="AM713" s="21"/>
      <c r="AN713" s="21"/>
      <c r="AO713" s="19" t="s">
        <v>34</v>
      </c>
      <c r="AP713" s="20"/>
      <c r="AQ713" s="3">
        <f t="shared" si="97"/>
        <v>50.024558357410875</v>
      </c>
      <c r="AR713" s="27">
        <v>64.119348065725887</v>
      </c>
      <c r="AS713" s="28">
        <v>3.6309540732199989E-2</v>
      </c>
      <c r="AT713" s="28"/>
      <c r="AU713" s="28"/>
      <c r="AV713" s="28"/>
      <c r="AW713" s="60"/>
      <c r="AX713" s="69"/>
      <c r="AY713" s="68"/>
      <c r="AZ713" s="69"/>
      <c r="BA713" s="69"/>
      <c r="BB713" s="69"/>
      <c r="BC713" s="68"/>
      <c r="BD713" s="20"/>
      <c r="BE713" s="27"/>
      <c r="BF713" s="27"/>
      <c r="BG713" s="28"/>
      <c r="BH713" s="17"/>
      <c r="BI713" s="47">
        <v>37300</v>
      </c>
      <c r="BJ713" s="20"/>
      <c r="BK713" s="20"/>
      <c r="BL713" s="20"/>
      <c r="BM713" s="20"/>
      <c r="BN713" s="20"/>
      <c r="BO713" s="20"/>
      <c r="BP713" s="20"/>
      <c r="BQ713" s="20"/>
      <c r="BR713" s="20"/>
      <c r="BS713" s="43">
        <v>4.5999999999999999E-2</v>
      </c>
      <c r="BT713" s="43"/>
      <c r="BU713" s="43"/>
      <c r="BW713" s="16">
        <f t="shared" si="98"/>
        <v>0.62503559843595424</v>
      </c>
      <c r="BX713" s="10">
        <f t="shared" si="94"/>
        <v>0.20411253420627745</v>
      </c>
      <c r="BY713" s="10">
        <f t="shared" si="95"/>
        <v>1.0729673239330748</v>
      </c>
      <c r="BZ713" s="12">
        <f t="shared" si="96"/>
        <v>0.28031647760528061</v>
      </c>
      <c r="CA713" s="10">
        <f t="shared" si="99"/>
        <v>3.688735207132726</v>
      </c>
      <c r="CB713" s="10">
        <f t="shared" si="100"/>
        <v>1.844367603566363</v>
      </c>
      <c r="CC713" s="11">
        <f t="shared" si="101"/>
        <v>246.894667865831</v>
      </c>
      <c r="CD713" s="11">
        <f t="shared" si="102"/>
        <v>154.30916741614436</v>
      </c>
      <c r="CF713" s="17"/>
      <c r="CG713" s="17"/>
      <c r="CH713" s="17"/>
      <c r="CI713" s="17"/>
    </row>
    <row r="714" spans="32:87" ht="10.5" customHeight="1">
      <c r="AG714" s="18">
        <v>32752</v>
      </c>
      <c r="AH714" s="19" t="s">
        <v>33</v>
      </c>
      <c r="AI714" s="26"/>
      <c r="AJ714" s="20">
        <v>1.4500000000000001E-2</v>
      </c>
      <c r="AK714" s="20"/>
      <c r="AL714" s="20"/>
      <c r="AM714" s="20"/>
      <c r="AN714" s="20"/>
      <c r="AO714" s="19" t="s">
        <v>34</v>
      </c>
      <c r="AP714" s="18"/>
      <c r="AQ714" s="3">
        <f t="shared" si="97"/>
        <v>50.02139611208726</v>
      </c>
      <c r="AR714" s="27">
        <v>64.115301573815543</v>
      </c>
      <c r="AS714" s="28">
        <v>3.6307249282469548E-2</v>
      </c>
      <c r="AT714" s="28"/>
      <c r="AU714" s="28"/>
      <c r="AV714" s="28"/>
      <c r="AW714" s="60"/>
      <c r="AX714" s="69"/>
      <c r="AY714" s="68"/>
      <c r="AZ714" s="69"/>
      <c r="BA714" s="69"/>
      <c r="BB714" s="69"/>
      <c r="BC714" s="68"/>
      <c r="BD714" s="20"/>
      <c r="BE714" s="27"/>
      <c r="BF714" s="27"/>
      <c r="BG714" s="28"/>
      <c r="BH714" s="17"/>
      <c r="BI714" s="18">
        <v>37316</v>
      </c>
      <c r="BJ714" s="42">
        <f>0.021/2</f>
        <v>1.0500000000000001E-2</v>
      </c>
      <c r="BK714" s="42">
        <f>0.024/2</f>
        <v>1.2E-2</v>
      </c>
      <c r="BL714" s="20"/>
      <c r="BM714" s="20"/>
      <c r="BN714" s="20"/>
      <c r="BO714" s="20"/>
      <c r="BP714" s="20"/>
      <c r="BQ714" s="20"/>
      <c r="BR714" s="20"/>
      <c r="BS714" s="20"/>
      <c r="BT714" s="20"/>
      <c r="BU714" s="20"/>
      <c r="BW714" s="16">
        <f t="shared" si="98"/>
        <v>0.62440372347996376</v>
      </c>
      <c r="BX714" s="10">
        <f t="shared" si="94"/>
        <v>0.20390618820151959</v>
      </c>
      <c r="BY714" s="10">
        <f t="shared" si="95"/>
        <v>1.071882615826391</v>
      </c>
      <c r="BZ714" s="12">
        <f t="shared" si="96"/>
        <v>0.28003309380699221</v>
      </c>
      <c r="CA714" s="10">
        <f t="shared" si="99"/>
        <v>3.6848750157504382</v>
      </c>
      <c r="CB714" s="10">
        <f t="shared" si="100"/>
        <v>1.8424375078752191</v>
      </c>
      <c r="CC714" s="11">
        <f t="shared" si="101"/>
        <v>246.27073505868663</v>
      </c>
      <c r="CD714" s="11">
        <f t="shared" si="102"/>
        <v>153.91920941167913</v>
      </c>
      <c r="CF714" s="17"/>
      <c r="CG714" s="17"/>
      <c r="CH714" s="17"/>
      <c r="CI714" s="17"/>
    </row>
    <row r="715" spans="32:87" ht="10.5" customHeight="1">
      <c r="AF715" s="8"/>
      <c r="AG715" s="18">
        <v>32752</v>
      </c>
      <c r="AH715" s="19" t="s">
        <v>33</v>
      </c>
      <c r="AI715" s="26"/>
      <c r="AJ715" s="20">
        <v>1.4500000000000001E-2</v>
      </c>
      <c r="AK715" s="21"/>
      <c r="AL715" s="21"/>
      <c r="AM715" s="21"/>
      <c r="AN715" s="21"/>
      <c r="AO715" s="19" t="s">
        <v>34</v>
      </c>
      <c r="AP715" s="20"/>
      <c r="AQ715" s="3">
        <f t="shared" si="97"/>
        <v>50.02139611208726</v>
      </c>
      <c r="AR715" s="27">
        <v>64.115301573815543</v>
      </c>
      <c r="AS715" s="28">
        <v>3.6307249282469548E-2</v>
      </c>
      <c r="AT715" s="28"/>
      <c r="AU715" s="28"/>
      <c r="AV715" s="28"/>
      <c r="AW715" s="60"/>
      <c r="AX715" s="69"/>
      <c r="AY715" s="68"/>
      <c r="AZ715" s="69"/>
      <c r="BA715" s="69"/>
      <c r="BB715" s="69"/>
      <c r="BC715" s="68"/>
      <c r="BD715" s="20"/>
      <c r="BE715" s="27"/>
      <c r="BF715" s="27"/>
      <c r="BG715" s="28"/>
      <c r="BH715" s="17"/>
      <c r="BI715" s="18">
        <v>37316</v>
      </c>
      <c r="BJ715" s="20"/>
      <c r="BK715" s="20"/>
      <c r="BL715" s="42">
        <f>0.03/2</f>
        <v>1.4999999999999999E-2</v>
      </c>
      <c r="BM715" s="42">
        <f>0.032/2</f>
        <v>1.6E-2</v>
      </c>
      <c r="BN715" s="20"/>
      <c r="BO715" s="20"/>
      <c r="BP715" s="20"/>
      <c r="BQ715" s="20"/>
      <c r="BR715" s="20"/>
      <c r="BS715" s="20"/>
      <c r="BT715" s="20"/>
      <c r="BU715" s="20"/>
      <c r="BW715" s="16">
        <f t="shared" si="98"/>
        <v>0.62440372347996376</v>
      </c>
      <c r="BX715" s="10">
        <f t="shared" si="94"/>
        <v>0.20390618820151959</v>
      </c>
      <c r="BY715" s="10">
        <f t="shared" si="95"/>
        <v>1.071882615826391</v>
      </c>
      <c r="BZ715" s="12">
        <f t="shared" si="96"/>
        <v>0.28003309380699221</v>
      </c>
      <c r="CA715" s="10">
        <f t="shared" si="99"/>
        <v>3.6848750157504382</v>
      </c>
      <c r="CB715" s="10">
        <f t="shared" si="100"/>
        <v>1.8424375078752191</v>
      </c>
      <c r="CC715" s="11">
        <f t="shared" si="101"/>
        <v>246.27073505868663</v>
      </c>
      <c r="CD715" s="11">
        <f t="shared" si="102"/>
        <v>153.91920941167913</v>
      </c>
      <c r="CF715" s="17"/>
      <c r="CG715" s="17"/>
      <c r="CH715" s="17"/>
      <c r="CI715" s="17"/>
    </row>
    <row r="716" spans="32:87" ht="10.5" customHeight="1">
      <c r="AG716" s="18">
        <v>32752</v>
      </c>
      <c r="AH716" s="19" t="s">
        <v>33</v>
      </c>
      <c r="AI716" s="26"/>
      <c r="AJ716" s="20">
        <v>1.4500000000000001E-2</v>
      </c>
      <c r="AK716" s="21"/>
      <c r="AL716" s="21"/>
      <c r="AM716" s="21"/>
      <c r="AN716" s="21"/>
      <c r="AO716" s="19" t="s">
        <v>34</v>
      </c>
      <c r="AP716" s="20"/>
      <c r="AQ716" s="3">
        <f t="shared" si="97"/>
        <v>50.02139611208726</v>
      </c>
      <c r="AR716" s="27">
        <v>64.115301573815543</v>
      </c>
      <c r="AS716" s="28">
        <v>3.6307249282469548E-2</v>
      </c>
      <c r="AT716" s="28"/>
      <c r="AU716" s="28"/>
      <c r="AV716" s="28"/>
      <c r="AW716" s="60"/>
      <c r="AX716" s="69"/>
      <c r="AY716" s="68"/>
      <c r="AZ716" s="69"/>
      <c r="BA716" s="69"/>
      <c r="BB716" s="69"/>
      <c r="BC716" s="68"/>
      <c r="BD716" s="20"/>
      <c r="BE716" s="27"/>
      <c r="BF716" s="27"/>
      <c r="BG716" s="28"/>
      <c r="BH716" s="17"/>
      <c r="BI716" s="18">
        <v>37347</v>
      </c>
      <c r="BJ716" s="42">
        <v>0.12</v>
      </c>
      <c r="BK716" s="42">
        <v>7.4999999999999997E-2</v>
      </c>
      <c r="BL716" s="20"/>
      <c r="BM716" s="20"/>
      <c r="BN716" s="20"/>
      <c r="BO716" s="20"/>
      <c r="BP716" s="20"/>
      <c r="BQ716" s="20"/>
      <c r="BR716" s="20"/>
      <c r="BS716" s="20"/>
      <c r="BT716" s="20"/>
      <c r="BU716" s="20"/>
      <c r="BW716" s="16">
        <f t="shared" si="98"/>
        <v>0.62318128298272979</v>
      </c>
      <c r="BX716" s="10">
        <f t="shared" si="94"/>
        <v>0.20350698625457259</v>
      </c>
      <c r="BY716" s="10">
        <f t="shared" si="95"/>
        <v>1.0697841134174615</v>
      </c>
      <c r="BZ716" s="12">
        <f t="shared" si="96"/>
        <v>0.27948485269060752</v>
      </c>
      <c r="CA716" s="10">
        <f t="shared" si="99"/>
        <v>3.6774073867386208</v>
      </c>
      <c r="CB716" s="10">
        <f t="shared" si="100"/>
        <v>1.8387036933693104</v>
      </c>
      <c r="CC716" s="11">
        <f t="shared" si="101"/>
        <v>245.06634867492804</v>
      </c>
      <c r="CD716" s="11">
        <f t="shared" si="102"/>
        <v>153.16646792183002</v>
      </c>
      <c r="CF716" s="17"/>
      <c r="CG716" s="17"/>
      <c r="CH716" s="17"/>
      <c r="CI716" s="17"/>
    </row>
    <row r="717" spans="32:87" ht="10.5" customHeight="1">
      <c r="AF717" s="8"/>
      <c r="AG717" s="18">
        <v>32752</v>
      </c>
      <c r="AH717" s="19" t="s">
        <v>39</v>
      </c>
      <c r="AI717" s="19"/>
      <c r="AJ717" s="19"/>
      <c r="AK717" s="19"/>
      <c r="AL717" s="20">
        <v>0.02</v>
      </c>
      <c r="AM717" s="26"/>
      <c r="AN717" s="20"/>
      <c r="AO717" s="19" t="s">
        <v>34</v>
      </c>
      <c r="AP717" s="18"/>
      <c r="AQ717" s="3">
        <f t="shared" si="97"/>
        <v>50.02139611208726</v>
      </c>
      <c r="AR717" s="19"/>
      <c r="AS717" s="19"/>
      <c r="AT717" s="27">
        <v>250.14483568552285</v>
      </c>
      <c r="AU717" s="27">
        <v>142.48991010530892</v>
      </c>
      <c r="AV717" s="28">
        <v>0</v>
      </c>
      <c r="AW717" s="60"/>
      <c r="AX717" s="69"/>
      <c r="AY717" s="68"/>
      <c r="AZ717" s="69"/>
      <c r="BA717" s="69"/>
      <c r="BB717" s="69"/>
      <c r="BC717" s="68"/>
      <c r="BD717" s="20"/>
      <c r="BE717" s="27"/>
      <c r="BF717" s="27"/>
      <c r="BG717" s="28"/>
      <c r="BH717" s="17"/>
      <c r="BI717" s="18">
        <v>37347</v>
      </c>
      <c r="BJ717" s="20"/>
      <c r="BK717" s="20"/>
      <c r="BL717" s="42">
        <v>5.2999999999999999E-2</v>
      </c>
      <c r="BM717" s="42">
        <v>8.5999999999999993E-2</v>
      </c>
      <c r="BN717" s="20"/>
      <c r="BO717" s="20"/>
      <c r="BP717" s="20"/>
      <c r="BQ717" s="20"/>
      <c r="BR717" s="20"/>
      <c r="BS717" s="20"/>
      <c r="BT717" s="20"/>
      <c r="BU717" s="20"/>
      <c r="BW717" s="16">
        <f t="shared" si="98"/>
        <v>0.62318128298272979</v>
      </c>
      <c r="BX717" s="10">
        <f t="shared" ref="BX717:BX780" si="103">0.3*2.71828^(-(0.69315/30.02)*(BI717-31208)/365.25)</f>
        <v>0.20350698625457259</v>
      </c>
      <c r="BY717" s="10">
        <f t="shared" si="95"/>
        <v>1.0697841134174615</v>
      </c>
      <c r="BZ717" s="12">
        <f t="shared" si="96"/>
        <v>0.27948485269060752</v>
      </c>
      <c r="CA717" s="10">
        <f t="shared" si="99"/>
        <v>3.6774073867386208</v>
      </c>
      <c r="CB717" s="10">
        <f t="shared" si="100"/>
        <v>1.8387036933693104</v>
      </c>
      <c r="CC717" s="11">
        <f t="shared" si="101"/>
        <v>245.06634867492804</v>
      </c>
      <c r="CD717" s="11">
        <f t="shared" si="102"/>
        <v>153.16646792183002</v>
      </c>
      <c r="CF717" s="17"/>
      <c r="CG717" s="17"/>
      <c r="CH717" s="17"/>
      <c r="CI717" s="17"/>
    </row>
    <row r="718" spans="32:87" ht="10.5" customHeight="1">
      <c r="AG718" s="18">
        <v>32780</v>
      </c>
      <c r="AH718" s="19" t="s">
        <v>35</v>
      </c>
      <c r="AI718" s="20">
        <v>1.6E-2</v>
      </c>
      <c r="AJ718" s="26"/>
      <c r="AK718" s="20"/>
      <c r="AL718" s="20"/>
      <c r="AM718" s="20"/>
      <c r="AN718" s="20"/>
      <c r="AO718" s="19" t="s">
        <v>34</v>
      </c>
      <c r="AP718" s="20"/>
      <c r="AQ718" s="3">
        <f t="shared" si="97"/>
        <v>49.932934355349055</v>
      </c>
      <c r="AR718" s="27">
        <v>64.00210342129526</v>
      </c>
      <c r="AS718" s="28">
        <v>3.6243147368558444E-2</v>
      </c>
      <c r="AT718" s="28"/>
      <c r="AU718" s="28"/>
      <c r="AV718" s="28"/>
      <c r="AW718" s="60"/>
      <c r="AX718" s="69"/>
      <c r="AY718" s="68"/>
      <c r="AZ718" s="69"/>
      <c r="BA718" s="69"/>
      <c r="BB718" s="69"/>
      <c r="BC718" s="68"/>
      <c r="BD718" s="20"/>
      <c r="BE718" s="27"/>
      <c r="BF718" s="27"/>
      <c r="BG718" s="28"/>
      <c r="BH718" s="17"/>
      <c r="BI718" s="18">
        <v>37377</v>
      </c>
      <c r="BJ718" s="42">
        <v>8.4000000000000005E-2</v>
      </c>
      <c r="BK718" s="42">
        <v>8.3000000000000004E-2</v>
      </c>
      <c r="BL718" s="20"/>
      <c r="BM718" s="20"/>
      <c r="BN718" s="20"/>
      <c r="BO718" s="20"/>
      <c r="BP718" s="20"/>
      <c r="BQ718" s="20"/>
      <c r="BR718" s="20"/>
      <c r="BS718" s="20"/>
      <c r="BT718" s="20"/>
      <c r="BU718" s="20"/>
      <c r="BW718" s="16">
        <f t="shared" si="98"/>
        <v>0.62200055480068472</v>
      </c>
      <c r="BX718" s="10">
        <f t="shared" si="103"/>
        <v>0.20312140594194875</v>
      </c>
      <c r="BY718" s="10">
        <f t="shared" si="95"/>
        <v>1.0677572164519904</v>
      </c>
      <c r="BZ718" s="12">
        <f t="shared" si="96"/>
        <v>0.2789553187475356</v>
      </c>
      <c r="CA718" s="10">
        <f t="shared" si="99"/>
        <v>3.670195058517439</v>
      </c>
      <c r="CB718" s="10">
        <f t="shared" si="100"/>
        <v>1.8350975292587195</v>
      </c>
      <c r="CC718" s="11">
        <f t="shared" si="101"/>
        <v>243.9064218707673</v>
      </c>
      <c r="CD718" s="11">
        <f t="shared" si="102"/>
        <v>152.44151366922955</v>
      </c>
      <c r="CF718" s="17"/>
      <c r="CG718" s="17"/>
      <c r="CH718" s="17"/>
      <c r="CI718" s="17"/>
    </row>
    <row r="719" spans="32:87" ht="10.5" customHeight="1">
      <c r="AF719" s="8"/>
      <c r="AG719" s="18">
        <v>32780</v>
      </c>
      <c r="AH719" s="19" t="s">
        <v>33</v>
      </c>
      <c r="AI719" s="26"/>
      <c r="AJ719" s="20">
        <v>1.4500000000000001E-2</v>
      </c>
      <c r="AK719" s="21"/>
      <c r="AL719" s="21"/>
      <c r="AM719" s="21"/>
      <c r="AN719" s="21"/>
      <c r="AO719" s="19" t="s">
        <v>34</v>
      </c>
      <c r="AP719" s="20"/>
      <c r="AQ719" s="3">
        <f t="shared" si="97"/>
        <v>49.932934355349055</v>
      </c>
      <c r="AR719" s="27">
        <v>64.00210342129526</v>
      </c>
      <c r="AS719" s="28">
        <v>3.6243147368558444E-2</v>
      </c>
      <c r="AT719" s="28"/>
      <c r="AU719" s="28"/>
      <c r="AV719" s="28"/>
      <c r="AW719" s="60"/>
      <c r="AX719" s="69"/>
      <c r="AY719" s="68"/>
      <c r="AZ719" s="69"/>
      <c r="BA719" s="69"/>
      <c r="BB719" s="69"/>
      <c r="BC719" s="68"/>
      <c r="BD719" s="20"/>
      <c r="BE719" s="27"/>
      <c r="BF719" s="27"/>
      <c r="BG719" s="28"/>
      <c r="BH719" s="17"/>
      <c r="BI719" s="18">
        <v>37378</v>
      </c>
      <c r="BJ719" s="20"/>
      <c r="BK719" s="20"/>
      <c r="BL719" s="42">
        <v>5.1999999999999998E-2</v>
      </c>
      <c r="BM719" s="42">
        <f>0.032/2</f>
        <v>1.6E-2</v>
      </c>
      <c r="BN719" s="20"/>
      <c r="BO719" s="20"/>
      <c r="BP719" s="20"/>
      <c r="BQ719" s="20"/>
      <c r="BR719" s="20"/>
      <c r="BS719" s="20"/>
      <c r="BT719" s="20"/>
      <c r="BU719" s="20"/>
      <c r="BW719" s="16">
        <f t="shared" si="98"/>
        <v>0.62196123574599871</v>
      </c>
      <c r="BX719" s="10">
        <f t="shared" si="103"/>
        <v>0.20310856585425668</v>
      </c>
      <c r="BY719" s="10">
        <f t="shared" si="95"/>
        <v>1.0676897193990358</v>
      </c>
      <c r="BZ719" s="12">
        <f t="shared" si="96"/>
        <v>0.27893768490565529</v>
      </c>
      <c r="CA719" s="10">
        <f t="shared" si="99"/>
        <v>3.6699548913426847</v>
      </c>
      <c r="CB719" s="10">
        <f t="shared" si="100"/>
        <v>1.8349774456713424</v>
      </c>
      <c r="CC719" s="11">
        <f t="shared" si="101"/>
        <v>243.86785233961973</v>
      </c>
      <c r="CD719" s="11">
        <f t="shared" si="102"/>
        <v>152.41740771226233</v>
      </c>
      <c r="CF719" s="17"/>
      <c r="CG719" s="17"/>
      <c r="CH719" s="17"/>
      <c r="CI719" s="17"/>
    </row>
    <row r="720" spans="32:87" ht="10.5" customHeight="1">
      <c r="AG720" s="18">
        <v>32783</v>
      </c>
      <c r="AH720" s="19" t="s">
        <v>33</v>
      </c>
      <c r="AI720" s="26"/>
      <c r="AJ720" s="20">
        <v>1.4500000000000001E-2</v>
      </c>
      <c r="AK720" s="20"/>
      <c r="AL720" s="20"/>
      <c r="AM720" s="20"/>
      <c r="AN720" s="20"/>
      <c r="AO720" s="19" t="s">
        <v>34</v>
      </c>
      <c r="AP720" s="20"/>
      <c r="AQ720" s="3">
        <f t="shared" si="97"/>
        <v>49.923465593680348</v>
      </c>
      <c r="AR720" s="27">
        <v>63.989986907743329</v>
      </c>
      <c r="AS720" s="28">
        <v>3.6236286022402912E-2</v>
      </c>
      <c r="AT720" s="28"/>
      <c r="AU720" s="28"/>
      <c r="AV720" s="28"/>
      <c r="AW720" s="60"/>
      <c r="AX720" s="69"/>
      <c r="AY720" s="68"/>
      <c r="AZ720" s="69"/>
      <c r="BA720" s="69"/>
      <c r="BB720" s="69"/>
      <c r="BC720" s="68"/>
      <c r="BD720" s="20"/>
      <c r="BE720" s="27"/>
      <c r="BF720" s="27"/>
      <c r="BG720" s="28"/>
      <c r="BH720" s="17"/>
      <c r="BI720" s="47">
        <v>37386</v>
      </c>
      <c r="BJ720" s="20"/>
      <c r="BK720" s="20"/>
      <c r="BL720" s="20"/>
      <c r="BM720" s="20"/>
      <c r="BN720" s="20"/>
      <c r="BO720" s="20"/>
      <c r="BP720" s="20"/>
      <c r="BQ720" s="20"/>
      <c r="BR720" s="20"/>
      <c r="BS720" s="43">
        <v>4.2000000000000003E-2</v>
      </c>
      <c r="BT720" s="43">
        <v>6.2E-2</v>
      </c>
      <c r="BU720" s="43">
        <v>0.15</v>
      </c>
      <c r="BW720" s="16">
        <f t="shared" si="98"/>
        <v>0.62164677277364233</v>
      </c>
      <c r="BX720" s="10">
        <f t="shared" si="103"/>
        <v>0.20300587436858403</v>
      </c>
      <c r="BY720" s="10">
        <f t="shared" si="95"/>
        <v>1.067149896555714</v>
      </c>
      <c r="BZ720" s="12">
        <f t="shared" si="96"/>
        <v>0.27879665429400885</v>
      </c>
      <c r="CA720" s="10">
        <f t="shared" si="99"/>
        <v>3.668034119629231</v>
      </c>
      <c r="CB720" s="10">
        <f t="shared" si="100"/>
        <v>1.8340170598146155</v>
      </c>
      <c r="CC720" s="11">
        <f t="shared" si="101"/>
        <v>243.55951557690653</v>
      </c>
      <c r="CD720" s="11">
        <f t="shared" si="102"/>
        <v>152.22469723556659</v>
      </c>
      <c r="CF720" s="17"/>
      <c r="CG720" s="17"/>
      <c r="CH720" s="17"/>
      <c r="CI720" s="17"/>
    </row>
    <row r="721" spans="32:87" ht="10.5" customHeight="1">
      <c r="AF721" s="8"/>
      <c r="AG721" s="18">
        <v>32783</v>
      </c>
      <c r="AH721" s="19" t="s">
        <v>33</v>
      </c>
      <c r="AI721" s="26"/>
      <c r="AJ721" s="20">
        <v>1.4500000000000001E-2</v>
      </c>
      <c r="AK721" s="21"/>
      <c r="AL721" s="21"/>
      <c r="AM721" s="21"/>
      <c r="AN721" s="21"/>
      <c r="AO721" s="19" t="s">
        <v>34</v>
      </c>
      <c r="AP721" s="20"/>
      <c r="AQ721" s="3">
        <f t="shared" si="97"/>
        <v>49.923465593680348</v>
      </c>
      <c r="AR721" s="27">
        <v>63.989986907743329</v>
      </c>
      <c r="AS721" s="28">
        <v>3.6236286022402912E-2</v>
      </c>
      <c r="AT721" s="28"/>
      <c r="AU721" s="28"/>
      <c r="AV721" s="28"/>
      <c r="AW721" s="60"/>
      <c r="AX721" s="69"/>
      <c r="AY721" s="68"/>
      <c r="AZ721" s="69"/>
      <c r="BA721" s="69"/>
      <c r="BB721" s="69"/>
      <c r="BC721" s="68"/>
      <c r="BD721" s="20"/>
      <c r="BE721" s="27"/>
      <c r="BF721" s="27"/>
      <c r="BG721" s="28"/>
      <c r="BH721" s="17"/>
      <c r="BI721" s="18">
        <v>37410</v>
      </c>
      <c r="BJ721" s="42">
        <f>0.021/2</f>
        <v>1.0500000000000001E-2</v>
      </c>
      <c r="BK721" s="42">
        <f>0.024/2</f>
        <v>1.2E-2</v>
      </c>
      <c r="BL721" s="20"/>
      <c r="BM721" s="20"/>
      <c r="BN721" s="20"/>
      <c r="BO721" s="20"/>
      <c r="BP721" s="20"/>
      <c r="BQ721" s="20"/>
      <c r="BR721" s="20"/>
      <c r="BS721" s="20"/>
      <c r="BT721" s="20"/>
      <c r="BU721" s="20"/>
      <c r="BW721" s="16">
        <f t="shared" si="98"/>
        <v>0.62070433748803533</v>
      </c>
      <c r="BX721" s="10">
        <f t="shared" si="103"/>
        <v>0.20269811133084345</v>
      </c>
      <c r="BY721" s="10">
        <f t="shared" si="95"/>
        <v>1.0655320650771416</v>
      </c>
      <c r="BZ721" s="12">
        <f t="shared" si="96"/>
        <v>0.27837399014448944</v>
      </c>
      <c r="CA721" s="10">
        <f t="shared" si="99"/>
        <v>3.6622778341164262</v>
      </c>
      <c r="CB721" s="10">
        <f t="shared" si="100"/>
        <v>1.8311389170582131</v>
      </c>
      <c r="CC721" s="11">
        <f t="shared" si="101"/>
        <v>242.63684240980706</v>
      </c>
      <c r="CD721" s="11">
        <f t="shared" si="102"/>
        <v>151.64802650612941</v>
      </c>
      <c r="CF721" s="17"/>
      <c r="CG721" s="17"/>
      <c r="CH721" s="17"/>
      <c r="CI721" s="17"/>
    </row>
    <row r="722" spans="32:87" ht="10.5" customHeight="1">
      <c r="AG722" s="18">
        <v>32783</v>
      </c>
      <c r="AH722" s="19" t="s">
        <v>33</v>
      </c>
      <c r="AI722" s="26"/>
      <c r="AJ722" s="20">
        <v>1.4500000000000001E-2</v>
      </c>
      <c r="AK722" s="21"/>
      <c r="AL722" s="21"/>
      <c r="AM722" s="21"/>
      <c r="AN722" s="21"/>
      <c r="AO722" s="19" t="s">
        <v>34</v>
      </c>
      <c r="AP722" s="20"/>
      <c r="AQ722" s="3">
        <f t="shared" si="97"/>
        <v>49.923465593680348</v>
      </c>
      <c r="AR722" s="27">
        <v>63.989986907743329</v>
      </c>
      <c r="AS722" s="28">
        <v>3.6236286022402912E-2</v>
      </c>
      <c r="AT722" s="28"/>
      <c r="AU722" s="28"/>
      <c r="AV722" s="28"/>
      <c r="AW722" s="60"/>
      <c r="AX722" s="69"/>
      <c r="AY722" s="68"/>
      <c r="AZ722" s="69"/>
      <c r="BA722" s="69"/>
      <c r="BB722" s="69"/>
      <c r="BC722" s="68"/>
      <c r="BD722" s="20"/>
      <c r="BE722" s="27"/>
      <c r="BF722" s="27"/>
      <c r="BG722" s="28"/>
      <c r="BH722" s="17"/>
      <c r="BI722" s="18">
        <v>37410</v>
      </c>
      <c r="BJ722" s="20"/>
      <c r="BK722" s="20"/>
      <c r="BL722" s="42">
        <f>0.03/2</f>
        <v>1.4999999999999999E-2</v>
      </c>
      <c r="BM722" s="42">
        <f>0.032/2</f>
        <v>1.6E-2</v>
      </c>
      <c r="BN722" s="20"/>
      <c r="BO722" s="20"/>
      <c r="BP722" s="20"/>
      <c r="BQ722" s="20"/>
      <c r="BR722" s="20"/>
      <c r="BS722" s="20"/>
      <c r="BT722" s="20"/>
      <c r="BU722" s="20"/>
      <c r="BW722" s="16">
        <f t="shared" si="98"/>
        <v>0.62070433748803533</v>
      </c>
      <c r="BX722" s="10">
        <f t="shared" si="103"/>
        <v>0.20269811133084345</v>
      </c>
      <c r="BY722" s="10">
        <f t="shared" ref="BY722:BY785" si="104">1.704*2.71828^(-(0.69315/30.02)*(BI722-29983)/365.25)</f>
        <v>1.0655320650771416</v>
      </c>
      <c r="BZ722" s="12">
        <f t="shared" si="96"/>
        <v>0.27837399014448944</v>
      </c>
      <c r="CA722" s="10">
        <f t="shared" si="99"/>
        <v>3.6622778341164262</v>
      </c>
      <c r="CB722" s="10">
        <f t="shared" si="100"/>
        <v>1.8311389170582131</v>
      </c>
      <c r="CC722" s="11">
        <f t="shared" si="101"/>
        <v>242.63684240980706</v>
      </c>
      <c r="CD722" s="11">
        <f t="shared" si="102"/>
        <v>151.64802650612941</v>
      </c>
      <c r="CF722" s="17"/>
      <c r="CG722" s="17"/>
      <c r="CH722" s="17"/>
      <c r="CI722" s="17"/>
    </row>
    <row r="723" spans="32:87" ht="10.5" customHeight="1">
      <c r="AF723" s="8"/>
      <c r="AG723" s="18">
        <v>32783</v>
      </c>
      <c r="AH723" s="19" t="s">
        <v>39</v>
      </c>
      <c r="AI723" s="19"/>
      <c r="AJ723" s="19"/>
      <c r="AK723" s="19"/>
      <c r="AL723" s="20">
        <v>0.04</v>
      </c>
      <c r="AM723" s="26"/>
      <c r="AN723" s="21"/>
      <c r="AO723" s="19" t="s">
        <v>34</v>
      </c>
      <c r="AP723" s="20"/>
      <c r="AQ723" s="3">
        <f t="shared" si="97"/>
        <v>49.923465593680348</v>
      </c>
      <c r="AR723" s="19"/>
      <c r="AS723" s="19"/>
      <c r="AT723" s="27">
        <v>249.65592249656231</v>
      </c>
      <c r="AU723" s="27">
        <v>142.21141066656028</v>
      </c>
      <c r="AV723" s="28">
        <v>0</v>
      </c>
      <c r="AW723" s="60"/>
      <c r="AX723" s="69"/>
      <c r="AY723" s="68"/>
      <c r="AZ723" s="69"/>
      <c r="BA723" s="69"/>
      <c r="BB723" s="69"/>
      <c r="BC723" s="68"/>
      <c r="BD723" s="20"/>
      <c r="BE723" s="27"/>
      <c r="BF723" s="27"/>
      <c r="BG723" s="28"/>
      <c r="BH723" s="17"/>
      <c r="BI723" s="44">
        <v>37424</v>
      </c>
      <c r="BJ723" s="20"/>
      <c r="BK723" s="20"/>
      <c r="BL723" s="20"/>
      <c r="BM723" s="20"/>
      <c r="BN723" s="45">
        <v>0.21</v>
      </c>
      <c r="BO723" s="55">
        <v>0.19</v>
      </c>
      <c r="BP723" s="55">
        <v>0.25</v>
      </c>
      <c r="BQ723" s="20"/>
      <c r="BR723" s="20"/>
      <c r="BS723" s="20"/>
      <c r="BT723" s="20"/>
      <c r="BU723" s="20"/>
      <c r="BW723" s="16">
        <f t="shared" si="98"/>
        <v>0.62015524351990758</v>
      </c>
      <c r="BX723" s="10">
        <f t="shared" si="103"/>
        <v>0.20251879840589582</v>
      </c>
      <c r="BY723" s="10">
        <f t="shared" si="104"/>
        <v>1.0645894629484884</v>
      </c>
      <c r="BZ723" s="12">
        <f t="shared" si="96"/>
        <v>0.27812773203150354</v>
      </c>
      <c r="CA723" s="10">
        <f t="shared" si="99"/>
        <v>3.6589241734851319</v>
      </c>
      <c r="CB723" s="10">
        <f t="shared" si="100"/>
        <v>1.8294620867425659</v>
      </c>
      <c r="CC723" s="11">
        <f t="shared" si="101"/>
        <v>242.10023141819289</v>
      </c>
      <c r="CD723" s="11">
        <f t="shared" si="102"/>
        <v>151.31264463637055</v>
      </c>
      <c r="CF723" s="17"/>
      <c r="CG723" s="17"/>
      <c r="CH723" s="17"/>
      <c r="CI723" s="17"/>
    </row>
    <row r="724" spans="32:87" ht="10.5" customHeight="1">
      <c r="AG724" s="18">
        <v>32812</v>
      </c>
      <c r="AH724" s="19" t="s">
        <v>35</v>
      </c>
      <c r="AI724" s="20">
        <v>1.6E-2</v>
      </c>
      <c r="AJ724" s="26"/>
      <c r="AK724" s="20"/>
      <c r="AL724" s="20"/>
      <c r="AM724" s="20"/>
      <c r="AN724" s="20"/>
      <c r="AO724" s="19" t="s">
        <v>34</v>
      </c>
      <c r="AP724" s="20"/>
      <c r="AQ724" s="3">
        <f t="shared" si="97"/>
        <v>49.83202675114611</v>
      </c>
      <c r="AR724" s="27">
        <v>63.872978805065358</v>
      </c>
      <c r="AS724" s="28">
        <v>3.6170026607759018E-2</v>
      </c>
      <c r="AT724" s="28"/>
      <c r="AU724" s="28"/>
      <c r="AV724" s="28"/>
      <c r="AW724" s="60"/>
      <c r="AX724" s="69"/>
      <c r="AY724" s="68"/>
      <c r="AZ724" s="69"/>
      <c r="BA724" s="69"/>
      <c r="BB724" s="69"/>
      <c r="BC724" s="68"/>
      <c r="BD724" s="20"/>
      <c r="BE724" s="27"/>
      <c r="BF724" s="27"/>
      <c r="BG724" s="28"/>
      <c r="BH724" s="17"/>
      <c r="BI724" s="18">
        <v>37438</v>
      </c>
      <c r="BJ724" s="42">
        <f>0.021/2</f>
        <v>1.0500000000000001E-2</v>
      </c>
      <c r="BK724" s="42">
        <f>0.024/2</f>
        <v>1.2E-2</v>
      </c>
      <c r="BL724" s="20"/>
      <c r="BM724" s="20"/>
      <c r="BN724" s="20"/>
      <c r="BO724" s="20"/>
      <c r="BP724" s="20"/>
      <c r="BQ724" s="20"/>
      <c r="BR724" s="20"/>
      <c r="BS724" s="20"/>
      <c r="BT724" s="20"/>
      <c r="BU724" s="20"/>
      <c r="BW724" s="16">
        <f t="shared" si="98"/>
        <v>0.61960663529703353</v>
      </c>
      <c r="BX724" s="10">
        <f t="shared" si="103"/>
        <v>0.20233964410662478</v>
      </c>
      <c r="BY724" s="10">
        <f t="shared" si="104"/>
        <v>1.0636476946743967</v>
      </c>
      <c r="BZ724" s="12">
        <f t="shared" si="96"/>
        <v>0.27788169176594718</v>
      </c>
      <c r="CA724" s="10">
        <f t="shared" si="99"/>
        <v>3.6555735839041885</v>
      </c>
      <c r="CB724" s="10">
        <f t="shared" si="100"/>
        <v>1.8277867919520943</v>
      </c>
      <c r="CC724" s="11">
        <f t="shared" si="101"/>
        <v>241.56480718516593</v>
      </c>
      <c r="CD724" s="11">
        <f t="shared" si="102"/>
        <v>150.97800449072869</v>
      </c>
      <c r="CF724" s="17"/>
      <c r="CG724" s="17"/>
      <c r="CH724" s="17"/>
      <c r="CI724" s="17"/>
    </row>
    <row r="725" spans="32:87" ht="10.5" customHeight="1">
      <c r="AF725" s="8"/>
      <c r="AG725" s="18">
        <v>32812</v>
      </c>
      <c r="AH725" s="19" t="s">
        <v>33</v>
      </c>
      <c r="AI725" s="26"/>
      <c r="AJ725" s="20">
        <v>1.4500000000000001E-2</v>
      </c>
      <c r="AK725" s="21"/>
      <c r="AL725" s="21"/>
      <c r="AM725" s="21"/>
      <c r="AN725" s="21"/>
      <c r="AO725" s="19" t="s">
        <v>34</v>
      </c>
      <c r="AP725" s="20"/>
      <c r="AQ725" s="3">
        <f t="shared" si="97"/>
        <v>49.83202675114611</v>
      </c>
      <c r="AR725" s="27">
        <v>63.872978805065358</v>
      </c>
      <c r="AS725" s="28">
        <v>3.6170026607759018E-2</v>
      </c>
      <c r="AT725" s="28"/>
      <c r="AU725" s="28"/>
      <c r="AV725" s="28"/>
      <c r="AW725" s="60"/>
      <c r="AX725" s="69"/>
      <c r="AY725" s="68"/>
      <c r="AZ725" s="69"/>
      <c r="BA725" s="69"/>
      <c r="BB725" s="69"/>
      <c r="BC725" s="68"/>
      <c r="BD725" s="20"/>
      <c r="BE725" s="27"/>
      <c r="BF725" s="27"/>
      <c r="BG725" s="28"/>
      <c r="BH725" s="17"/>
      <c r="BI725" s="18">
        <v>37438</v>
      </c>
      <c r="BJ725" s="20"/>
      <c r="BK725" s="20"/>
      <c r="BL725" s="42">
        <f>0.03/2</f>
        <v>1.4999999999999999E-2</v>
      </c>
      <c r="BM725" s="42">
        <f>0.032/2</f>
        <v>1.6E-2</v>
      </c>
      <c r="BN725" s="20"/>
      <c r="BO725" s="20"/>
      <c r="BP725" s="20"/>
      <c r="BQ725" s="20"/>
      <c r="BR725" s="20"/>
      <c r="BS725" s="20"/>
      <c r="BT725" s="20"/>
      <c r="BU725" s="20"/>
      <c r="BW725" s="16">
        <f t="shared" si="98"/>
        <v>0.61960663529703353</v>
      </c>
      <c r="BX725" s="10">
        <f t="shared" si="103"/>
        <v>0.20233964410662478</v>
      </c>
      <c r="BY725" s="10">
        <f t="shared" si="104"/>
        <v>1.0636476946743967</v>
      </c>
      <c r="BZ725" s="12">
        <f t="shared" si="96"/>
        <v>0.27788169176594718</v>
      </c>
      <c r="CA725" s="10">
        <f t="shared" si="99"/>
        <v>3.6555735839041885</v>
      </c>
      <c r="CB725" s="10">
        <f t="shared" si="100"/>
        <v>1.8277867919520943</v>
      </c>
      <c r="CC725" s="11">
        <f t="shared" si="101"/>
        <v>241.56480718516593</v>
      </c>
      <c r="CD725" s="11">
        <f t="shared" si="102"/>
        <v>150.97800449072869</v>
      </c>
      <c r="CF725" s="17"/>
      <c r="CG725" s="17"/>
      <c r="CH725" s="17"/>
      <c r="CI725" s="17"/>
    </row>
    <row r="726" spans="32:87" ht="10.5" customHeight="1">
      <c r="AG726" s="18">
        <v>32813</v>
      </c>
      <c r="AH726" s="19" t="s">
        <v>33</v>
      </c>
      <c r="AI726" s="26"/>
      <c r="AJ726" s="20">
        <v>1.4500000000000001E-2</v>
      </c>
      <c r="AK726" s="20"/>
      <c r="AL726" s="20"/>
      <c r="AM726" s="20"/>
      <c r="AN726" s="20"/>
      <c r="AO726" s="19" t="s">
        <v>34</v>
      </c>
      <c r="AP726" s="18"/>
      <c r="AQ726" s="3">
        <f t="shared" si="97"/>
        <v>49.8288766764881</v>
      </c>
      <c r="AR726" s="27">
        <v>63.868947861211112</v>
      </c>
      <c r="AS726" s="28">
        <v>3.6167743962590586E-2</v>
      </c>
      <c r="AT726" s="28"/>
      <c r="AU726" s="28"/>
      <c r="AV726" s="28"/>
      <c r="AW726" s="60"/>
      <c r="AX726" s="69"/>
      <c r="AY726" s="68"/>
      <c r="AZ726" s="69"/>
      <c r="BA726" s="69"/>
      <c r="BB726" s="69"/>
      <c r="BC726" s="68"/>
      <c r="BD726" s="20"/>
      <c r="BE726" s="27"/>
      <c r="BF726" s="27"/>
      <c r="BG726" s="28"/>
      <c r="BH726" s="17"/>
      <c r="BI726" s="47">
        <v>37441</v>
      </c>
      <c r="BJ726" s="20"/>
      <c r="BK726" s="20"/>
      <c r="BL726" s="20"/>
      <c r="BM726" s="20"/>
      <c r="BN726" s="20"/>
      <c r="BO726" s="20"/>
      <c r="BP726" s="20"/>
      <c r="BQ726" s="54">
        <v>3.4000000000000002E-2</v>
      </c>
      <c r="BR726" s="20"/>
      <c r="BS726" s="20"/>
      <c r="BT726" s="20"/>
      <c r="BU726" s="20"/>
      <c r="BW726" s="16">
        <f t="shared" si="98"/>
        <v>0.61948913954731</v>
      </c>
      <c r="BX726" s="10">
        <f t="shared" si="103"/>
        <v>0.20230127452368496</v>
      </c>
      <c r="BY726" s="10">
        <f t="shared" si="104"/>
        <v>1.063445995602424</v>
      </c>
      <c r="BZ726" s="12">
        <f t="shared" si="96"/>
        <v>0.27782899717578535</v>
      </c>
      <c r="CA726" s="10">
        <f t="shared" si="99"/>
        <v>3.6548559997023728</v>
      </c>
      <c r="CB726" s="10">
        <f t="shared" si="100"/>
        <v>1.8274279998511864</v>
      </c>
      <c r="CC726" s="11">
        <f t="shared" si="101"/>
        <v>241.450227568515</v>
      </c>
      <c r="CD726" s="11">
        <f t="shared" si="102"/>
        <v>150.90639223032187</v>
      </c>
      <c r="CF726" s="17"/>
      <c r="CG726" s="17"/>
      <c r="CH726" s="17"/>
      <c r="CI726" s="17"/>
    </row>
    <row r="727" spans="32:87" ht="10.5" customHeight="1">
      <c r="AF727" s="8"/>
      <c r="AG727" s="18">
        <v>32813</v>
      </c>
      <c r="AH727" s="19" t="s">
        <v>33</v>
      </c>
      <c r="AI727" s="26"/>
      <c r="AJ727" s="20">
        <v>1.4500000000000001E-2</v>
      </c>
      <c r="AK727" s="21"/>
      <c r="AL727" s="21"/>
      <c r="AM727" s="21"/>
      <c r="AN727" s="21"/>
      <c r="AO727" s="19" t="s">
        <v>34</v>
      </c>
      <c r="AP727" s="18"/>
      <c r="AQ727" s="3">
        <f t="shared" si="97"/>
        <v>49.8288766764881</v>
      </c>
      <c r="AR727" s="27">
        <v>63.868947861211112</v>
      </c>
      <c r="AS727" s="28">
        <v>3.6167743962590586E-2</v>
      </c>
      <c r="AT727" s="28"/>
      <c r="AU727" s="28"/>
      <c r="AV727" s="28"/>
      <c r="AW727" s="60"/>
      <c r="AX727" s="69"/>
      <c r="AY727" s="68"/>
      <c r="AZ727" s="69"/>
      <c r="BA727" s="69"/>
      <c r="BB727" s="69"/>
      <c r="BC727" s="68"/>
      <c r="BD727" s="20"/>
      <c r="BE727" s="27"/>
      <c r="BF727" s="27"/>
      <c r="BG727" s="28"/>
      <c r="BH727" s="17"/>
      <c r="BI727" s="47">
        <v>37446</v>
      </c>
      <c r="BJ727" s="20"/>
      <c r="BK727" s="20"/>
      <c r="BL727" s="20"/>
      <c r="BM727" s="20"/>
      <c r="BN727" s="20"/>
      <c r="BO727" s="20"/>
      <c r="BP727" s="20"/>
      <c r="BQ727" s="20"/>
      <c r="BR727" s="51">
        <v>0.09</v>
      </c>
      <c r="BS727" s="20"/>
      <c r="BT727" s="20"/>
      <c r="BU727" s="20"/>
      <c r="BW727" s="16">
        <f t="shared" si="98"/>
        <v>0.61929336280828506</v>
      </c>
      <c r="BX727" s="10">
        <f t="shared" si="103"/>
        <v>0.2022373413870108</v>
      </c>
      <c r="BY727" s="10">
        <f t="shared" si="104"/>
        <v>1.0631099154746912</v>
      </c>
      <c r="BZ727" s="12">
        <f t="shared" si="96"/>
        <v>0.2777411950633652</v>
      </c>
      <c r="CA727" s="10">
        <f t="shared" si="99"/>
        <v>3.653660339043066</v>
      </c>
      <c r="CB727" s="10">
        <f t="shared" si="100"/>
        <v>1.826830169521533</v>
      </c>
      <c r="CC727" s="11">
        <f t="shared" si="101"/>
        <v>241.25938230067084</v>
      </c>
      <c r="CD727" s="11">
        <f t="shared" si="102"/>
        <v>150.78711393791926</v>
      </c>
      <c r="CF727" s="17"/>
      <c r="CG727" s="17"/>
      <c r="CH727" s="17"/>
      <c r="CI727" s="17"/>
    </row>
    <row r="728" spans="32:87" ht="10.5" customHeight="1">
      <c r="AG728" s="18">
        <v>32813</v>
      </c>
      <c r="AH728" s="19" t="s">
        <v>33</v>
      </c>
      <c r="AI728" s="26"/>
      <c r="AJ728" s="20">
        <v>1.4500000000000001E-2</v>
      </c>
      <c r="AK728" s="21"/>
      <c r="AL728" s="21"/>
      <c r="AM728" s="21"/>
      <c r="AN728" s="21"/>
      <c r="AO728" s="19" t="s">
        <v>34</v>
      </c>
      <c r="AP728" s="18"/>
      <c r="AQ728" s="3">
        <f t="shared" si="97"/>
        <v>49.8288766764881</v>
      </c>
      <c r="AR728" s="27">
        <v>63.868947861211112</v>
      </c>
      <c r="AS728" s="28">
        <v>3.6167743962590586E-2</v>
      </c>
      <c r="AT728" s="28"/>
      <c r="AU728" s="28"/>
      <c r="AV728" s="28"/>
      <c r="AW728" s="60"/>
      <c r="AX728" s="69"/>
      <c r="AY728" s="68"/>
      <c r="AZ728" s="69"/>
      <c r="BA728" s="69"/>
      <c r="BB728" s="69"/>
      <c r="BC728" s="68"/>
      <c r="BD728" s="20"/>
      <c r="BE728" s="27"/>
      <c r="BF728" s="27"/>
      <c r="BG728" s="28"/>
      <c r="BH728" s="17"/>
      <c r="BI728" s="18">
        <v>37469</v>
      </c>
      <c r="BJ728" s="20"/>
      <c r="BK728" s="20"/>
      <c r="BL728" s="42">
        <f>0.03/2</f>
        <v>1.4999999999999999E-2</v>
      </c>
      <c r="BM728" s="42">
        <f>0.032/2</f>
        <v>1.6E-2</v>
      </c>
      <c r="BN728" s="20"/>
      <c r="BO728" s="20"/>
      <c r="BP728" s="20"/>
      <c r="BQ728" s="20"/>
      <c r="BR728" s="20"/>
      <c r="BS728" s="20"/>
      <c r="BT728" s="20"/>
      <c r="BU728" s="20"/>
      <c r="BW728" s="16">
        <f t="shared" si="98"/>
        <v>0.61839358640757358</v>
      </c>
      <c r="BX728" s="10">
        <f t="shared" si="103"/>
        <v>0.20194350909677364</v>
      </c>
      <c r="BY728" s="10">
        <f t="shared" si="104"/>
        <v>1.0615653143684098</v>
      </c>
      <c r="BZ728" s="12">
        <f t="shared" si="96"/>
        <v>0.27733766260551646</v>
      </c>
      <c r="CA728" s="10">
        <f t="shared" si="99"/>
        <v>3.6481653360712736</v>
      </c>
      <c r="CB728" s="10">
        <f t="shared" si="100"/>
        <v>1.8240826680356368</v>
      </c>
      <c r="CC728" s="11">
        <f t="shared" si="101"/>
        <v>240.38343512932769</v>
      </c>
      <c r="CD728" s="11">
        <f t="shared" si="102"/>
        <v>150.23964695582981</v>
      </c>
      <c r="CF728" s="17"/>
      <c r="CG728" s="17"/>
      <c r="CH728" s="17"/>
      <c r="CI728" s="17"/>
    </row>
    <row r="729" spans="32:87" ht="10.5" customHeight="1">
      <c r="AF729" s="8"/>
      <c r="AG729" s="18">
        <v>32813</v>
      </c>
      <c r="AH729" s="19" t="s">
        <v>39</v>
      </c>
      <c r="AI729" s="19"/>
      <c r="AJ729" s="19"/>
      <c r="AK729" s="19"/>
      <c r="AL729" s="20">
        <v>0.02</v>
      </c>
      <c r="AM729" s="26"/>
      <c r="AN729" s="20"/>
      <c r="AO729" s="19" t="s">
        <v>34</v>
      </c>
      <c r="AP729" s="18"/>
      <c r="AQ729" s="3">
        <f t="shared" si="97"/>
        <v>49.8288766764881</v>
      </c>
      <c r="AR729" s="19"/>
      <c r="AS729" s="19"/>
      <c r="AT729" s="27">
        <v>249.18369056965673</v>
      </c>
      <c r="AU729" s="27">
        <v>141.94241336893779</v>
      </c>
      <c r="AV729" s="28">
        <v>0</v>
      </c>
      <c r="AW729" s="60"/>
      <c r="AX729" s="69"/>
      <c r="AY729" s="68"/>
      <c r="AZ729" s="69"/>
      <c r="BA729" s="69"/>
      <c r="BB729" s="69"/>
      <c r="BC729" s="68"/>
      <c r="BD729" s="20"/>
      <c r="BE729" s="27"/>
      <c r="BF729" s="27"/>
      <c r="BG729" s="28"/>
      <c r="BH729" s="17"/>
      <c r="BI729" s="18">
        <v>37470</v>
      </c>
      <c r="BJ729" s="42">
        <f>0.021/2</f>
        <v>1.0500000000000001E-2</v>
      </c>
      <c r="BK729" s="42">
        <f>0.024/2</f>
        <v>1.2E-2</v>
      </c>
      <c r="BL729" s="20"/>
      <c r="BM729" s="20"/>
      <c r="BN729" s="20"/>
      <c r="BO729" s="20"/>
      <c r="BP729" s="20"/>
      <c r="BQ729" s="20"/>
      <c r="BR729" s="20"/>
      <c r="BS729" s="20"/>
      <c r="BT729" s="20"/>
      <c r="BU729" s="20"/>
      <c r="BW729" s="16">
        <f t="shared" si="98"/>
        <v>0.61835449536327503</v>
      </c>
      <c r="BX729" s="10">
        <f t="shared" si="103"/>
        <v>0.20193074346848539</v>
      </c>
      <c r="BY729" s="10">
        <f t="shared" si="104"/>
        <v>1.0614982087294738</v>
      </c>
      <c r="BZ729" s="12">
        <f t="shared" si="96"/>
        <v>0.27732013102192171</v>
      </c>
      <c r="CA729" s="10">
        <f t="shared" si="99"/>
        <v>3.6479266104591921</v>
      </c>
      <c r="CB729" s="10">
        <f t="shared" si="100"/>
        <v>1.823963305229596</v>
      </c>
      <c r="CC729" s="11">
        <f t="shared" si="101"/>
        <v>240.34542269686497</v>
      </c>
      <c r="CD729" s="11">
        <f t="shared" si="102"/>
        <v>150.21588918554059</v>
      </c>
      <c r="CF729" s="17"/>
      <c r="CG729" s="17"/>
      <c r="CH729" s="17"/>
      <c r="CI729" s="17"/>
    </row>
    <row r="730" spans="32:87" ht="10.5" customHeight="1">
      <c r="AG730" s="18">
        <v>32842</v>
      </c>
      <c r="AH730" s="19" t="s">
        <v>35</v>
      </c>
      <c r="AI730" s="20">
        <v>9.2999999999999999E-2</v>
      </c>
      <c r="AJ730" s="26"/>
      <c r="AK730" s="20"/>
      <c r="AL730" s="20"/>
      <c r="AM730" s="20"/>
      <c r="AN730" s="20"/>
      <c r="AO730" s="19" t="s">
        <v>34</v>
      </c>
      <c r="AP730" s="20"/>
      <c r="AQ730" s="3">
        <f t="shared" si="97"/>
        <v>49.737611081163401</v>
      </c>
      <c r="AR730" s="27">
        <v>63.752161082991378</v>
      </c>
      <c r="AS730" s="28">
        <v>3.6101609879686233E-2</v>
      </c>
      <c r="AT730" s="28"/>
      <c r="AU730" s="28"/>
      <c r="AV730" s="28"/>
      <c r="AW730" s="60"/>
      <c r="AX730" s="69"/>
      <c r="AY730" s="68"/>
      <c r="AZ730" s="69"/>
      <c r="BA730" s="69"/>
      <c r="BB730" s="69"/>
      <c r="BC730" s="68"/>
      <c r="BD730" s="20"/>
      <c r="BE730" s="27"/>
      <c r="BF730" s="27"/>
      <c r="BG730" s="28"/>
      <c r="BH730" s="17"/>
      <c r="BI730" s="47">
        <v>37474</v>
      </c>
      <c r="BJ730" s="20"/>
      <c r="BK730" s="20"/>
      <c r="BL730" s="20"/>
      <c r="BM730" s="20"/>
      <c r="BN730" s="20"/>
      <c r="BO730" s="20"/>
      <c r="BP730" s="20"/>
      <c r="BQ730" s="20"/>
      <c r="BR730" s="20"/>
      <c r="BS730" s="43">
        <v>3.7999999999999999E-2</v>
      </c>
      <c r="BT730" s="43"/>
      <c r="BU730" s="43"/>
      <c r="BW730" s="16">
        <f t="shared" si="98"/>
        <v>0.61819815589547578</v>
      </c>
      <c r="BX730" s="10">
        <f t="shared" si="103"/>
        <v>0.20187968902446837</v>
      </c>
      <c r="BY730" s="10">
        <f t="shared" si="104"/>
        <v>1.0612298285911113</v>
      </c>
      <c r="BZ730" s="12">
        <f t="shared" si="96"/>
        <v>0.27725001576923242</v>
      </c>
      <c r="CA730" s="10">
        <f t="shared" si="99"/>
        <v>3.6469718642159279</v>
      </c>
      <c r="CB730" s="10">
        <f t="shared" si="100"/>
        <v>1.8234859321079639</v>
      </c>
      <c r="CC730" s="11">
        <f t="shared" si="101"/>
        <v>240.19343306751745</v>
      </c>
      <c r="CD730" s="11">
        <f t="shared" si="102"/>
        <v>150.12089566719843</v>
      </c>
      <c r="CF730" s="17"/>
      <c r="CG730" s="17"/>
      <c r="CH730" s="17"/>
      <c r="CI730" s="17"/>
    </row>
    <row r="731" spans="32:87" ht="10.5" customHeight="1">
      <c r="AF731" s="8"/>
      <c r="AG731" s="18">
        <v>32842</v>
      </c>
      <c r="AH731" s="19" t="s">
        <v>33</v>
      </c>
      <c r="AI731" s="26"/>
      <c r="AJ731" s="20">
        <v>1.4500000000000001E-2</v>
      </c>
      <c r="AK731" s="21"/>
      <c r="AL731" s="21"/>
      <c r="AM731" s="21"/>
      <c r="AN731" s="21"/>
      <c r="AO731" s="19" t="s">
        <v>34</v>
      </c>
      <c r="AP731" s="20"/>
      <c r="AQ731" s="3">
        <f t="shared" si="97"/>
        <v>49.737611081163401</v>
      </c>
      <c r="AR731" s="27">
        <v>63.752161082991378</v>
      </c>
      <c r="AS731" s="28">
        <v>3.6101609879686233E-2</v>
      </c>
      <c r="AT731" s="28"/>
      <c r="AU731" s="28"/>
      <c r="AV731" s="28"/>
      <c r="AW731" s="60"/>
      <c r="AX731" s="69"/>
      <c r="AY731" s="68"/>
      <c r="AZ731" s="69"/>
      <c r="BA731" s="69"/>
      <c r="BB731" s="69"/>
      <c r="BC731" s="68"/>
      <c r="BD731" s="20"/>
      <c r="BE731" s="27"/>
      <c r="BF731" s="27"/>
      <c r="BG731" s="28"/>
      <c r="BH731" s="17"/>
      <c r="BI731" s="18">
        <v>37501</v>
      </c>
      <c r="BJ731" s="20"/>
      <c r="BK731" s="20"/>
      <c r="BL731" s="42">
        <f>0.03/2</f>
        <v>1.4999999999999999E-2</v>
      </c>
      <c r="BM731" s="42">
        <f>0.032/2</f>
        <v>1.6E-2</v>
      </c>
      <c r="BN731" s="20"/>
      <c r="BO731" s="20"/>
      <c r="BP731" s="20"/>
      <c r="BQ731" s="20"/>
      <c r="BR731" s="20"/>
      <c r="BS731" s="20"/>
      <c r="BT731" s="20"/>
      <c r="BU731" s="20"/>
      <c r="BW731" s="16">
        <f t="shared" si="98"/>
        <v>0.61714389787906088</v>
      </c>
      <c r="BX731" s="10">
        <f t="shared" si="103"/>
        <v>0.20153540899309708</v>
      </c>
      <c r="BY731" s="10">
        <f t="shared" si="104"/>
        <v>1.0594200366281603</v>
      </c>
      <c r="BZ731" s="12">
        <f t="shared" si="96"/>
        <v>0.27677720126972544</v>
      </c>
      <c r="CA731" s="10">
        <f t="shared" si="99"/>
        <v>3.6405338596948367</v>
      </c>
      <c r="CB731" s="10">
        <f t="shared" si="100"/>
        <v>1.8202669298474183</v>
      </c>
      <c r="CC731" s="11">
        <f t="shared" si="101"/>
        <v>239.1700140376679</v>
      </c>
      <c r="CD731" s="11">
        <f t="shared" si="102"/>
        <v>149.48125877354244</v>
      </c>
      <c r="CF731" s="17"/>
      <c r="CG731" s="17"/>
      <c r="CH731" s="17"/>
      <c r="CI731" s="17"/>
    </row>
    <row r="732" spans="32:87" ht="10.5" customHeight="1">
      <c r="AG732" s="18">
        <v>32846</v>
      </c>
      <c r="AH732" s="19" t="s">
        <v>33</v>
      </c>
      <c r="AI732" s="26"/>
      <c r="AJ732" s="20">
        <v>1.4500000000000001E-2</v>
      </c>
      <c r="AK732" s="20"/>
      <c r="AL732" s="20"/>
      <c r="AM732" s="20"/>
      <c r="AN732" s="20"/>
      <c r="AO732" s="19" t="s">
        <v>34</v>
      </c>
      <c r="AP732" s="20"/>
      <c r="AQ732" s="3">
        <f t="shared" si="97"/>
        <v>49.725035848502621</v>
      </c>
      <c r="AR732" s="27">
        <v>63.736069329571876</v>
      </c>
      <c r="AS732" s="28">
        <v>3.6092497432447392E-2</v>
      </c>
      <c r="AT732" s="28"/>
      <c r="AU732" s="28"/>
      <c r="AV732" s="28"/>
      <c r="AW732" s="60"/>
      <c r="AX732" s="69"/>
      <c r="AY732" s="68"/>
      <c r="AZ732" s="69"/>
      <c r="BA732" s="69"/>
      <c r="BB732" s="69"/>
      <c r="BC732" s="68"/>
      <c r="BD732" s="20"/>
      <c r="BE732" s="27"/>
      <c r="BF732" s="27"/>
      <c r="BG732" s="28"/>
      <c r="BH732" s="17"/>
      <c r="BI732" s="18">
        <v>37503</v>
      </c>
      <c r="BJ732" s="42">
        <f>0.021/2</f>
        <v>1.0500000000000001E-2</v>
      </c>
      <c r="BK732" s="42">
        <f>0.024/2</f>
        <v>1.2E-2</v>
      </c>
      <c r="BL732" s="20"/>
      <c r="BM732" s="20"/>
      <c r="BN732" s="20"/>
      <c r="BO732" s="20"/>
      <c r="BP732" s="20"/>
      <c r="BQ732" s="20"/>
      <c r="BR732" s="20"/>
      <c r="BS732" s="20"/>
      <c r="BT732" s="20"/>
      <c r="BU732" s="20"/>
      <c r="BW732" s="16">
        <f t="shared" si="98"/>
        <v>0.61706587625183174</v>
      </c>
      <c r="BX732" s="10">
        <f t="shared" si="103"/>
        <v>0.20150993013701834</v>
      </c>
      <c r="BY732" s="10">
        <f t="shared" si="104"/>
        <v>1.0592861008062866</v>
      </c>
      <c r="BZ732" s="12">
        <f t="shared" si="96"/>
        <v>0.27674221006638172</v>
      </c>
      <c r="CA732" s="10">
        <f t="shared" si="99"/>
        <v>3.6400574228239444</v>
      </c>
      <c r="CB732" s="10">
        <f t="shared" si="100"/>
        <v>1.8200287114119722</v>
      </c>
      <c r="CC732" s="11">
        <f t="shared" si="101"/>
        <v>239.09437891601107</v>
      </c>
      <c r="CD732" s="11">
        <f t="shared" si="102"/>
        <v>149.43398682250691</v>
      </c>
      <c r="CF732" s="17"/>
      <c r="CG732" s="17"/>
      <c r="CH732" s="17"/>
      <c r="CI732" s="17"/>
    </row>
    <row r="733" spans="32:87" ht="10.5" customHeight="1">
      <c r="AF733" s="8"/>
      <c r="AG733" s="18">
        <v>32846</v>
      </c>
      <c r="AH733" s="19" t="s">
        <v>33</v>
      </c>
      <c r="AI733" s="26"/>
      <c r="AJ733" s="20">
        <v>1.4500000000000001E-2</v>
      </c>
      <c r="AK733" s="21"/>
      <c r="AL733" s="21"/>
      <c r="AM733" s="21"/>
      <c r="AN733" s="21"/>
      <c r="AO733" s="19" t="s">
        <v>34</v>
      </c>
      <c r="AP733" s="20"/>
      <c r="AQ733" s="3">
        <f t="shared" si="97"/>
        <v>49.725035848502621</v>
      </c>
      <c r="AR733" s="27">
        <v>63.736069329571876</v>
      </c>
      <c r="AS733" s="28">
        <v>3.6092497432447392E-2</v>
      </c>
      <c r="AT733" s="28"/>
      <c r="AU733" s="28"/>
      <c r="AV733" s="28"/>
      <c r="AW733" s="60"/>
      <c r="AX733" s="69"/>
      <c r="AY733" s="68"/>
      <c r="AZ733" s="69"/>
      <c r="BA733" s="69"/>
      <c r="BB733" s="69"/>
      <c r="BC733" s="68"/>
      <c r="BD733" s="20"/>
      <c r="BE733" s="27"/>
      <c r="BF733" s="27"/>
      <c r="BG733" s="28"/>
      <c r="BH733" s="17"/>
      <c r="BI733" s="18">
        <v>37530</v>
      </c>
      <c r="BJ733" s="42">
        <f>0.021/2</f>
        <v>1.0500000000000001E-2</v>
      </c>
      <c r="BK733" s="42">
        <f>0.024/2</f>
        <v>1.2E-2</v>
      </c>
      <c r="BL733" s="20"/>
      <c r="BM733" s="20"/>
      <c r="BN733" s="20"/>
      <c r="BO733" s="20"/>
      <c r="BP733" s="20"/>
      <c r="BQ733" s="20"/>
      <c r="BR733" s="20"/>
      <c r="BS733" s="20"/>
      <c r="BT733" s="20"/>
      <c r="BU733" s="20"/>
      <c r="BW733" s="16">
        <f t="shared" si="98"/>
        <v>0.61601354919376705</v>
      </c>
      <c r="BX733" s="10">
        <f t="shared" si="103"/>
        <v>0.20116628068221462</v>
      </c>
      <c r="BY733" s="10">
        <f t="shared" si="104"/>
        <v>1.0574796236228758</v>
      </c>
      <c r="BZ733" s="12">
        <f t="shared" si="96"/>
        <v>0.27627026156465867</v>
      </c>
      <c r="CA733" s="10">
        <f t="shared" si="99"/>
        <v>3.6336316243758917</v>
      </c>
      <c r="CB733" s="10">
        <f t="shared" si="100"/>
        <v>1.8168158121879459</v>
      </c>
      <c r="CC733" s="11">
        <f t="shared" si="101"/>
        <v>238.0756427491321</v>
      </c>
      <c r="CD733" s="11">
        <f t="shared" si="102"/>
        <v>148.79727671820754</v>
      </c>
      <c r="CF733" s="17"/>
      <c r="CG733" s="17"/>
      <c r="CH733" s="17"/>
      <c r="CI733" s="17"/>
    </row>
    <row r="734" spans="32:87" ht="10.5" customHeight="1">
      <c r="AG734" s="18">
        <v>32846</v>
      </c>
      <c r="AH734" s="19" t="s">
        <v>33</v>
      </c>
      <c r="AI734" s="26"/>
      <c r="AJ734" s="20">
        <v>1.4500000000000001E-2</v>
      </c>
      <c r="AK734" s="21"/>
      <c r="AL734" s="21"/>
      <c r="AM734" s="21"/>
      <c r="AN734" s="21"/>
      <c r="AO734" s="19" t="s">
        <v>34</v>
      </c>
      <c r="AP734" s="20"/>
      <c r="AQ734" s="3">
        <f t="shared" si="97"/>
        <v>49.725035848502621</v>
      </c>
      <c r="AR734" s="27">
        <v>63.736069329571876</v>
      </c>
      <c r="AS734" s="28">
        <v>3.6092497432447392E-2</v>
      </c>
      <c r="AT734" s="28"/>
      <c r="AU734" s="28"/>
      <c r="AV734" s="28"/>
      <c r="AW734" s="60"/>
      <c r="AX734" s="69"/>
      <c r="AY734" s="68"/>
      <c r="AZ734" s="69"/>
      <c r="BA734" s="69"/>
      <c r="BB734" s="69"/>
      <c r="BC734" s="68"/>
      <c r="BD734" s="20"/>
      <c r="BE734" s="27"/>
      <c r="BF734" s="27"/>
      <c r="BG734" s="28"/>
      <c r="BH734" s="17"/>
      <c r="BI734" s="18">
        <v>37530</v>
      </c>
      <c r="BJ734" s="20"/>
      <c r="BK734" s="20"/>
      <c r="BL734" s="42">
        <f>0.03/2</f>
        <v>1.4999999999999999E-2</v>
      </c>
      <c r="BM734" s="42">
        <f>0.032/2</f>
        <v>1.6E-2</v>
      </c>
      <c r="BN734" s="20"/>
      <c r="BO734" s="20"/>
      <c r="BP734" s="20"/>
      <c r="BQ734" s="20"/>
      <c r="BR734" s="20"/>
      <c r="BS734" s="20"/>
      <c r="BT734" s="20"/>
      <c r="BU734" s="20"/>
      <c r="BW734" s="16">
        <f t="shared" si="98"/>
        <v>0.61601354919376705</v>
      </c>
      <c r="BX734" s="10">
        <f t="shared" si="103"/>
        <v>0.20116628068221462</v>
      </c>
      <c r="BY734" s="10">
        <f t="shared" si="104"/>
        <v>1.0574796236228758</v>
      </c>
      <c r="BZ734" s="12">
        <f t="shared" si="96"/>
        <v>0.27627026156465867</v>
      </c>
      <c r="CA734" s="10">
        <f t="shared" si="99"/>
        <v>3.6336316243758917</v>
      </c>
      <c r="CB734" s="10">
        <f t="shared" si="100"/>
        <v>1.8168158121879459</v>
      </c>
      <c r="CC734" s="11">
        <f t="shared" si="101"/>
        <v>238.0756427491321</v>
      </c>
      <c r="CD734" s="11">
        <f t="shared" si="102"/>
        <v>148.79727671820754</v>
      </c>
      <c r="CF734" s="17"/>
      <c r="CG734" s="17"/>
      <c r="CH734" s="17"/>
      <c r="CI734" s="17"/>
    </row>
    <row r="735" spans="32:87" ht="10.5" customHeight="1">
      <c r="AF735" s="8"/>
      <c r="AG735" s="18">
        <v>32846</v>
      </c>
      <c r="AH735" s="19" t="s">
        <v>39</v>
      </c>
      <c r="AI735" s="19"/>
      <c r="AJ735" s="19"/>
      <c r="AK735" s="19"/>
      <c r="AL735" s="20">
        <v>0.11</v>
      </c>
      <c r="AM735" s="26"/>
      <c r="AN735" s="20"/>
      <c r="AO735" s="19" t="s">
        <v>34</v>
      </c>
      <c r="AP735" s="18"/>
      <c r="AQ735" s="3">
        <f t="shared" si="97"/>
        <v>49.725035848502621</v>
      </c>
      <c r="AR735" s="19"/>
      <c r="AS735" s="19"/>
      <c r="AT735" s="27">
        <v>248.66526707874073</v>
      </c>
      <c r="AU735" s="27">
        <v>141.647103987816</v>
      </c>
      <c r="AV735" s="28">
        <v>0</v>
      </c>
      <c r="AW735" s="60"/>
      <c r="AX735" s="69"/>
      <c r="AY735" s="68"/>
      <c r="AZ735" s="69"/>
      <c r="BA735" s="69"/>
      <c r="BB735" s="69"/>
      <c r="BC735" s="68"/>
      <c r="BD735" s="20"/>
      <c r="BE735" s="27"/>
      <c r="BF735" s="27"/>
      <c r="BG735" s="28"/>
      <c r="BH735" s="17"/>
      <c r="BI735" s="18">
        <v>37561</v>
      </c>
      <c r="BJ735" s="42">
        <f>0.021/2</f>
        <v>1.0500000000000001E-2</v>
      </c>
      <c r="BK735" s="42">
        <f>0.024/2</f>
        <v>1.2E-2</v>
      </c>
      <c r="BL735" s="20"/>
      <c r="BM735" s="20"/>
      <c r="BN735" s="20"/>
      <c r="BO735" s="20"/>
      <c r="BP735" s="20"/>
      <c r="BQ735" s="20"/>
      <c r="BR735" s="20"/>
      <c r="BS735" s="20"/>
      <c r="BT735" s="20"/>
      <c r="BU735" s="20"/>
      <c r="BW735" s="16">
        <f t="shared" si="98"/>
        <v>0.61480753474980698</v>
      </c>
      <c r="BX735" s="10">
        <f t="shared" si="103"/>
        <v>0.20077244285111823</v>
      </c>
      <c r="BY735" s="10">
        <f t="shared" si="104"/>
        <v>1.0554093189973495</v>
      </c>
      <c r="BZ735" s="12">
        <f t="shared" si="96"/>
        <v>0.27572938721811274</v>
      </c>
      <c r="CA735" s="10">
        <f t="shared" si="99"/>
        <v>3.6262678432922826</v>
      </c>
      <c r="CB735" s="10">
        <f t="shared" si="100"/>
        <v>1.8131339216461413</v>
      </c>
      <c r="CC735" s="11">
        <f t="shared" si="101"/>
        <v>236.91133444281505</v>
      </c>
      <c r="CD735" s="11">
        <f t="shared" si="102"/>
        <v>148.0695840267594</v>
      </c>
      <c r="CF735" s="17"/>
      <c r="CG735" s="17"/>
      <c r="CH735" s="17"/>
      <c r="CI735" s="17"/>
    </row>
    <row r="736" spans="32:87" ht="10.5" customHeight="1">
      <c r="AG736" s="18">
        <v>32869</v>
      </c>
      <c r="AH736" s="19" t="s">
        <v>35</v>
      </c>
      <c r="AI736" s="20">
        <v>8.8999999999999996E-2</v>
      </c>
      <c r="AJ736" s="26"/>
      <c r="AK736" s="20"/>
      <c r="AL736" s="20"/>
      <c r="AM736" s="20"/>
      <c r="AN736" s="20"/>
      <c r="AO736" s="19" t="s">
        <v>34</v>
      </c>
      <c r="AP736" s="18"/>
      <c r="AQ736" s="3">
        <f t="shared" si="97"/>
        <v>49.65278993651976</v>
      </c>
      <c r="AR736" s="27">
        <v>63.643620539004175</v>
      </c>
      <c r="AS736" s="28">
        <v>3.604014547897276E-2</v>
      </c>
      <c r="AT736" s="28"/>
      <c r="AU736" s="28"/>
      <c r="AV736" s="28"/>
      <c r="AW736" s="60"/>
      <c r="AX736" s="69"/>
      <c r="AY736" s="68"/>
      <c r="AZ736" s="69"/>
      <c r="BA736" s="69"/>
      <c r="BB736" s="69"/>
      <c r="BC736" s="68"/>
      <c r="BD736" s="20"/>
      <c r="BE736" s="27"/>
      <c r="BF736" s="27"/>
      <c r="BG736" s="28"/>
      <c r="BH736" s="17"/>
      <c r="BI736" s="18">
        <v>37561</v>
      </c>
      <c r="BJ736" s="20"/>
      <c r="BK736" s="20"/>
      <c r="BL736" s="42">
        <f>0.03/2</f>
        <v>1.4999999999999999E-2</v>
      </c>
      <c r="BM736" s="42">
        <f>0.032/2</f>
        <v>1.6E-2</v>
      </c>
      <c r="BN736" s="20"/>
      <c r="BO736" s="20"/>
      <c r="BP736" s="20"/>
      <c r="BQ736" s="20"/>
      <c r="BR736" s="20"/>
      <c r="BS736" s="20"/>
      <c r="BT736" s="20"/>
      <c r="BU736" s="20"/>
      <c r="BW736" s="16">
        <f t="shared" si="98"/>
        <v>0.61480753474980698</v>
      </c>
      <c r="BX736" s="10">
        <f t="shared" si="103"/>
        <v>0.20077244285111823</v>
      </c>
      <c r="BY736" s="10">
        <f t="shared" si="104"/>
        <v>1.0554093189973495</v>
      </c>
      <c r="BZ736" s="12">
        <f t="shared" si="96"/>
        <v>0.27572938721811274</v>
      </c>
      <c r="CA736" s="10">
        <f t="shared" si="99"/>
        <v>3.6262678432922826</v>
      </c>
      <c r="CB736" s="10">
        <f t="shared" si="100"/>
        <v>1.8131339216461413</v>
      </c>
      <c r="CC736" s="11">
        <f t="shared" si="101"/>
        <v>236.91133444281505</v>
      </c>
      <c r="CD736" s="11">
        <f t="shared" si="102"/>
        <v>148.0695840267594</v>
      </c>
      <c r="CF736" s="17"/>
      <c r="CG736" s="17"/>
      <c r="CH736" s="17"/>
      <c r="CI736" s="17"/>
    </row>
    <row r="737" spans="32:87" ht="10.5" customHeight="1">
      <c r="AF737" s="8"/>
      <c r="AG737" s="18">
        <v>32869</v>
      </c>
      <c r="AH737" s="19" t="s">
        <v>33</v>
      </c>
      <c r="AI737" s="26"/>
      <c r="AJ737" s="20">
        <v>1.4500000000000001E-2</v>
      </c>
      <c r="AK737" s="21"/>
      <c r="AL737" s="21"/>
      <c r="AM737" s="21"/>
      <c r="AN737" s="21"/>
      <c r="AO737" s="19" t="s">
        <v>34</v>
      </c>
      <c r="AP737" s="20"/>
      <c r="AQ737" s="3">
        <f t="shared" si="97"/>
        <v>49.65278993651976</v>
      </c>
      <c r="AR737" s="27">
        <v>63.643620539004175</v>
      </c>
      <c r="AS737" s="28">
        <v>3.604014547897276E-2</v>
      </c>
      <c r="AT737" s="28"/>
      <c r="AU737" s="28"/>
      <c r="AV737" s="28"/>
      <c r="AW737" s="60"/>
      <c r="AX737" s="69"/>
      <c r="AY737" s="68"/>
      <c r="AZ737" s="69"/>
      <c r="BA737" s="69"/>
      <c r="BB737" s="69"/>
      <c r="BC737" s="68"/>
      <c r="BD737" s="20"/>
      <c r="BE737" s="27"/>
      <c r="BF737" s="27"/>
      <c r="BG737" s="28"/>
      <c r="BH737" s="17"/>
      <c r="BI737" s="47">
        <v>37565</v>
      </c>
      <c r="BJ737" s="20"/>
      <c r="BK737" s="20"/>
      <c r="BL737" s="20"/>
      <c r="BM737" s="20"/>
      <c r="BN737" s="20"/>
      <c r="BO737" s="20"/>
      <c r="BP737" s="20"/>
      <c r="BQ737" s="20"/>
      <c r="BR737" s="20"/>
      <c r="BS737" s="43">
        <v>3.6999999999999998E-2</v>
      </c>
      <c r="BT737" s="43">
        <v>5.5E-2</v>
      </c>
      <c r="BU737" s="43">
        <v>7.1999999999999995E-2</v>
      </c>
      <c r="BW737" s="16">
        <f t="shared" si="98"/>
        <v>0.61465209206522631</v>
      </c>
      <c r="BX737" s="10">
        <f t="shared" si="103"/>
        <v>0.2007216812619336</v>
      </c>
      <c r="BY737" s="10">
        <f t="shared" si="104"/>
        <v>1.0551424783218475</v>
      </c>
      <c r="BZ737" s="12">
        <f t="shared" si="96"/>
        <v>0.27565967415549647</v>
      </c>
      <c r="CA737" s="10">
        <f t="shared" si="99"/>
        <v>3.6253187656462229</v>
      </c>
      <c r="CB737" s="10">
        <f t="shared" si="100"/>
        <v>1.8126593828231115</v>
      </c>
      <c r="CC737" s="11">
        <f t="shared" si="101"/>
        <v>236.76151646206827</v>
      </c>
      <c r="CD737" s="11">
        <f t="shared" si="102"/>
        <v>147.97594778879267</v>
      </c>
      <c r="CF737" s="17"/>
      <c r="CG737" s="17"/>
      <c r="CH737" s="17"/>
      <c r="CI737" s="17"/>
    </row>
    <row r="738" spans="32:87" ht="10.5" customHeight="1">
      <c r="AG738" s="18">
        <v>32878</v>
      </c>
      <c r="AH738" s="19" t="s">
        <v>33</v>
      </c>
      <c r="AI738" s="26"/>
      <c r="AJ738" s="20">
        <v>1.4500000000000001E-2</v>
      </c>
      <c r="AK738" s="20"/>
      <c r="AL738" s="20"/>
      <c r="AM738" s="20"/>
      <c r="AN738" s="20"/>
      <c r="AO738" s="19" t="s">
        <v>34</v>
      </c>
      <c r="AP738" s="18"/>
      <c r="AQ738" s="3">
        <f t="shared" si="97"/>
        <v>49.624548378636128</v>
      </c>
      <c r="AR738" s="27">
        <v>63.607481438670696</v>
      </c>
      <c r="AS738" s="28">
        <v>3.6019680608771046E-2</v>
      </c>
      <c r="AT738" s="28"/>
      <c r="AU738" s="28"/>
      <c r="AV738" s="28"/>
      <c r="AW738" s="60"/>
      <c r="AX738" s="69"/>
      <c r="AY738" s="68"/>
      <c r="AZ738" s="69"/>
      <c r="BA738" s="69"/>
      <c r="BB738" s="69"/>
      <c r="BC738" s="68"/>
      <c r="BD738" s="20"/>
      <c r="BE738" s="27"/>
      <c r="BF738" s="27"/>
      <c r="BG738" s="28"/>
      <c r="BH738" s="17"/>
      <c r="BI738" s="18">
        <v>37592</v>
      </c>
      <c r="BJ738" s="42">
        <f>0.021/2</f>
        <v>1.0500000000000001E-2</v>
      </c>
      <c r="BK738" s="42">
        <f>0.024/2</f>
        <v>1.2E-2</v>
      </c>
      <c r="BL738" s="20"/>
      <c r="BM738" s="20"/>
      <c r="BN738" s="20"/>
      <c r="BO738" s="20"/>
      <c r="BP738" s="20"/>
      <c r="BQ738" s="20"/>
      <c r="BR738" s="20"/>
      <c r="BS738" s="20"/>
      <c r="BT738" s="20"/>
      <c r="BU738" s="20"/>
      <c r="BW738" s="16">
        <f t="shared" si="98"/>
        <v>0.61360388140787292</v>
      </c>
      <c r="BX738" s="10">
        <f t="shared" si="103"/>
        <v>0.20037937606493386</v>
      </c>
      <c r="BY738" s="10">
        <f t="shared" si="104"/>
        <v>1.0533430675574798</v>
      </c>
      <c r="BZ738" s="12">
        <f t="shared" si="96"/>
        <v>0.2751895717805391</v>
      </c>
      <c r="CA738" s="10">
        <f t="shared" si="99"/>
        <v>3.6189189853702528</v>
      </c>
      <c r="CB738" s="10">
        <f t="shared" si="100"/>
        <v>1.8094594926851264</v>
      </c>
      <c r="CC738" s="11">
        <f t="shared" si="101"/>
        <v>235.7527201832157</v>
      </c>
      <c r="CD738" s="11">
        <f t="shared" si="102"/>
        <v>147.34545011450982</v>
      </c>
      <c r="CF738" s="17"/>
      <c r="CG738" s="17"/>
      <c r="CH738" s="17"/>
      <c r="CI738" s="17"/>
    </row>
    <row r="739" spans="32:87" ht="10.5" customHeight="1">
      <c r="AF739" s="8"/>
      <c r="AG739" s="18">
        <v>32878</v>
      </c>
      <c r="AH739" s="19" t="s">
        <v>33</v>
      </c>
      <c r="AI739" s="26"/>
      <c r="AJ739" s="20">
        <v>1.4500000000000001E-2</v>
      </c>
      <c r="AK739" s="21"/>
      <c r="AL739" s="21"/>
      <c r="AM739" s="21"/>
      <c r="AN739" s="21"/>
      <c r="AO739" s="19" t="s">
        <v>34</v>
      </c>
      <c r="AP739" s="20"/>
      <c r="AQ739" s="3">
        <f t="shared" si="97"/>
        <v>49.624548378636128</v>
      </c>
      <c r="AR739" s="27">
        <v>63.607481438670696</v>
      </c>
      <c r="AS739" s="28">
        <v>3.6019680608771046E-2</v>
      </c>
      <c r="AT739" s="28"/>
      <c r="AU739" s="28"/>
      <c r="AV739" s="28"/>
      <c r="AW739" s="60"/>
      <c r="AX739" s="69"/>
      <c r="AY739" s="68"/>
      <c r="AZ739" s="69"/>
      <c r="BA739" s="69"/>
      <c r="BB739" s="69"/>
      <c r="BC739" s="68"/>
      <c r="BD739" s="20"/>
      <c r="BE739" s="27"/>
      <c r="BF739" s="27"/>
      <c r="BG739" s="28"/>
      <c r="BH739" s="17"/>
      <c r="BI739" s="18">
        <v>37592</v>
      </c>
      <c r="BJ739" s="20"/>
      <c r="BK739" s="20"/>
      <c r="BL739" s="42">
        <f>0.03/2</f>
        <v>1.4999999999999999E-2</v>
      </c>
      <c r="BM739" s="42">
        <f>0.032/2</f>
        <v>1.6E-2</v>
      </c>
      <c r="BN739" s="20"/>
      <c r="BO739" s="20"/>
      <c r="BP739" s="20"/>
      <c r="BQ739" s="20"/>
      <c r="BR739" s="20"/>
      <c r="BS739" s="20"/>
      <c r="BT739" s="20"/>
      <c r="BU739" s="20"/>
      <c r="BW739" s="16">
        <f t="shared" si="98"/>
        <v>0.61360388140787292</v>
      </c>
      <c r="BX739" s="10">
        <f t="shared" si="103"/>
        <v>0.20037937606493386</v>
      </c>
      <c r="BY739" s="10">
        <f t="shared" si="104"/>
        <v>1.0533430675574798</v>
      </c>
      <c r="BZ739" s="12">
        <f t="shared" si="96"/>
        <v>0.2751895717805391</v>
      </c>
      <c r="CA739" s="10">
        <f t="shared" si="99"/>
        <v>3.6189189853702528</v>
      </c>
      <c r="CB739" s="10">
        <f t="shared" si="100"/>
        <v>1.8094594926851264</v>
      </c>
      <c r="CC739" s="11">
        <f t="shared" si="101"/>
        <v>235.7527201832157</v>
      </c>
      <c r="CD739" s="11">
        <f t="shared" si="102"/>
        <v>147.34545011450982</v>
      </c>
      <c r="CF739" s="17"/>
      <c r="CG739" s="17"/>
      <c r="CH739" s="17"/>
      <c r="CI739" s="17"/>
    </row>
    <row r="740" spans="32:87" ht="10.5" customHeight="1">
      <c r="AG740" s="18">
        <v>32878</v>
      </c>
      <c r="AH740" s="19" t="s">
        <v>33</v>
      </c>
      <c r="AI740" s="26"/>
      <c r="AJ740" s="20">
        <v>5.5440000000000003E-2</v>
      </c>
      <c r="AK740" s="21"/>
      <c r="AL740" s="21"/>
      <c r="AM740" s="21"/>
      <c r="AN740" s="21"/>
      <c r="AO740" s="19" t="s">
        <v>34</v>
      </c>
      <c r="AP740" s="18"/>
      <c r="AQ740" s="3">
        <f t="shared" si="97"/>
        <v>49.624548378636128</v>
      </c>
      <c r="AR740" s="27">
        <v>63.607481438670696</v>
      </c>
      <c r="AS740" s="28">
        <v>3.6019680608771046E-2</v>
      </c>
      <c r="AT740" s="28"/>
      <c r="AU740" s="28"/>
      <c r="AV740" s="28"/>
      <c r="AW740" s="60"/>
      <c r="AX740" s="69"/>
      <c r="AY740" s="68"/>
      <c r="AZ740" s="69"/>
      <c r="BA740" s="69"/>
      <c r="BB740" s="69"/>
      <c r="BC740" s="68"/>
      <c r="BD740" s="20"/>
      <c r="BE740" s="27"/>
      <c r="BF740" s="27"/>
      <c r="BG740" s="28"/>
      <c r="BH740" s="17"/>
      <c r="BI740" s="18">
        <v>37617</v>
      </c>
      <c r="BJ740" s="42">
        <f>0.021/2</f>
        <v>1.0500000000000001E-2</v>
      </c>
      <c r="BK740" s="42">
        <f>0.024/2</f>
        <v>1.2E-2</v>
      </c>
      <c r="BL740" s="20"/>
      <c r="BM740" s="20"/>
      <c r="BN740" s="20"/>
      <c r="BO740" s="20"/>
      <c r="BP740" s="20"/>
      <c r="BQ740" s="20"/>
      <c r="BR740" s="20"/>
      <c r="BS740" s="20"/>
      <c r="BT740" s="20"/>
      <c r="BU740" s="20"/>
      <c r="BW740" s="16">
        <f t="shared" si="98"/>
        <v>0.61263490992414738</v>
      </c>
      <c r="BX740" s="10">
        <f t="shared" si="103"/>
        <v>0.20006294732773602</v>
      </c>
      <c r="BY740" s="10">
        <f t="shared" si="104"/>
        <v>1.0516796827159411</v>
      </c>
      <c r="BZ740" s="12">
        <f t="shared" si="96"/>
        <v>0.27475500665513258</v>
      </c>
      <c r="CA740" s="10">
        <f t="shared" si="99"/>
        <v>3.6130033365851189</v>
      </c>
      <c r="CB740" s="10">
        <f t="shared" si="100"/>
        <v>1.8065016682925594</v>
      </c>
      <c r="CC740" s="11">
        <f t="shared" si="101"/>
        <v>234.82248245385279</v>
      </c>
      <c r="CD740" s="11">
        <f t="shared" si="102"/>
        <v>146.76405153365798</v>
      </c>
      <c r="CF740" s="17"/>
      <c r="CG740" s="17"/>
      <c r="CH740" s="17"/>
      <c r="CI740" s="17"/>
    </row>
    <row r="741" spans="32:87" ht="10.5" customHeight="1">
      <c r="AF741" s="8"/>
      <c r="AG741" s="18">
        <v>32878</v>
      </c>
      <c r="AH741" s="19" t="s">
        <v>39</v>
      </c>
      <c r="AI741" s="19"/>
      <c r="AJ741" s="19"/>
      <c r="AK741" s="19"/>
      <c r="AL741" s="20">
        <v>0.18</v>
      </c>
      <c r="AM741" s="26"/>
      <c r="AN741" s="20"/>
      <c r="AO741" s="19" t="s">
        <v>34</v>
      </c>
      <c r="AP741" s="20"/>
      <c r="AQ741" s="3">
        <f t="shared" si="97"/>
        <v>49.624548378636128</v>
      </c>
      <c r="AR741" s="19"/>
      <c r="AS741" s="19"/>
      <c r="AT741" s="27">
        <v>248.1635834548465</v>
      </c>
      <c r="AU741" s="27">
        <v>141.36133013094587</v>
      </c>
      <c r="AV741" s="28">
        <v>0</v>
      </c>
      <c r="AW741" s="60"/>
      <c r="AX741" s="69"/>
      <c r="AY741" s="68"/>
      <c r="AZ741" s="69"/>
      <c r="BA741" s="69"/>
      <c r="BB741" s="69"/>
      <c r="BC741" s="68"/>
      <c r="BD741" s="20"/>
      <c r="BE741" s="27"/>
      <c r="BF741" s="27"/>
      <c r="BG741" s="28"/>
      <c r="BH741" s="17"/>
      <c r="BI741" s="18">
        <v>37627</v>
      </c>
      <c r="BJ741" s="20"/>
      <c r="BK741" s="20"/>
      <c r="BL741" s="42">
        <f>0.03/2</f>
        <v>1.4999999999999999E-2</v>
      </c>
      <c r="BM741" s="42">
        <f>0.032/2</f>
        <v>1.6E-2</v>
      </c>
      <c r="BN741" s="20"/>
      <c r="BO741" s="20"/>
      <c r="BP741" s="20"/>
      <c r="BQ741" s="20"/>
      <c r="BR741" s="20"/>
      <c r="BS741" s="20"/>
      <c r="BT741" s="20"/>
      <c r="BU741" s="20"/>
      <c r="BW741" s="16">
        <f t="shared" si="98"/>
        <v>0.61224774990794673</v>
      </c>
      <c r="BX741" s="10">
        <f t="shared" si="103"/>
        <v>0.19993651578967989</v>
      </c>
      <c r="BY741" s="10">
        <f t="shared" si="104"/>
        <v>1.0510150644965048</v>
      </c>
      <c r="BZ741" s="12">
        <f t="shared" si="96"/>
        <v>0.27458137281366407</v>
      </c>
      <c r="CA741" s="10">
        <f t="shared" si="99"/>
        <v>3.6106397855532748</v>
      </c>
      <c r="CB741" s="10">
        <f t="shared" si="100"/>
        <v>1.8053198927766374</v>
      </c>
      <c r="CC741" s="11">
        <f t="shared" si="101"/>
        <v>234.45141592855907</v>
      </c>
      <c r="CD741" s="11">
        <f t="shared" si="102"/>
        <v>146.53213495534942</v>
      </c>
      <c r="CF741" s="17"/>
      <c r="CG741" s="17"/>
      <c r="CH741" s="17"/>
      <c r="CI741" s="17"/>
    </row>
    <row r="742" spans="32:87" ht="10.5" customHeight="1">
      <c r="AG742" s="18">
        <v>32904</v>
      </c>
      <c r="AH742" s="19" t="s">
        <v>35</v>
      </c>
      <c r="AI742" s="20">
        <v>1.6E-2</v>
      </c>
      <c r="AJ742" s="26"/>
      <c r="AK742" s="20"/>
      <c r="AL742" s="20"/>
      <c r="AM742" s="20"/>
      <c r="AN742" s="20"/>
      <c r="AO742" s="19" t="s">
        <v>34</v>
      </c>
      <c r="AP742" s="20"/>
      <c r="AQ742" s="3">
        <f t="shared" si="97"/>
        <v>49.543051855434555</v>
      </c>
      <c r="AR742" s="27">
        <v>63.503194824677642</v>
      </c>
      <c r="AS742" s="28">
        <v>3.5960625125943578E-2</v>
      </c>
      <c r="AT742" s="28"/>
      <c r="AU742" s="28"/>
      <c r="AV742" s="28"/>
      <c r="AW742" s="60"/>
      <c r="AX742" s="69"/>
      <c r="AY742" s="68"/>
      <c r="AZ742" s="69"/>
      <c r="BA742" s="69"/>
      <c r="BB742" s="69"/>
      <c r="BC742" s="68"/>
      <c r="BD742" s="20"/>
      <c r="BE742" s="27"/>
      <c r="BF742" s="27"/>
      <c r="BG742" s="28"/>
      <c r="BH742" s="17"/>
      <c r="BI742" s="18">
        <v>37652</v>
      </c>
      <c r="BJ742" s="42">
        <f>0.021/2</f>
        <v>1.0500000000000001E-2</v>
      </c>
      <c r="BK742" s="42">
        <f>0.024/2</f>
        <v>1.2E-2</v>
      </c>
      <c r="BL742" s="20"/>
      <c r="BM742" s="20"/>
      <c r="BN742" s="20"/>
      <c r="BO742" s="20"/>
      <c r="BP742" s="20"/>
      <c r="BQ742" s="20"/>
      <c r="BR742" s="20"/>
      <c r="BS742" s="20"/>
      <c r="BT742" s="20"/>
      <c r="BU742" s="20"/>
      <c r="BW742" s="16">
        <f t="shared" si="98"/>
        <v>0.61128091995688005</v>
      </c>
      <c r="BX742" s="10">
        <f t="shared" si="103"/>
        <v>0.19962078639450215</v>
      </c>
      <c r="BY742" s="10">
        <f t="shared" si="104"/>
        <v>1.0493553559168813</v>
      </c>
      <c r="BZ742" s="12">
        <f t="shared" ref="BZ742:BZ805" si="105">0.44*2.71828^(-(0.69315/30.02)*(BI742-30168)/365.25)</f>
        <v>0.27414776812458003</v>
      </c>
      <c r="CA742" s="10">
        <f t="shared" si="99"/>
        <v>3.604737670322923</v>
      </c>
      <c r="CB742" s="10">
        <f t="shared" si="100"/>
        <v>1.8023688351614615</v>
      </c>
      <c r="CC742" s="11">
        <f t="shared" si="101"/>
        <v>233.52631291116941</v>
      </c>
      <c r="CD742" s="11">
        <f t="shared" si="102"/>
        <v>145.95394556948088</v>
      </c>
      <c r="CF742" s="17"/>
      <c r="CG742" s="17"/>
      <c r="CH742" s="17"/>
      <c r="CI742" s="17"/>
    </row>
    <row r="743" spans="32:87" ht="10.5" customHeight="1">
      <c r="AF743" s="8"/>
      <c r="AG743" s="18">
        <v>32904</v>
      </c>
      <c r="AH743" s="19" t="s">
        <v>33</v>
      </c>
      <c r="AI743" s="26"/>
      <c r="AJ743" s="20">
        <v>6.4000000000000001E-2</v>
      </c>
      <c r="AK743" s="21"/>
      <c r="AL743" s="21"/>
      <c r="AM743" s="21"/>
      <c r="AN743" s="21"/>
      <c r="AO743" s="19" t="s">
        <v>34</v>
      </c>
      <c r="AP743" s="20"/>
      <c r="AQ743" s="3">
        <f t="shared" si="97"/>
        <v>49.543051855434555</v>
      </c>
      <c r="AR743" s="27">
        <v>63.503194824677642</v>
      </c>
      <c r="AS743" s="28">
        <v>3.5960625125943578E-2</v>
      </c>
      <c r="AT743" s="28"/>
      <c r="AU743" s="28"/>
      <c r="AV743" s="28"/>
      <c r="AW743" s="60"/>
      <c r="AX743" s="69"/>
      <c r="AY743" s="68"/>
      <c r="AZ743" s="69"/>
      <c r="BA743" s="69"/>
      <c r="BB743" s="69"/>
      <c r="BC743" s="68"/>
      <c r="BD743" s="20"/>
      <c r="BE743" s="27"/>
      <c r="BF743" s="27"/>
      <c r="BG743" s="28"/>
      <c r="BH743" s="17"/>
      <c r="BI743" s="18">
        <v>37655</v>
      </c>
      <c r="BJ743" s="20"/>
      <c r="BK743" s="20"/>
      <c r="BL743" s="42">
        <f>0.03/2</f>
        <v>1.4999999999999999E-2</v>
      </c>
      <c r="BM743" s="42">
        <f>0.032/2</f>
        <v>1.6E-2</v>
      </c>
      <c r="BN743" s="20"/>
      <c r="BO743" s="20"/>
      <c r="BP743" s="20"/>
      <c r="BQ743" s="20"/>
      <c r="BR743" s="20"/>
      <c r="BS743" s="20"/>
      <c r="BT743" s="20"/>
      <c r="BU743" s="20"/>
      <c r="BW743" s="16">
        <f t="shared" si="98"/>
        <v>0.61116500300910948</v>
      </c>
      <c r="BX743" s="10">
        <f t="shared" si="103"/>
        <v>0.19958293238742461</v>
      </c>
      <c r="BY743" s="10">
        <f t="shared" si="104"/>
        <v>1.04915636709519</v>
      </c>
      <c r="BZ743" s="12">
        <f t="shared" si="105"/>
        <v>0.27409578159681247</v>
      </c>
      <c r="CA743" s="10">
        <f t="shared" si="99"/>
        <v>3.6040300651429025</v>
      </c>
      <c r="CB743" s="10">
        <f t="shared" si="100"/>
        <v>1.8020150325714512</v>
      </c>
      <c r="CC743" s="11">
        <f t="shared" si="101"/>
        <v>233.41554613299888</v>
      </c>
      <c r="CD743" s="11">
        <f t="shared" si="102"/>
        <v>145.88471633312432</v>
      </c>
      <c r="CF743" s="17"/>
      <c r="CG743" s="17"/>
      <c r="CH743" s="17"/>
      <c r="CI743" s="17"/>
    </row>
    <row r="744" spans="32:87" ht="10.5" customHeight="1">
      <c r="AG744" s="18">
        <v>32905</v>
      </c>
      <c r="AH744" s="19" t="s">
        <v>33</v>
      </c>
      <c r="AI744" s="26"/>
      <c r="AJ744" s="20">
        <v>1.4500000000000001E-2</v>
      </c>
      <c r="AK744" s="20"/>
      <c r="AL744" s="20"/>
      <c r="AM744" s="20"/>
      <c r="AN744" s="20"/>
      <c r="AO744" s="19" t="s">
        <v>34</v>
      </c>
      <c r="AP744" s="18"/>
      <c r="AQ744" s="3">
        <f t="shared" si="97"/>
        <v>49.539920047994542</v>
      </c>
      <c r="AR744" s="27">
        <v>63.499187217428187</v>
      </c>
      <c r="AS744" s="28">
        <v>3.5958355695840924E-2</v>
      </c>
      <c r="AT744" s="28"/>
      <c r="AU744" s="28"/>
      <c r="AV744" s="28"/>
      <c r="AW744" s="60"/>
      <c r="AX744" s="69"/>
      <c r="AY744" s="68"/>
      <c r="AZ744" s="69"/>
      <c r="BA744" s="69"/>
      <c r="BB744" s="69"/>
      <c r="BC744" s="68"/>
      <c r="BD744" s="20"/>
      <c r="BE744" s="27"/>
      <c r="BF744" s="27"/>
      <c r="BG744" s="28"/>
      <c r="BH744" s="17"/>
      <c r="BI744" s="47">
        <v>37656</v>
      </c>
      <c r="BJ744" s="20"/>
      <c r="BK744" s="20"/>
      <c r="BL744" s="20"/>
      <c r="BM744" s="20"/>
      <c r="BN744" s="20"/>
      <c r="BO744" s="20"/>
      <c r="BP744" s="20"/>
      <c r="BQ744" s="20"/>
      <c r="BR744" s="20"/>
      <c r="BS744" s="54">
        <v>3.1E-2</v>
      </c>
      <c r="BT744" s="43"/>
      <c r="BU744" s="43"/>
      <c r="BW744" s="16">
        <f t="shared" si="98"/>
        <v>0.61112636891145466</v>
      </c>
      <c r="BX744" s="10">
        <f t="shared" si="103"/>
        <v>0.19957031598029704</v>
      </c>
      <c r="BY744" s="10">
        <f t="shared" si="104"/>
        <v>1.0490900458736836</v>
      </c>
      <c r="BZ744" s="12">
        <f t="shared" si="105"/>
        <v>0.27407845494502309</v>
      </c>
      <c r="CA744" s="10">
        <f t="shared" si="99"/>
        <v>3.6037942276180095</v>
      </c>
      <c r="CB744" s="10">
        <f t="shared" si="100"/>
        <v>1.8018971138090047</v>
      </c>
      <c r="CC744" s="11">
        <f t="shared" si="101"/>
        <v>233.37863555021121</v>
      </c>
      <c r="CD744" s="11">
        <f t="shared" si="102"/>
        <v>145.86164721888201</v>
      </c>
      <c r="CF744" s="17"/>
      <c r="CG744" s="17"/>
      <c r="CH744" s="17"/>
      <c r="CI744" s="17"/>
    </row>
    <row r="745" spans="32:87" ht="10.5" customHeight="1">
      <c r="AF745" s="8"/>
      <c r="AG745" s="18">
        <v>32905</v>
      </c>
      <c r="AH745" s="19" t="s">
        <v>33</v>
      </c>
      <c r="AI745" s="26"/>
      <c r="AJ745" s="20">
        <v>1.4500000000000001E-2</v>
      </c>
      <c r="AK745" s="21"/>
      <c r="AL745" s="21"/>
      <c r="AM745" s="21"/>
      <c r="AN745" s="21"/>
      <c r="AO745" s="19" t="s">
        <v>34</v>
      </c>
      <c r="AP745" s="20"/>
      <c r="AQ745" s="3">
        <f t="shared" si="97"/>
        <v>49.539920047994542</v>
      </c>
      <c r="AR745" s="27">
        <v>63.499187217428187</v>
      </c>
      <c r="AS745" s="28">
        <v>3.5958355695840924E-2</v>
      </c>
      <c r="AT745" s="28"/>
      <c r="AU745" s="28"/>
      <c r="AV745" s="28"/>
      <c r="AW745" s="60"/>
      <c r="AX745" s="69"/>
      <c r="AY745" s="68"/>
      <c r="AZ745" s="69"/>
      <c r="BA745" s="69"/>
      <c r="BB745" s="69"/>
      <c r="BC745" s="68"/>
      <c r="BD745" s="20"/>
      <c r="BE745" s="27"/>
      <c r="BF745" s="27"/>
      <c r="BG745" s="28"/>
      <c r="BH745" s="17"/>
      <c r="BI745" s="18">
        <v>37683</v>
      </c>
      <c r="BJ745" s="42">
        <f>0.021/2</f>
        <v>1.0500000000000001E-2</v>
      </c>
      <c r="BK745" s="42">
        <f>0.024/2</f>
        <v>1.2E-2</v>
      </c>
      <c r="BL745" s="20"/>
      <c r="BM745" s="20"/>
      <c r="BN745" s="20"/>
      <c r="BO745" s="20"/>
      <c r="BP745" s="20"/>
      <c r="BQ745" s="20"/>
      <c r="BR745" s="20"/>
      <c r="BS745" s="20"/>
      <c r="BT745" s="20"/>
      <c r="BU745" s="20"/>
      <c r="BW745" s="16">
        <f t="shared" si="98"/>
        <v>0.61008417092473621</v>
      </c>
      <c r="BX745" s="10">
        <f t="shared" si="103"/>
        <v>0.19922997428976594</v>
      </c>
      <c r="BY745" s="10">
        <f t="shared" si="104"/>
        <v>1.047300956760014</v>
      </c>
      <c r="BZ745" s="12">
        <f t="shared" si="105"/>
        <v>0.27361104913752143</v>
      </c>
      <c r="CA745" s="10">
        <f t="shared" si="99"/>
        <v>3.5974324446390575</v>
      </c>
      <c r="CB745" s="10">
        <f t="shared" si="100"/>
        <v>1.7987162223195288</v>
      </c>
      <c r="CC745" s="11">
        <f t="shared" si="101"/>
        <v>232.38425309049057</v>
      </c>
      <c r="CD745" s="11">
        <f t="shared" si="102"/>
        <v>145.24015818155661</v>
      </c>
      <c r="CF745" s="17"/>
      <c r="CG745" s="17"/>
      <c r="CH745" s="17"/>
      <c r="CI745" s="17"/>
    </row>
    <row r="746" spans="32:87" ht="10.5" customHeight="1">
      <c r="AG746" s="18">
        <v>32905</v>
      </c>
      <c r="AH746" s="19" t="s">
        <v>33</v>
      </c>
      <c r="AI746" s="26"/>
      <c r="AJ746" s="20">
        <v>1.4500000000000001E-2</v>
      </c>
      <c r="AK746" s="21"/>
      <c r="AL746" s="21"/>
      <c r="AM746" s="21"/>
      <c r="AN746" s="21"/>
      <c r="AO746" s="19" t="s">
        <v>34</v>
      </c>
      <c r="AP746" s="18"/>
      <c r="AQ746" s="3">
        <f t="shared" si="97"/>
        <v>49.539920047994542</v>
      </c>
      <c r="AR746" s="27">
        <v>63.499187217428187</v>
      </c>
      <c r="AS746" s="28">
        <v>3.5958355695840924E-2</v>
      </c>
      <c r="AT746" s="28"/>
      <c r="AU746" s="28"/>
      <c r="AV746" s="28"/>
      <c r="AW746" s="60"/>
      <c r="AX746" s="69"/>
      <c r="AY746" s="68"/>
      <c r="AZ746" s="69"/>
      <c r="BA746" s="69"/>
      <c r="BB746" s="69"/>
      <c r="BC746" s="68"/>
      <c r="BD746" s="20"/>
      <c r="BE746" s="27"/>
      <c r="BF746" s="27"/>
      <c r="BG746" s="28"/>
      <c r="BH746" s="17"/>
      <c r="BI746" s="18">
        <v>37683</v>
      </c>
      <c r="BJ746" s="20"/>
      <c r="BK746" s="20"/>
      <c r="BL746" s="42">
        <f>0.03/2</f>
        <v>1.4999999999999999E-2</v>
      </c>
      <c r="BM746" s="42">
        <f>0.032/2</f>
        <v>1.6E-2</v>
      </c>
      <c r="BN746" s="20"/>
      <c r="BO746" s="20"/>
      <c r="BP746" s="20"/>
      <c r="BQ746" s="20"/>
      <c r="BR746" s="20"/>
      <c r="BS746" s="20"/>
      <c r="BT746" s="20"/>
      <c r="BU746" s="20"/>
      <c r="BW746" s="16">
        <f t="shared" si="98"/>
        <v>0.61008417092473621</v>
      </c>
      <c r="BX746" s="10">
        <f t="shared" si="103"/>
        <v>0.19922997428976594</v>
      </c>
      <c r="BY746" s="10">
        <f t="shared" si="104"/>
        <v>1.047300956760014</v>
      </c>
      <c r="BZ746" s="12">
        <f t="shared" si="105"/>
        <v>0.27361104913752143</v>
      </c>
      <c r="CA746" s="10">
        <f t="shared" si="99"/>
        <v>3.5974324446390575</v>
      </c>
      <c r="CB746" s="10">
        <f t="shared" si="100"/>
        <v>1.7987162223195288</v>
      </c>
      <c r="CC746" s="11">
        <f t="shared" si="101"/>
        <v>232.38425309049057</v>
      </c>
      <c r="CD746" s="11">
        <f t="shared" si="102"/>
        <v>145.24015818155661</v>
      </c>
      <c r="CF746" s="17"/>
      <c r="CG746" s="17"/>
      <c r="CH746" s="17"/>
      <c r="CI746" s="17"/>
    </row>
    <row r="747" spans="32:87" ht="10.5" customHeight="1">
      <c r="AF747" s="8"/>
      <c r="AG747" s="18">
        <v>32905</v>
      </c>
      <c r="AH747" s="19" t="s">
        <v>39</v>
      </c>
      <c r="AI747" s="19"/>
      <c r="AJ747" s="19"/>
      <c r="AK747" s="19"/>
      <c r="AL747" s="20">
        <v>8.5999999999999993E-2</v>
      </c>
      <c r="AM747" s="26"/>
      <c r="AN747" s="21"/>
      <c r="AO747" s="19" t="s">
        <v>34</v>
      </c>
      <c r="AP747" s="20"/>
      <c r="AQ747" s="3">
        <f t="shared" si="97"/>
        <v>49.539920047994542</v>
      </c>
      <c r="AR747" s="19"/>
      <c r="AS747" s="19"/>
      <c r="AT747" s="27">
        <v>247.74107526236438</v>
      </c>
      <c r="AU747" s="27">
        <v>141.12065694574682</v>
      </c>
      <c r="AV747" s="28">
        <v>0</v>
      </c>
      <c r="AW747" s="60"/>
      <c r="AX747" s="69"/>
      <c r="AY747" s="68"/>
      <c r="AZ747" s="69"/>
      <c r="BA747" s="69"/>
      <c r="BB747" s="69"/>
      <c r="BC747" s="68"/>
      <c r="BD747" s="20"/>
      <c r="BE747" s="27"/>
      <c r="BF747" s="27"/>
      <c r="BG747" s="28"/>
      <c r="BH747" s="17"/>
      <c r="BI747" s="18">
        <v>37711</v>
      </c>
      <c r="BJ747" s="42">
        <f>0.021/2</f>
        <v>1.0500000000000001E-2</v>
      </c>
      <c r="BK747" s="42">
        <f>0.024/2</f>
        <v>1.2E-2</v>
      </c>
      <c r="BL747" s="20"/>
      <c r="BM747" s="20"/>
      <c r="BN747" s="20"/>
      <c r="BO747" s="20"/>
      <c r="BP747" s="20"/>
      <c r="BQ747" s="20"/>
      <c r="BR747" s="20"/>
      <c r="BS747" s="20"/>
      <c r="BT747" s="20"/>
      <c r="BU747" s="20"/>
      <c r="BW747" s="16">
        <f t="shared" si="98"/>
        <v>0.60900525026851859</v>
      </c>
      <c r="BX747" s="10">
        <f t="shared" si="103"/>
        <v>0.19887764039086622</v>
      </c>
      <c r="BY747" s="10">
        <f t="shared" si="104"/>
        <v>1.0454488276778711</v>
      </c>
      <c r="BZ747" s="12">
        <f t="shared" si="105"/>
        <v>0.27312717391709673</v>
      </c>
      <c r="CA747" s="10">
        <f t="shared" si="99"/>
        <v>3.5908469018913696</v>
      </c>
      <c r="CB747" s="10">
        <f t="shared" si="100"/>
        <v>1.7954234509456848</v>
      </c>
      <c r="CC747" s="11">
        <f t="shared" si="101"/>
        <v>231.35751657970073</v>
      </c>
      <c r="CD747" s="11">
        <f t="shared" si="102"/>
        <v>144.59844786231295</v>
      </c>
      <c r="CF747" s="17"/>
      <c r="CG747" s="17"/>
      <c r="CH747" s="17"/>
      <c r="CI747" s="17"/>
    </row>
    <row r="748" spans="32:87" ht="10.5" customHeight="1">
      <c r="AG748" s="18">
        <v>32932</v>
      </c>
      <c r="AH748" s="19" t="s">
        <v>35</v>
      </c>
      <c r="AI748" s="20">
        <v>0.17</v>
      </c>
      <c r="AJ748" s="26"/>
      <c r="AK748" s="20"/>
      <c r="AL748" s="20"/>
      <c r="AM748" s="20"/>
      <c r="AN748" s="20"/>
      <c r="AO748" s="19" t="s">
        <v>34</v>
      </c>
      <c r="AP748" s="20"/>
      <c r="AQ748" s="3">
        <f t="shared" si="97"/>
        <v>49.455436040164578</v>
      </c>
      <c r="AR748" s="27">
        <v>63.39107737132661</v>
      </c>
      <c r="AS748" s="28">
        <v>3.5897135190970021E-2</v>
      </c>
      <c r="AT748" s="28"/>
      <c r="AU748" s="28"/>
      <c r="AV748" s="28"/>
      <c r="AW748" s="60"/>
      <c r="AX748" s="69"/>
      <c r="AY748" s="68"/>
      <c r="AZ748" s="69"/>
      <c r="BA748" s="69"/>
      <c r="BB748" s="69"/>
      <c r="BC748" s="68"/>
      <c r="BD748" s="20"/>
      <c r="BE748" s="27"/>
      <c r="BF748" s="27"/>
      <c r="BG748" s="28"/>
      <c r="BH748" s="17"/>
      <c r="BI748" s="18">
        <v>37712</v>
      </c>
      <c r="BJ748" s="20"/>
      <c r="BK748" s="20"/>
      <c r="BL748" s="42">
        <f>0.03/2</f>
        <v>1.4999999999999999E-2</v>
      </c>
      <c r="BM748" s="42">
        <f>0.032/2</f>
        <v>1.6E-2</v>
      </c>
      <c r="BN748" s="20"/>
      <c r="BO748" s="20"/>
      <c r="BP748" s="20"/>
      <c r="BQ748" s="20"/>
      <c r="BR748" s="20"/>
      <c r="BS748" s="20"/>
      <c r="BT748" s="20"/>
      <c r="BU748" s="20"/>
      <c r="BW748" s="16">
        <f t="shared" si="98"/>
        <v>0.6089667526971666</v>
      </c>
      <c r="BX748" s="10">
        <f t="shared" si="103"/>
        <v>0.19886506856796668</v>
      </c>
      <c r="BY748" s="10">
        <f t="shared" si="104"/>
        <v>1.0453827408242344</v>
      </c>
      <c r="BZ748" s="12">
        <f t="shared" si="105"/>
        <v>0.27310990849473554</v>
      </c>
      <c r="CA748" s="10">
        <f t="shared" si="99"/>
        <v>3.5906119270353596</v>
      </c>
      <c r="CB748" s="10">
        <f t="shared" si="100"/>
        <v>1.7953059635176798</v>
      </c>
      <c r="CC748" s="11">
        <f t="shared" si="101"/>
        <v>231.32093143826197</v>
      </c>
      <c r="CD748" s="11">
        <f t="shared" si="102"/>
        <v>144.57558214891372</v>
      </c>
      <c r="CF748" s="17"/>
      <c r="CG748" s="17"/>
      <c r="CH748" s="17"/>
      <c r="CI748" s="17"/>
    </row>
    <row r="749" spans="32:87" ht="10.5" customHeight="1">
      <c r="AF749" s="8"/>
      <c r="AG749" s="18">
        <v>32932</v>
      </c>
      <c r="AH749" s="19" t="s">
        <v>33</v>
      </c>
      <c r="AI749" s="26"/>
      <c r="AJ749" s="20">
        <v>1.4500000000000001E-2</v>
      </c>
      <c r="AK749" s="21"/>
      <c r="AL749" s="21"/>
      <c r="AM749" s="21"/>
      <c r="AN749" s="21"/>
      <c r="AO749" s="19" t="s">
        <v>34</v>
      </c>
      <c r="AP749" s="20"/>
      <c r="AQ749" s="3">
        <f t="shared" si="97"/>
        <v>49.455436040164578</v>
      </c>
      <c r="AR749" s="27">
        <v>63.39107737132661</v>
      </c>
      <c r="AS749" s="28">
        <v>3.5897135190970021E-2</v>
      </c>
      <c r="AT749" s="28"/>
      <c r="AU749" s="28"/>
      <c r="AV749" s="28"/>
      <c r="AW749" s="60"/>
      <c r="AX749" s="69"/>
      <c r="AY749" s="68"/>
      <c r="AZ749" s="69"/>
      <c r="BA749" s="69"/>
      <c r="BB749" s="69"/>
      <c r="BC749" s="68"/>
      <c r="BD749" s="20"/>
      <c r="BE749" s="27"/>
      <c r="BF749" s="27"/>
      <c r="BG749" s="28"/>
      <c r="BH749" s="17"/>
      <c r="BI749" s="18">
        <v>37742</v>
      </c>
      <c r="BJ749" s="42">
        <f>0.021/2</f>
        <v>1.0500000000000001E-2</v>
      </c>
      <c r="BK749" s="42">
        <f>0.024/2</f>
        <v>1.2E-2</v>
      </c>
      <c r="BL749" s="20"/>
      <c r="BM749" s="20"/>
      <c r="BN749" s="20"/>
      <c r="BO749" s="20"/>
      <c r="BP749" s="20"/>
      <c r="BQ749" s="20"/>
      <c r="BR749" s="20"/>
      <c r="BS749" s="20"/>
      <c r="BT749" s="20"/>
      <c r="BU749" s="20"/>
      <c r="BW749" s="16">
        <f t="shared" si="98"/>
        <v>0.60781295648012279</v>
      </c>
      <c r="BX749" s="10">
        <f t="shared" si="103"/>
        <v>0.19848828319700901</v>
      </c>
      <c r="BY749" s="10">
        <f t="shared" si="104"/>
        <v>1.0434020766149261</v>
      </c>
      <c r="BZ749" s="12">
        <f t="shared" si="105"/>
        <v>0.27259245302140683</v>
      </c>
      <c r="CA749" s="10">
        <f t="shared" si="99"/>
        <v>3.5835698267159728</v>
      </c>
      <c r="CB749" s="10">
        <f t="shared" si="100"/>
        <v>1.7917849133579864</v>
      </c>
      <c r="CC749" s="11">
        <f t="shared" si="101"/>
        <v>230.22606325179154</v>
      </c>
      <c r="CD749" s="11">
        <f t="shared" si="102"/>
        <v>143.89128953236971</v>
      </c>
      <c r="CF749" s="17"/>
      <c r="CG749" s="17"/>
      <c r="CH749" s="17"/>
      <c r="CI749" s="17"/>
    </row>
    <row r="750" spans="32:87" ht="10.5" customHeight="1">
      <c r="AG750" s="18">
        <v>32933</v>
      </c>
      <c r="AH750" s="19" t="s">
        <v>33</v>
      </c>
      <c r="AI750" s="26"/>
      <c r="AJ750" s="20">
        <v>7.4999999999999997E-2</v>
      </c>
      <c r="AK750" s="20"/>
      <c r="AL750" s="20"/>
      <c r="AM750" s="20"/>
      <c r="AN750" s="20"/>
      <c r="AO750" s="19" t="s">
        <v>34</v>
      </c>
      <c r="AP750" s="20"/>
      <c r="AQ750" s="3">
        <f t="shared" si="97"/>
        <v>49.45230977125825</v>
      </c>
      <c r="AR750" s="27">
        <v>63.38707683966949</v>
      </c>
      <c r="AS750" s="28">
        <v>3.5894869767637803E-2</v>
      </c>
      <c r="AT750" s="28"/>
      <c r="AU750" s="28"/>
      <c r="AV750" s="28"/>
      <c r="AW750" s="60"/>
      <c r="AX750" s="69"/>
      <c r="AY750" s="68"/>
      <c r="AZ750" s="69"/>
      <c r="BA750" s="69"/>
      <c r="BB750" s="69"/>
      <c r="BC750" s="68"/>
      <c r="BD750" s="20"/>
      <c r="BE750" s="27"/>
      <c r="BF750" s="27"/>
      <c r="BG750" s="28"/>
      <c r="BH750" s="17"/>
      <c r="BI750" s="18">
        <v>37743</v>
      </c>
      <c r="BJ750" s="20"/>
      <c r="BK750" s="20"/>
      <c r="BL750" s="42">
        <v>0.06</v>
      </c>
      <c r="BM750" s="42">
        <f>0.032/2</f>
        <v>1.6E-2</v>
      </c>
      <c r="BN750" s="20"/>
      <c r="BO750" s="20"/>
      <c r="BP750" s="20"/>
      <c r="BQ750" s="20"/>
      <c r="BR750" s="20"/>
      <c r="BS750" s="20"/>
      <c r="BT750" s="20"/>
      <c r="BU750" s="20"/>
      <c r="BW750" s="16">
        <f t="shared" si="98"/>
        <v>0.60777453427826089</v>
      </c>
      <c r="BX750" s="10">
        <f t="shared" si="103"/>
        <v>0.19847573598687987</v>
      </c>
      <c r="BY750" s="10">
        <f t="shared" si="104"/>
        <v>1.0433361191443207</v>
      </c>
      <c r="BZ750" s="12">
        <f t="shared" si="105"/>
        <v>0.27257522140081641</v>
      </c>
      <c r="CA750" s="10">
        <f t="shared" si="99"/>
        <v>3.5833353280511622</v>
      </c>
      <c r="CB750" s="10">
        <f t="shared" si="100"/>
        <v>1.7916676640255811</v>
      </c>
      <c r="CC750" s="11">
        <f t="shared" si="101"/>
        <v>230.18965702989101</v>
      </c>
      <c r="CD750" s="11">
        <f t="shared" si="102"/>
        <v>143.86853564368187</v>
      </c>
      <c r="CF750" s="17"/>
      <c r="CG750" s="17"/>
      <c r="CH750" s="17"/>
      <c r="CI750" s="17"/>
    </row>
    <row r="751" spans="32:87" ht="10.5" customHeight="1">
      <c r="AF751" s="8"/>
      <c r="AG751" s="18">
        <v>32933</v>
      </c>
      <c r="AH751" s="19" t="s">
        <v>33</v>
      </c>
      <c r="AI751" s="26"/>
      <c r="AJ751" s="20">
        <v>1.4500000000000001E-2</v>
      </c>
      <c r="AK751" s="21"/>
      <c r="AL751" s="21"/>
      <c r="AM751" s="21"/>
      <c r="AN751" s="21"/>
      <c r="AO751" s="19" t="s">
        <v>34</v>
      </c>
      <c r="AP751" s="18"/>
      <c r="AQ751" s="3">
        <f t="shared" si="97"/>
        <v>49.45230977125825</v>
      </c>
      <c r="AR751" s="27">
        <v>63.38707683966949</v>
      </c>
      <c r="AS751" s="28">
        <v>3.5894869767637803E-2</v>
      </c>
      <c r="AT751" s="28"/>
      <c r="AU751" s="28"/>
      <c r="AV751" s="28"/>
      <c r="AW751" s="60"/>
      <c r="AX751" s="69"/>
      <c r="AY751" s="68"/>
      <c r="AZ751" s="69"/>
      <c r="BA751" s="69"/>
      <c r="BB751" s="69"/>
      <c r="BC751" s="68"/>
      <c r="BD751" s="20"/>
      <c r="BE751" s="27"/>
      <c r="BF751" s="27"/>
      <c r="BG751" s="28"/>
      <c r="BH751" s="17"/>
      <c r="BI751" s="47">
        <v>37748</v>
      </c>
      <c r="BJ751" s="20"/>
      <c r="BK751" s="20"/>
      <c r="BL751" s="20"/>
      <c r="BM751" s="20"/>
      <c r="BN751" s="20"/>
      <c r="BO751" s="20"/>
      <c r="BP751" s="20"/>
      <c r="BQ751" s="20"/>
      <c r="BR751" s="20"/>
      <c r="BS751" s="43">
        <v>5.0999999999999997E-2</v>
      </c>
      <c r="BT751" s="54">
        <v>2.7E-2</v>
      </c>
      <c r="BU751" s="43">
        <v>9.4E-2</v>
      </c>
      <c r="BW751" s="16">
        <f t="shared" si="98"/>
        <v>0.6075824596981152</v>
      </c>
      <c r="BX751" s="10">
        <f t="shared" si="103"/>
        <v>0.19841301183259444</v>
      </c>
      <c r="BY751" s="10">
        <f t="shared" si="104"/>
        <v>1.0430063943274139</v>
      </c>
      <c r="BZ751" s="12">
        <f t="shared" si="105"/>
        <v>0.27248907963564545</v>
      </c>
      <c r="CA751" s="10">
        <f t="shared" si="99"/>
        <v>3.582163064880957</v>
      </c>
      <c r="CB751" s="10">
        <f t="shared" si="100"/>
        <v>1.7910815324404785</v>
      </c>
      <c r="CC751" s="11">
        <f t="shared" si="101"/>
        <v>230.00771225728417</v>
      </c>
      <c r="CD751" s="11">
        <f t="shared" si="102"/>
        <v>143.75482016080261</v>
      </c>
      <c r="CF751" s="17"/>
      <c r="CG751" s="17"/>
      <c r="CH751" s="17"/>
      <c r="CI751" s="17"/>
    </row>
    <row r="752" spans="32:87" ht="10.5" customHeight="1">
      <c r="AG752" s="18">
        <v>32933</v>
      </c>
      <c r="AH752" s="19" t="s">
        <v>33</v>
      </c>
      <c r="AI752" s="26"/>
      <c r="AJ752" s="20">
        <v>1.4500000000000001E-2</v>
      </c>
      <c r="AK752" s="21"/>
      <c r="AL752" s="21"/>
      <c r="AM752" s="21"/>
      <c r="AN752" s="21"/>
      <c r="AO752" s="19" t="s">
        <v>34</v>
      </c>
      <c r="AP752" s="18"/>
      <c r="AQ752" s="3">
        <f t="shared" si="97"/>
        <v>49.45230977125825</v>
      </c>
      <c r="AR752" s="27">
        <v>63.38707683966949</v>
      </c>
      <c r="AS752" s="28">
        <v>3.5894869767637803E-2</v>
      </c>
      <c r="AT752" s="28"/>
      <c r="AU752" s="28"/>
      <c r="AV752" s="28"/>
      <c r="AW752" s="60"/>
      <c r="AX752" s="69"/>
      <c r="AY752" s="68"/>
      <c r="AZ752" s="69"/>
      <c r="BA752" s="69"/>
      <c r="BB752" s="69"/>
      <c r="BC752" s="68"/>
      <c r="BD752" s="20"/>
      <c r="BE752" s="27"/>
      <c r="BF752" s="27"/>
      <c r="BG752" s="28"/>
      <c r="BH752" s="17"/>
      <c r="BI752" s="18">
        <v>37774</v>
      </c>
      <c r="BJ752" s="42">
        <f>0.021/2</f>
        <v>1.0500000000000001E-2</v>
      </c>
      <c r="BK752" s="42">
        <f>0.024/2</f>
        <v>1.2E-2</v>
      </c>
      <c r="BL752" s="20"/>
      <c r="BM752" s="20"/>
      <c r="BN752" s="20"/>
      <c r="BO752" s="20"/>
      <c r="BP752" s="20"/>
      <c r="BQ752" s="20"/>
      <c r="BR752" s="20"/>
      <c r="BS752" s="20"/>
      <c r="BT752" s="20"/>
      <c r="BU752" s="20"/>
      <c r="BW752" s="16">
        <f t="shared" si="98"/>
        <v>0.60658464995190153</v>
      </c>
      <c r="BX752" s="10">
        <f t="shared" si="103"/>
        <v>0.19808716563045006</v>
      </c>
      <c r="BY752" s="10">
        <f t="shared" si="104"/>
        <v>1.0412935042842413</v>
      </c>
      <c r="BZ752" s="12">
        <f t="shared" si="105"/>
        <v>0.27204158110263588</v>
      </c>
      <c r="CA752" s="10">
        <f t="shared" si="99"/>
        <v>3.5760734755485819</v>
      </c>
      <c r="CB752" s="10">
        <f t="shared" si="100"/>
        <v>1.788036737774291</v>
      </c>
      <c r="CC752" s="11">
        <f t="shared" si="101"/>
        <v>229.06391511604647</v>
      </c>
      <c r="CD752" s="11">
        <f t="shared" si="102"/>
        <v>143.16494694752905</v>
      </c>
      <c r="CF752" s="17"/>
      <c r="CG752" s="17"/>
      <c r="CH752" s="17"/>
      <c r="CI752" s="17"/>
    </row>
    <row r="753" spans="32:87" ht="10.5" customHeight="1">
      <c r="AF753" s="8"/>
      <c r="AG753" s="18">
        <v>32933</v>
      </c>
      <c r="AH753" s="19" t="s">
        <v>39</v>
      </c>
      <c r="AI753" s="19"/>
      <c r="AJ753" s="19"/>
      <c r="AK753" s="19"/>
      <c r="AL753" s="20">
        <v>0.17</v>
      </c>
      <c r="AM753" s="26"/>
      <c r="AN753" s="20"/>
      <c r="AO753" s="19" t="s">
        <v>34</v>
      </c>
      <c r="AP753" s="18"/>
      <c r="AQ753" s="3">
        <f t="shared" si="97"/>
        <v>49.45230977125825</v>
      </c>
      <c r="AR753" s="19"/>
      <c r="AS753" s="19"/>
      <c r="AT753" s="27">
        <v>247.30367839555242</v>
      </c>
      <c r="AU753" s="27">
        <v>140.87150273050355</v>
      </c>
      <c r="AV753" s="28">
        <v>0</v>
      </c>
      <c r="AW753" s="60"/>
      <c r="AX753" s="69"/>
      <c r="AY753" s="68"/>
      <c r="AZ753" s="69"/>
      <c r="BA753" s="69"/>
      <c r="BB753" s="69"/>
      <c r="BC753" s="68"/>
      <c r="BD753" s="20"/>
      <c r="BE753" s="27"/>
      <c r="BF753" s="27"/>
      <c r="BG753" s="28"/>
      <c r="BH753" s="17"/>
      <c r="BI753" s="18">
        <v>37774</v>
      </c>
      <c r="BJ753" s="20"/>
      <c r="BK753" s="20"/>
      <c r="BL753" s="42">
        <f>0.03/2</f>
        <v>1.4999999999999999E-2</v>
      </c>
      <c r="BM753" s="42">
        <f>0.032/2</f>
        <v>1.6E-2</v>
      </c>
      <c r="BN753" s="20"/>
      <c r="BO753" s="20"/>
      <c r="BP753" s="20"/>
      <c r="BQ753" s="20"/>
      <c r="BR753" s="20"/>
      <c r="BS753" s="20"/>
      <c r="BT753" s="20"/>
      <c r="BU753" s="20"/>
      <c r="BW753" s="16">
        <f t="shared" si="98"/>
        <v>0.60658464995190153</v>
      </c>
      <c r="BX753" s="10">
        <f t="shared" si="103"/>
        <v>0.19808716563045006</v>
      </c>
      <c r="BY753" s="10">
        <f t="shared" si="104"/>
        <v>1.0412935042842413</v>
      </c>
      <c r="BZ753" s="12">
        <f t="shared" si="105"/>
        <v>0.27204158110263588</v>
      </c>
      <c r="CA753" s="10">
        <f t="shared" si="99"/>
        <v>3.5760734755485819</v>
      </c>
      <c r="CB753" s="10">
        <f t="shared" si="100"/>
        <v>1.788036737774291</v>
      </c>
      <c r="CC753" s="11">
        <f t="shared" si="101"/>
        <v>229.06391511604647</v>
      </c>
      <c r="CD753" s="11">
        <f t="shared" si="102"/>
        <v>143.16494694752905</v>
      </c>
      <c r="CF753" s="17"/>
      <c r="CG753" s="17"/>
      <c r="CH753" s="17"/>
      <c r="CI753" s="17"/>
    </row>
    <row r="754" spans="32:87" ht="10.5" customHeight="1">
      <c r="AG754" s="18">
        <v>32962</v>
      </c>
      <c r="AH754" s="19" t="s">
        <v>35</v>
      </c>
      <c r="AI754" s="20">
        <v>0.11</v>
      </c>
      <c r="AJ754" s="26"/>
      <c r="AK754" s="20"/>
      <c r="AL754" s="20"/>
      <c r="AM754" s="20"/>
      <c r="AN754" s="20"/>
      <c r="AO754" s="19" t="s">
        <v>34</v>
      </c>
      <c r="AP754" s="18"/>
      <c r="AQ754" s="3">
        <f t="shared" si="97"/>
        <v>49.361733888507416</v>
      </c>
      <c r="AR754" s="27">
        <v>63.271171180773116</v>
      </c>
      <c r="AS754" s="28">
        <v>3.5829234645482842E-2</v>
      </c>
      <c r="AT754" s="28"/>
      <c r="AU754" s="28"/>
      <c r="AV754" s="28"/>
      <c r="AW754" s="60"/>
      <c r="AX754" s="69"/>
      <c r="AY754" s="68"/>
      <c r="AZ754" s="69"/>
      <c r="BA754" s="69"/>
      <c r="BB754" s="69"/>
      <c r="BC754" s="68"/>
      <c r="BD754" s="20"/>
      <c r="BE754" s="27"/>
      <c r="BF754" s="27"/>
      <c r="BG754" s="28"/>
      <c r="BH754" s="17"/>
      <c r="BI754" s="44">
        <v>37780</v>
      </c>
      <c r="BJ754" s="20"/>
      <c r="BK754" s="20"/>
      <c r="BL754" s="20"/>
      <c r="BM754" s="20"/>
      <c r="BN754" s="45">
        <v>0.27</v>
      </c>
      <c r="BO754" s="55">
        <v>0.16</v>
      </c>
      <c r="BP754" s="55">
        <v>0.28999999999999998</v>
      </c>
      <c r="BQ754" s="20"/>
      <c r="BR754" s="20"/>
      <c r="BS754" s="20"/>
      <c r="BT754" s="20"/>
      <c r="BU754" s="20"/>
      <c r="BW754" s="16">
        <f t="shared" si="98"/>
        <v>0.60635461897224163</v>
      </c>
      <c r="BX754" s="10">
        <f t="shared" si="103"/>
        <v>0.1980120463791277</v>
      </c>
      <c r="BY754" s="10">
        <f t="shared" si="104"/>
        <v>1.0408986216163021</v>
      </c>
      <c r="BZ754" s="12">
        <f t="shared" si="105"/>
        <v>0.27193841662029322</v>
      </c>
      <c r="CA754" s="10">
        <f t="shared" si="99"/>
        <v>3.5746696564721083</v>
      </c>
      <c r="CB754" s="10">
        <f t="shared" si="100"/>
        <v>1.7873348282360542</v>
      </c>
      <c r="CC754" s="11">
        <f t="shared" si="101"/>
        <v>228.84666632603165</v>
      </c>
      <c r="CD754" s="11">
        <f t="shared" si="102"/>
        <v>143.02916645376979</v>
      </c>
      <c r="CF754" s="17"/>
      <c r="CG754" s="17"/>
      <c r="CH754" s="17"/>
      <c r="CI754" s="17"/>
    </row>
    <row r="755" spans="32:87" ht="10.5" customHeight="1">
      <c r="AF755" s="8"/>
      <c r="AG755" s="18">
        <v>32962</v>
      </c>
      <c r="AH755" s="19" t="s">
        <v>33</v>
      </c>
      <c r="AI755" s="26"/>
      <c r="AJ755" s="20">
        <v>6.8000000000000005E-2</v>
      </c>
      <c r="AK755" s="21"/>
      <c r="AL755" s="21"/>
      <c r="AM755" s="21"/>
      <c r="AN755" s="21"/>
      <c r="AO755" s="19" t="s">
        <v>34</v>
      </c>
      <c r="AP755" s="18"/>
      <c r="AQ755" s="3">
        <f t="shared" si="97"/>
        <v>49.361733888507416</v>
      </c>
      <c r="AR755" s="27">
        <v>63.271171180773116</v>
      </c>
      <c r="AS755" s="28">
        <v>3.5829234645482842E-2</v>
      </c>
      <c r="AT755" s="28"/>
      <c r="AU755" s="28"/>
      <c r="AV755" s="28"/>
      <c r="AW755" s="60"/>
      <c r="AX755" s="69"/>
      <c r="AY755" s="68"/>
      <c r="AZ755" s="69"/>
      <c r="BA755" s="69"/>
      <c r="BB755" s="69"/>
      <c r="BC755" s="68"/>
      <c r="BD755" s="20"/>
      <c r="BE755" s="27"/>
      <c r="BF755" s="27"/>
      <c r="BG755" s="28"/>
      <c r="BH755" s="17"/>
      <c r="BI755" s="18">
        <v>37803</v>
      </c>
      <c r="BJ755" s="42">
        <f>0.021/2</f>
        <v>1.0500000000000001E-2</v>
      </c>
      <c r="BK755" s="42">
        <f>0.024/2</f>
        <v>1.2E-2</v>
      </c>
      <c r="BL755" s="20"/>
      <c r="BM755" s="20"/>
      <c r="BN755" s="20"/>
      <c r="BO755" s="20"/>
      <c r="BP755" s="20"/>
      <c r="BQ755" s="20"/>
      <c r="BR755" s="20"/>
      <c r="BS755" s="20"/>
      <c r="BT755" s="20"/>
      <c r="BU755" s="20"/>
      <c r="BW755" s="16">
        <f t="shared" si="98"/>
        <v>0.60547364137845705</v>
      </c>
      <c r="BX755" s="10">
        <f t="shared" si="103"/>
        <v>0.19772435305462543</v>
      </c>
      <c r="BY755" s="10">
        <f t="shared" si="104"/>
        <v>1.0393862914808452</v>
      </c>
      <c r="BZ755" s="12">
        <f t="shared" si="105"/>
        <v>0.27154331506678681</v>
      </c>
      <c r="CA755" s="10">
        <f t="shared" si="99"/>
        <v>3.5692934532778522</v>
      </c>
      <c r="CB755" s="10">
        <f t="shared" si="100"/>
        <v>1.7846467266389261</v>
      </c>
      <c r="CC755" s="11">
        <f t="shared" si="101"/>
        <v>228.01578634893809</v>
      </c>
      <c r="CD755" s="11">
        <f t="shared" si="102"/>
        <v>142.5098664680863</v>
      </c>
      <c r="CF755" s="17"/>
      <c r="CG755" s="17"/>
      <c r="CH755" s="17"/>
      <c r="CI755" s="17"/>
    </row>
    <row r="756" spans="32:87" ht="10.5" customHeight="1">
      <c r="AG756" s="18">
        <v>32965</v>
      </c>
      <c r="AH756" s="19" t="s">
        <v>33</v>
      </c>
      <c r="AI756" s="26"/>
      <c r="AJ756" s="20">
        <v>5.8999999999999997E-2</v>
      </c>
      <c r="AK756" s="20"/>
      <c r="AL756" s="20"/>
      <c r="AM756" s="20"/>
      <c r="AN756" s="20"/>
      <c r="AO756" s="19" t="s">
        <v>34</v>
      </c>
      <c r="AP756" s="20"/>
      <c r="AQ756" s="3">
        <f t="shared" si="97"/>
        <v>49.35237344334675</v>
      </c>
      <c r="AR756" s="27">
        <v>63.259193043148294</v>
      </c>
      <c r="AS756" s="28">
        <v>3.5822451658925669E-2</v>
      </c>
      <c r="AT756" s="28"/>
      <c r="AU756" s="28"/>
      <c r="AV756" s="28"/>
      <c r="AW756" s="60"/>
      <c r="AX756" s="69"/>
      <c r="AY756" s="68"/>
      <c r="AZ756" s="69"/>
      <c r="BA756" s="69"/>
      <c r="BB756" s="69"/>
      <c r="BC756" s="68"/>
      <c r="BD756" s="20"/>
      <c r="BE756" s="27"/>
      <c r="BF756" s="27"/>
      <c r="BG756" s="28"/>
      <c r="BH756" s="17"/>
      <c r="BI756" s="18">
        <v>37803</v>
      </c>
      <c r="BJ756" s="20"/>
      <c r="BK756" s="20"/>
      <c r="BL756" s="42">
        <f>0.03/2</f>
        <v>1.4999999999999999E-2</v>
      </c>
      <c r="BM756" s="42">
        <f>0.032/2</f>
        <v>1.6E-2</v>
      </c>
      <c r="BN756" s="20"/>
      <c r="BO756" s="20"/>
      <c r="BP756" s="20"/>
      <c r="BQ756" s="20"/>
      <c r="BR756" s="20"/>
      <c r="BS756" s="20"/>
      <c r="BT756" s="20"/>
      <c r="BU756" s="20"/>
      <c r="BW756" s="16">
        <f t="shared" si="98"/>
        <v>0.60547364137845705</v>
      </c>
      <c r="BX756" s="10">
        <f t="shared" si="103"/>
        <v>0.19772435305462543</v>
      </c>
      <c r="BY756" s="10">
        <f t="shared" si="104"/>
        <v>1.0393862914808452</v>
      </c>
      <c r="BZ756" s="12">
        <f t="shared" si="105"/>
        <v>0.27154331506678681</v>
      </c>
      <c r="CA756" s="10">
        <f t="shared" si="99"/>
        <v>3.5692934532778522</v>
      </c>
      <c r="CB756" s="10">
        <f t="shared" si="100"/>
        <v>1.7846467266389261</v>
      </c>
      <c r="CC756" s="11">
        <f t="shared" si="101"/>
        <v>228.01578634893809</v>
      </c>
      <c r="CD756" s="11">
        <f t="shared" si="102"/>
        <v>142.5098664680863</v>
      </c>
      <c r="CF756" s="17"/>
      <c r="CG756" s="17"/>
      <c r="CH756" s="17"/>
      <c r="CI756" s="17"/>
    </row>
    <row r="757" spans="32:87" ht="10.5" customHeight="1">
      <c r="AF757" s="8"/>
      <c r="AG757" s="18">
        <v>32965</v>
      </c>
      <c r="AH757" s="19" t="s">
        <v>33</v>
      </c>
      <c r="AI757" s="26"/>
      <c r="AJ757" s="20">
        <v>6.2300000000000001E-2</v>
      </c>
      <c r="AK757" s="21"/>
      <c r="AL757" s="21"/>
      <c r="AM757" s="21"/>
      <c r="AN757" s="21"/>
      <c r="AO757" s="19" t="s">
        <v>34</v>
      </c>
      <c r="AP757" s="18"/>
      <c r="AQ757" s="3">
        <f t="shared" si="97"/>
        <v>49.35237344334675</v>
      </c>
      <c r="AR757" s="27">
        <v>63.259193043148294</v>
      </c>
      <c r="AS757" s="28">
        <v>3.5822451658925669E-2</v>
      </c>
      <c r="AT757" s="28"/>
      <c r="AU757" s="28"/>
      <c r="AV757" s="28"/>
      <c r="AW757" s="60"/>
      <c r="AX757" s="69"/>
      <c r="AY757" s="68"/>
      <c r="AZ757" s="69"/>
      <c r="BA757" s="69"/>
      <c r="BB757" s="69"/>
      <c r="BC757" s="68"/>
      <c r="BD757" s="20"/>
      <c r="BE757" s="27"/>
      <c r="BF757" s="27"/>
      <c r="BG757" s="28"/>
      <c r="BH757" s="17"/>
      <c r="BI757" s="47">
        <v>37809</v>
      </c>
      <c r="BJ757" s="20"/>
      <c r="BK757" s="20"/>
      <c r="BL757" s="20"/>
      <c r="BM757" s="20"/>
      <c r="BN757" s="20"/>
      <c r="BO757" s="20"/>
      <c r="BP757" s="20"/>
      <c r="BQ757" s="43">
        <v>1.0999999999999999E-2</v>
      </c>
      <c r="BR757" s="20"/>
      <c r="BS757" s="20"/>
      <c r="BT757" s="20"/>
      <c r="BU757" s="20"/>
      <c r="BW757" s="16">
        <f t="shared" si="98"/>
        <v>0.60524403171903762</v>
      </c>
      <c r="BX757" s="10">
        <f t="shared" si="103"/>
        <v>0.19764937139025363</v>
      </c>
      <c r="BY757" s="10">
        <f t="shared" si="104"/>
        <v>1.0389921320722724</v>
      </c>
      <c r="BZ757" s="12">
        <f t="shared" si="105"/>
        <v>0.271440339538491</v>
      </c>
      <c r="CA757" s="10">
        <f t="shared" si="99"/>
        <v>3.5678922957587185</v>
      </c>
      <c r="CB757" s="10">
        <f t="shared" si="100"/>
        <v>1.7839461478793592</v>
      </c>
      <c r="CC757" s="11">
        <f t="shared" si="101"/>
        <v>227.79953162517029</v>
      </c>
      <c r="CD757" s="11">
        <f t="shared" si="102"/>
        <v>142.37470726573142</v>
      </c>
      <c r="CF757" s="17"/>
      <c r="CG757" s="17"/>
      <c r="CH757" s="17"/>
      <c r="CI757" s="17"/>
    </row>
    <row r="758" spans="32:87" ht="10.5" customHeight="1">
      <c r="AG758" s="18">
        <v>32965</v>
      </c>
      <c r="AH758" s="19" t="s">
        <v>33</v>
      </c>
      <c r="AI758" s="26"/>
      <c r="AJ758" s="20">
        <v>5.5E-2</v>
      </c>
      <c r="AK758" s="21"/>
      <c r="AL758" s="21"/>
      <c r="AM758" s="21"/>
      <c r="AN758" s="21"/>
      <c r="AO758" s="19" t="s">
        <v>34</v>
      </c>
      <c r="AP758" s="18"/>
      <c r="AQ758" s="3">
        <f t="shared" si="97"/>
        <v>49.35237344334675</v>
      </c>
      <c r="AR758" s="27">
        <v>63.259193043148294</v>
      </c>
      <c r="AS758" s="28">
        <v>3.5822451658925669E-2</v>
      </c>
      <c r="AT758" s="28"/>
      <c r="AU758" s="28"/>
      <c r="AV758" s="28"/>
      <c r="AW758" s="60"/>
      <c r="AX758" s="69"/>
      <c r="AY758" s="68"/>
      <c r="AZ758" s="69"/>
      <c r="BA758" s="69"/>
      <c r="BB758" s="69"/>
      <c r="BC758" s="68"/>
      <c r="BD758" s="20"/>
      <c r="BE758" s="27"/>
      <c r="BF758" s="27"/>
      <c r="BG758" s="28"/>
      <c r="BH758" s="17"/>
      <c r="BI758" s="47">
        <v>37818</v>
      </c>
      <c r="BJ758" s="20"/>
      <c r="BK758" s="20"/>
      <c r="BL758" s="20"/>
      <c r="BM758" s="20"/>
      <c r="BN758" s="20"/>
      <c r="BO758" s="20"/>
      <c r="BP758" s="20"/>
      <c r="BQ758" s="20"/>
      <c r="BR758" s="51">
        <v>6.3E-2</v>
      </c>
      <c r="BS758" s="20"/>
      <c r="BT758" s="20"/>
      <c r="BU758" s="20"/>
      <c r="BW758" s="16">
        <f t="shared" si="98"/>
        <v>0.6048997804820504</v>
      </c>
      <c r="BX758" s="10">
        <f t="shared" si="103"/>
        <v>0.19753695220555287</v>
      </c>
      <c r="BY758" s="10">
        <f t="shared" si="104"/>
        <v>1.0384011732061933</v>
      </c>
      <c r="BZ758" s="12">
        <f t="shared" si="105"/>
        <v>0.27128594946150181</v>
      </c>
      <c r="CA758" s="10">
        <f t="shared" si="99"/>
        <v>3.5657915907313518</v>
      </c>
      <c r="CB758" s="10">
        <f t="shared" si="100"/>
        <v>1.7828957953656759</v>
      </c>
      <c r="CC758" s="11">
        <f t="shared" si="101"/>
        <v>227.47553404178075</v>
      </c>
      <c r="CD758" s="11">
        <f t="shared" si="102"/>
        <v>142.17220877611297</v>
      </c>
      <c r="CF758" s="17"/>
      <c r="CG758" s="17"/>
      <c r="CH758" s="17"/>
      <c r="CI758" s="17"/>
    </row>
    <row r="759" spans="32:87" ht="10.5" customHeight="1">
      <c r="AF759" s="8"/>
      <c r="AG759" s="18">
        <v>32965</v>
      </c>
      <c r="AH759" s="19" t="s">
        <v>39</v>
      </c>
      <c r="AI759" s="19"/>
      <c r="AJ759" s="19"/>
      <c r="AK759" s="19"/>
      <c r="AL759" s="20">
        <v>0.24</v>
      </c>
      <c r="AM759" s="26"/>
      <c r="AN759" s="20"/>
      <c r="AO759" s="19" t="s">
        <v>34</v>
      </c>
      <c r="AP759" s="18"/>
      <c r="AQ759" s="3">
        <f t="shared" si="97"/>
        <v>49.35237344334675</v>
      </c>
      <c r="AR759" s="19"/>
      <c r="AS759" s="19"/>
      <c r="AT759" s="27">
        <v>246.80474178475276</v>
      </c>
      <c r="AU759" s="27">
        <v>140.58729365368509</v>
      </c>
      <c r="AV759" s="28">
        <v>0</v>
      </c>
      <c r="AW759" s="60"/>
      <c r="AX759" s="69"/>
      <c r="AY759" s="68"/>
      <c r="AZ759" s="69"/>
      <c r="BA759" s="69"/>
      <c r="BB759" s="69"/>
      <c r="BC759" s="68"/>
      <c r="BD759" s="20"/>
      <c r="BE759" s="27"/>
      <c r="BF759" s="27"/>
      <c r="BG759" s="28"/>
      <c r="BH759" s="17"/>
      <c r="BI759" s="18">
        <v>37834</v>
      </c>
      <c r="BJ759" s="42">
        <f>0.021/2</f>
        <v>1.0500000000000001E-2</v>
      </c>
      <c r="BK759" s="42">
        <f>0.024/2</f>
        <v>1.2E-2</v>
      </c>
      <c r="BL759" s="20"/>
      <c r="BM759" s="20"/>
      <c r="BN759" s="20"/>
      <c r="BO759" s="20"/>
      <c r="BP759" s="20"/>
      <c r="BQ759" s="20"/>
      <c r="BR759" s="20"/>
      <c r="BS759" s="20"/>
      <c r="BT759" s="20"/>
      <c r="BU759" s="20"/>
      <c r="BW759" s="16">
        <f t="shared" si="98"/>
        <v>0.60428826167715788</v>
      </c>
      <c r="BX759" s="10">
        <f t="shared" si="103"/>
        <v>0.19733725373510777</v>
      </c>
      <c r="BY759" s="10">
        <f t="shared" si="104"/>
        <v>1.0373514094851155</v>
      </c>
      <c r="BZ759" s="12">
        <f t="shared" si="105"/>
        <v>0.27101169500654632</v>
      </c>
      <c r="CA759" s="10">
        <f t="shared" si="99"/>
        <v>3.5620600575101653</v>
      </c>
      <c r="CB759" s="10">
        <f t="shared" si="100"/>
        <v>1.7810300287550827</v>
      </c>
      <c r="CC759" s="11">
        <f t="shared" si="101"/>
        <v>226.90067574395604</v>
      </c>
      <c r="CD759" s="11">
        <f t="shared" si="102"/>
        <v>141.81292233997252</v>
      </c>
      <c r="CF759" s="17"/>
      <c r="CG759" s="17"/>
      <c r="CH759" s="17"/>
      <c r="CI759" s="17"/>
    </row>
    <row r="760" spans="32:87" ht="10.5" customHeight="1">
      <c r="AG760" s="18">
        <v>32990</v>
      </c>
      <c r="AH760" s="19" t="s">
        <v>35</v>
      </c>
      <c r="AI760" s="20">
        <v>0.14000000000000001</v>
      </c>
      <c r="AJ760" s="26"/>
      <c r="AK760" s="20"/>
      <c r="AL760" s="20"/>
      <c r="AM760" s="20"/>
      <c r="AN760" s="20"/>
      <c r="AO760" s="19" t="s">
        <v>34</v>
      </c>
      <c r="AP760" s="18"/>
      <c r="AQ760" s="3">
        <f t="shared" si="97"/>
        <v>49.274438730138861</v>
      </c>
      <c r="AR760" s="27">
        <v>63.159463374529501</v>
      </c>
      <c r="AS760" s="28">
        <v>3.5765976685705247E-2</v>
      </c>
      <c r="AT760" s="28"/>
      <c r="AU760" s="28"/>
      <c r="AV760" s="28"/>
      <c r="AW760" s="60"/>
      <c r="AX760" s="69"/>
      <c r="AY760" s="68"/>
      <c r="AZ760" s="69"/>
      <c r="BA760" s="69"/>
      <c r="BB760" s="69"/>
      <c r="BC760" s="68"/>
      <c r="BD760" s="20"/>
      <c r="BE760" s="27"/>
      <c r="BF760" s="27"/>
      <c r="BG760" s="28"/>
      <c r="BH760" s="17"/>
      <c r="BI760" s="18">
        <v>37834</v>
      </c>
      <c r="BJ760" s="20"/>
      <c r="BK760" s="20"/>
      <c r="BL760" s="42">
        <f>0.03/2</f>
        <v>1.4999999999999999E-2</v>
      </c>
      <c r="BM760" s="42">
        <f>0.032/2</f>
        <v>1.6E-2</v>
      </c>
      <c r="BN760" s="20"/>
      <c r="BO760" s="20"/>
      <c r="BP760" s="20"/>
      <c r="BQ760" s="20"/>
      <c r="BR760" s="20"/>
      <c r="BS760" s="20"/>
      <c r="BT760" s="20"/>
      <c r="BU760" s="20"/>
      <c r="BW760" s="16">
        <f t="shared" si="98"/>
        <v>0.60428826167715788</v>
      </c>
      <c r="BX760" s="10">
        <f t="shared" si="103"/>
        <v>0.19733725373510777</v>
      </c>
      <c r="BY760" s="10">
        <f t="shared" si="104"/>
        <v>1.0373514094851155</v>
      </c>
      <c r="BZ760" s="12">
        <f t="shared" si="105"/>
        <v>0.27101169500654632</v>
      </c>
      <c r="CA760" s="10">
        <f t="shared" si="99"/>
        <v>3.5620600575101653</v>
      </c>
      <c r="CB760" s="10">
        <f t="shared" si="100"/>
        <v>1.7810300287550827</v>
      </c>
      <c r="CC760" s="11">
        <f t="shared" si="101"/>
        <v>226.90067574395604</v>
      </c>
      <c r="CD760" s="11">
        <f t="shared" si="102"/>
        <v>141.81292233997252</v>
      </c>
      <c r="CF760" s="17"/>
      <c r="CG760" s="17"/>
      <c r="CH760" s="17"/>
      <c r="CI760" s="17"/>
    </row>
    <row r="761" spans="32:87" ht="10.5" customHeight="1">
      <c r="AF761" s="8"/>
      <c r="AG761" s="18">
        <v>32990</v>
      </c>
      <c r="AH761" s="19" t="s">
        <v>33</v>
      </c>
      <c r="AI761" s="26"/>
      <c r="AJ761" s="20">
        <v>8.7999999999999995E-2</v>
      </c>
      <c r="AK761" s="21"/>
      <c r="AL761" s="21"/>
      <c r="AM761" s="21"/>
      <c r="AN761" s="21"/>
      <c r="AO761" s="19" t="s">
        <v>34</v>
      </c>
      <c r="AP761" s="20"/>
      <c r="AQ761" s="3">
        <f t="shared" si="97"/>
        <v>49.274438730138861</v>
      </c>
      <c r="AR761" s="27">
        <v>63.159463374529501</v>
      </c>
      <c r="AS761" s="28">
        <v>3.5765976685705247E-2</v>
      </c>
      <c r="AT761" s="28"/>
      <c r="AU761" s="28"/>
      <c r="AV761" s="28"/>
      <c r="AW761" s="60"/>
      <c r="AX761" s="69"/>
      <c r="AY761" s="68"/>
      <c r="AZ761" s="69"/>
      <c r="BA761" s="69"/>
      <c r="BB761" s="69"/>
      <c r="BC761" s="68"/>
      <c r="BD761" s="20"/>
      <c r="BE761" s="27"/>
      <c r="BF761" s="27"/>
      <c r="BG761" s="28"/>
      <c r="BH761" s="17"/>
      <c r="BI761" s="47">
        <v>37855</v>
      </c>
      <c r="BJ761" s="20"/>
      <c r="BK761" s="20"/>
      <c r="BL761" s="20"/>
      <c r="BM761" s="20"/>
      <c r="BN761" s="20"/>
      <c r="BO761" s="20"/>
      <c r="BP761" s="20"/>
      <c r="BQ761" s="20"/>
      <c r="BR761" s="20"/>
      <c r="BS761" s="43">
        <v>3.2000000000000001E-2</v>
      </c>
      <c r="BT761" s="43"/>
      <c r="BU761" s="43"/>
      <c r="BW761" s="16">
        <f t="shared" si="98"/>
        <v>0.60348658132928534</v>
      </c>
      <c r="BX761" s="10">
        <f t="shared" si="103"/>
        <v>0.19707545583457683</v>
      </c>
      <c r="BY761" s="10">
        <f t="shared" si="104"/>
        <v>1.0359752049622708</v>
      </c>
      <c r="BZ761" s="12">
        <f t="shared" si="105"/>
        <v>0.27065215674689624</v>
      </c>
      <c r="CA761" s="10">
        <f t="shared" si="99"/>
        <v>3.5571683456214855</v>
      </c>
      <c r="CB761" s="10">
        <f t="shared" si="100"/>
        <v>1.7785841728107428</v>
      </c>
      <c r="CC761" s="11">
        <f t="shared" si="101"/>
        <v>226.14837828893175</v>
      </c>
      <c r="CD761" s="11">
        <f t="shared" si="102"/>
        <v>141.34273643058233</v>
      </c>
      <c r="CF761" s="17"/>
      <c r="CG761" s="17"/>
      <c r="CH761" s="17"/>
      <c r="CI761" s="17"/>
    </row>
    <row r="762" spans="32:87" ht="10.5" customHeight="1">
      <c r="AG762" s="18">
        <v>32994</v>
      </c>
      <c r="AH762" s="19" t="s">
        <v>33</v>
      </c>
      <c r="AI762" s="26"/>
      <c r="AJ762" s="20">
        <v>3.9E-2</v>
      </c>
      <c r="AK762" s="20"/>
      <c r="AL762" s="20"/>
      <c r="AM762" s="20"/>
      <c r="AN762" s="20"/>
      <c r="AO762" s="19" t="s">
        <v>34</v>
      </c>
      <c r="AP762" s="18"/>
      <c r="AQ762" s="3">
        <f t="shared" si="97"/>
        <v>49.261980602018276</v>
      </c>
      <c r="AR762" s="27">
        <v>63.143521224593471</v>
      </c>
      <c r="AS762" s="28">
        <v>3.5756948956011739E-2</v>
      </c>
      <c r="AT762" s="28"/>
      <c r="AU762" s="28"/>
      <c r="AV762" s="28"/>
      <c r="AW762" s="60"/>
      <c r="AX762" s="69"/>
      <c r="AY762" s="68"/>
      <c r="AZ762" s="69"/>
      <c r="BA762" s="69"/>
      <c r="BB762" s="69"/>
      <c r="BC762" s="68"/>
      <c r="BD762" s="20"/>
      <c r="BE762" s="27"/>
      <c r="BF762" s="27"/>
      <c r="BG762" s="28"/>
      <c r="BH762" s="17"/>
      <c r="BI762" s="18">
        <v>37865</v>
      </c>
      <c r="BJ762" s="42">
        <f>0.021/2</f>
        <v>1.0500000000000001E-2</v>
      </c>
      <c r="BK762" s="42">
        <f>0.024/2</f>
        <v>1.2E-2</v>
      </c>
      <c r="BL762" s="20"/>
      <c r="BM762" s="20"/>
      <c r="BN762" s="20"/>
      <c r="BO762" s="20"/>
      <c r="BP762" s="20"/>
      <c r="BQ762" s="20"/>
      <c r="BR762" s="20"/>
      <c r="BS762" s="20"/>
      <c r="BT762" s="20"/>
      <c r="BU762" s="20"/>
      <c r="BW762" s="16">
        <f t="shared" si="98"/>
        <v>0.6031052026797511</v>
      </c>
      <c r="BX762" s="10">
        <f t="shared" si="103"/>
        <v>0.19695091226802894</v>
      </c>
      <c r="BY762" s="10">
        <f t="shared" si="104"/>
        <v>1.0353205113255883</v>
      </c>
      <c r="BZ762" s="12">
        <f t="shared" si="105"/>
        <v>0.27048111573749001</v>
      </c>
      <c r="CA762" s="10">
        <f t="shared" si="99"/>
        <v>3.5548413206700817</v>
      </c>
      <c r="CB762" s="10">
        <f t="shared" si="100"/>
        <v>1.7774206603350409</v>
      </c>
      <c r="CC762" s="11">
        <f t="shared" si="101"/>
        <v>225.79101858446236</v>
      </c>
      <c r="CD762" s="11">
        <f t="shared" si="102"/>
        <v>141.11938661528896</v>
      </c>
      <c r="CF762" s="17"/>
      <c r="CG762" s="17"/>
      <c r="CH762" s="17"/>
      <c r="CI762" s="17"/>
    </row>
    <row r="763" spans="32:87" ht="10.5" customHeight="1">
      <c r="AF763" s="8"/>
      <c r="AG763" s="18">
        <v>32994</v>
      </c>
      <c r="AH763" s="19" t="s">
        <v>33</v>
      </c>
      <c r="AI763" s="26"/>
      <c r="AJ763" s="20">
        <v>1.4500000000000001E-2</v>
      </c>
      <c r="AK763" s="21"/>
      <c r="AL763" s="21"/>
      <c r="AM763" s="21"/>
      <c r="AN763" s="21"/>
      <c r="AO763" s="19" t="s">
        <v>34</v>
      </c>
      <c r="AP763" s="20"/>
      <c r="AQ763" s="3">
        <f t="shared" si="97"/>
        <v>49.261980602018276</v>
      </c>
      <c r="AR763" s="27">
        <v>63.143521224593471</v>
      </c>
      <c r="AS763" s="28">
        <v>3.5756948956011739E-2</v>
      </c>
      <c r="AT763" s="28"/>
      <c r="AU763" s="28"/>
      <c r="AV763" s="28"/>
      <c r="AW763" s="60"/>
      <c r="AX763" s="69"/>
      <c r="AY763" s="68"/>
      <c r="AZ763" s="69"/>
      <c r="BA763" s="69"/>
      <c r="BB763" s="69"/>
      <c r="BC763" s="68"/>
      <c r="BD763" s="20"/>
      <c r="BE763" s="27"/>
      <c r="BF763" s="27"/>
      <c r="BG763" s="28"/>
      <c r="BH763" s="17"/>
      <c r="BI763" s="18">
        <v>37865</v>
      </c>
      <c r="BJ763" s="20"/>
      <c r="BK763" s="20"/>
      <c r="BL763" s="42">
        <f>0.03/2</f>
        <v>1.4999999999999999E-2</v>
      </c>
      <c r="BM763" s="42">
        <f>0.032/2</f>
        <v>1.6E-2</v>
      </c>
      <c r="BN763" s="20"/>
      <c r="BO763" s="20"/>
      <c r="BP763" s="20"/>
      <c r="BQ763" s="20"/>
      <c r="BR763" s="20"/>
      <c r="BS763" s="20"/>
      <c r="BT763" s="20"/>
      <c r="BU763" s="20"/>
      <c r="BW763" s="16">
        <f t="shared" si="98"/>
        <v>0.6031052026797511</v>
      </c>
      <c r="BX763" s="10">
        <f t="shared" si="103"/>
        <v>0.19695091226802894</v>
      </c>
      <c r="BY763" s="10">
        <f t="shared" si="104"/>
        <v>1.0353205113255883</v>
      </c>
      <c r="BZ763" s="12">
        <f t="shared" si="105"/>
        <v>0.27048111573749001</v>
      </c>
      <c r="CA763" s="10">
        <f t="shared" si="99"/>
        <v>3.5548413206700817</v>
      </c>
      <c r="CB763" s="10">
        <f t="shared" si="100"/>
        <v>1.7774206603350409</v>
      </c>
      <c r="CC763" s="11">
        <f t="shared" si="101"/>
        <v>225.79101858446236</v>
      </c>
      <c r="CD763" s="11">
        <f t="shared" si="102"/>
        <v>141.11938661528896</v>
      </c>
      <c r="CF763" s="17"/>
      <c r="CG763" s="17"/>
      <c r="CH763" s="17"/>
      <c r="CI763" s="17"/>
    </row>
    <row r="764" spans="32:87" ht="10.5" customHeight="1">
      <c r="AG764" s="18">
        <v>32994</v>
      </c>
      <c r="AH764" s="19" t="s">
        <v>33</v>
      </c>
      <c r="AI764" s="26"/>
      <c r="AJ764" s="20">
        <v>1.4500000000000001E-2</v>
      </c>
      <c r="AK764" s="21"/>
      <c r="AL764" s="21"/>
      <c r="AM764" s="21"/>
      <c r="AN764" s="21"/>
      <c r="AO764" s="19" t="s">
        <v>34</v>
      </c>
      <c r="AP764" s="18"/>
      <c r="AQ764" s="3">
        <f t="shared" si="97"/>
        <v>49.261980602018276</v>
      </c>
      <c r="AR764" s="27">
        <v>63.143521224593471</v>
      </c>
      <c r="AS764" s="28">
        <v>3.5756948956011739E-2</v>
      </c>
      <c r="AT764" s="28"/>
      <c r="AU764" s="28"/>
      <c r="AV764" s="28"/>
      <c r="AW764" s="60"/>
      <c r="AX764" s="69"/>
      <c r="AY764" s="68"/>
      <c r="AZ764" s="69"/>
      <c r="BA764" s="69"/>
      <c r="BB764" s="69"/>
      <c r="BC764" s="68"/>
      <c r="BD764" s="20"/>
      <c r="BE764" s="27"/>
      <c r="BF764" s="27"/>
      <c r="BG764" s="28"/>
      <c r="BH764" s="17"/>
      <c r="BI764" s="18">
        <v>37895</v>
      </c>
      <c r="BJ764" s="42">
        <f>0.021/2</f>
        <v>1.0500000000000001E-2</v>
      </c>
      <c r="BK764" s="42">
        <f>0.024/2</f>
        <v>1.2E-2</v>
      </c>
      <c r="BL764" s="20"/>
      <c r="BM764" s="20"/>
      <c r="BN764" s="20"/>
      <c r="BO764" s="20"/>
      <c r="BP764" s="20"/>
      <c r="BQ764" s="20"/>
      <c r="BR764" s="20"/>
      <c r="BS764" s="20"/>
      <c r="BT764" s="20"/>
      <c r="BU764" s="20"/>
      <c r="BW764" s="16">
        <f t="shared" si="98"/>
        <v>0.60196251221553565</v>
      </c>
      <c r="BX764" s="10">
        <f t="shared" si="103"/>
        <v>0.19657775360786942</v>
      </c>
      <c r="BY764" s="10">
        <f t="shared" si="104"/>
        <v>1.033358911806231</v>
      </c>
      <c r="BZ764" s="12">
        <f t="shared" si="105"/>
        <v>0.26996864098129442</v>
      </c>
      <c r="CA764" s="10">
        <f t="shared" si="99"/>
        <v>3.5478693755787254</v>
      </c>
      <c r="CB764" s="10">
        <f t="shared" si="100"/>
        <v>1.7739346877893627</v>
      </c>
      <c r="CC764" s="11">
        <f t="shared" si="101"/>
        <v>224.7223241022906</v>
      </c>
      <c r="CD764" s="11">
        <f t="shared" si="102"/>
        <v>140.45145256393164</v>
      </c>
      <c r="CF764" s="17"/>
      <c r="CG764" s="17"/>
      <c r="CH764" s="17"/>
      <c r="CI764" s="17"/>
    </row>
    <row r="765" spans="32:87" ht="10.5" customHeight="1">
      <c r="AF765" s="8"/>
      <c r="AG765" s="18">
        <v>32994</v>
      </c>
      <c r="AH765" s="19" t="s">
        <v>39</v>
      </c>
      <c r="AI765" s="19"/>
      <c r="AJ765" s="19"/>
      <c r="AK765" s="19"/>
      <c r="AL765" s="20">
        <v>0.02</v>
      </c>
      <c r="AM765" s="26"/>
      <c r="AN765" s="21"/>
      <c r="AO765" s="19" t="s">
        <v>34</v>
      </c>
      <c r="AP765" s="20"/>
      <c r="AQ765" s="3">
        <f t="shared" si="97"/>
        <v>49.261980602018276</v>
      </c>
      <c r="AR765" s="19"/>
      <c r="AS765" s="19"/>
      <c r="AT765" s="27">
        <v>246.35345001296673</v>
      </c>
      <c r="AU765" s="27">
        <v>140.33022448886771</v>
      </c>
      <c r="AV765" s="28">
        <v>0</v>
      </c>
      <c r="AW765" s="60"/>
      <c r="AX765" s="69"/>
      <c r="AY765" s="68"/>
      <c r="AZ765" s="69"/>
      <c r="BA765" s="69"/>
      <c r="BB765" s="69"/>
      <c r="BC765" s="68"/>
      <c r="BD765" s="20"/>
      <c r="BE765" s="27"/>
      <c r="BF765" s="27"/>
      <c r="BG765" s="28"/>
      <c r="BH765" s="17"/>
      <c r="BI765" s="18">
        <v>37895</v>
      </c>
      <c r="BJ765" s="20"/>
      <c r="BK765" s="20"/>
      <c r="BL765" s="42">
        <f>0.03/2</f>
        <v>1.4999999999999999E-2</v>
      </c>
      <c r="BM765" s="42">
        <f>0.032/2</f>
        <v>1.6E-2</v>
      </c>
      <c r="BN765" s="20"/>
      <c r="BO765" s="20"/>
      <c r="BP765" s="20"/>
      <c r="BQ765" s="20"/>
      <c r="BR765" s="20"/>
      <c r="BS765" s="20"/>
      <c r="BT765" s="20"/>
      <c r="BU765" s="20"/>
      <c r="BW765" s="16">
        <f t="shared" si="98"/>
        <v>0.60196251221553565</v>
      </c>
      <c r="BX765" s="10">
        <f t="shared" si="103"/>
        <v>0.19657775360786942</v>
      </c>
      <c r="BY765" s="10">
        <f t="shared" si="104"/>
        <v>1.033358911806231</v>
      </c>
      <c r="BZ765" s="12">
        <f t="shared" si="105"/>
        <v>0.26996864098129442</v>
      </c>
      <c r="CA765" s="10">
        <f t="shared" si="99"/>
        <v>3.5478693755787254</v>
      </c>
      <c r="CB765" s="10">
        <f t="shared" si="100"/>
        <v>1.7739346877893627</v>
      </c>
      <c r="CC765" s="11">
        <f t="shared" si="101"/>
        <v>224.7223241022906</v>
      </c>
      <c r="CD765" s="11">
        <f t="shared" si="102"/>
        <v>140.45145256393164</v>
      </c>
      <c r="CF765" s="17"/>
      <c r="CG765" s="17"/>
      <c r="CH765" s="17"/>
      <c r="CI765" s="17"/>
    </row>
    <row r="766" spans="32:87" ht="10.5" customHeight="1">
      <c r="AG766" s="18">
        <v>33024</v>
      </c>
      <c r="AH766" s="19" t="s">
        <v>35</v>
      </c>
      <c r="AI766" s="20">
        <v>1.6E-2</v>
      </c>
      <c r="AJ766" s="26"/>
      <c r="AK766" s="20"/>
      <c r="AL766" s="20"/>
      <c r="AM766" s="20"/>
      <c r="AN766" s="20"/>
      <c r="AO766" s="19" t="s">
        <v>34</v>
      </c>
      <c r="AP766" s="20"/>
      <c r="AQ766" s="3">
        <f t="shared" si="97"/>
        <v>49.168644986221601</v>
      </c>
      <c r="AR766" s="27">
        <v>63.024083294175846</v>
      </c>
      <c r="AS766" s="28">
        <v>3.5689313577139475E-2</v>
      </c>
      <c r="AT766" s="28"/>
      <c r="AU766" s="28"/>
      <c r="AV766" s="28"/>
      <c r="AW766" s="60"/>
      <c r="AX766" s="69"/>
      <c r="AY766" s="68"/>
      <c r="AZ766" s="69"/>
      <c r="BA766" s="69"/>
      <c r="BB766" s="69"/>
      <c r="BC766" s="68"/>
      <c r="BD766" s="20"/>
      <c r="BE766" s="27"/>
      <c r="BF766" s="27"/>
      <c r="BG766" s="28"/>
      <c r="BH766" s="17"/>
      <c r="BI766" s="18">
        <v>37929</v>
      </c>
      <c r="BJ766" s="20"/>
      <c r="BK766" s="20"/>
      <c r="BL766" s="42">
        <f>0.03/2</f>
        <v>1.4999999999999999E-2</v>
      </c>
      <c r="BM766" s="42">
        <f>0.032/2</f>
        <v>1.6E-2</v>
      </c>
      <c r="BN766" s="20"/>
      <c r="BO766" s="20"/>
      <c r="BP766" s="20"/>
      <c r="BQ766" s="20"/>
      <c r="BR766" s="20"/>
      <c r="BS766" s="20"/>
      <c r="BT766" s="20"/>
      <c r="BU766" s="20"/>
      <c r="BW766" s="16">
        <f t="shared" si="98"/>
        <v>0.60067008008426559</v>
      </c>
      <c r="BX766" s="10">
        <f t="shared" si="103"/>
        <v>0.19615569509110131</v>
      </c>
      <c r="BY766" s="10">
        <f t="shared" si="104"/>
        <v>1.0311402582627787</v>
      </c>
      <c r="BZ766" s="12">
        <f t="shared" si="105"/>
        <v>0.26938900995949655</v>
      </c>
      <c r="CA766" s="10">
        <f t="shared" si="99"/>
        <v>3.5399843664138109</v>
      </c>
      <c r="CB766" s="10">
        <f t="shared" si="100"/>
        <v>1.7699921832069054</v>
      </c>
      <c r="CC766" s="11">
        <f t="shared" si="101"/>
        <v>223.51725059962121</v>
      </c>
      <c r="CD766" s="11">
        <f t="shared" si="102"/>
        <v>139.69828162476324</v>
      </c>
      <c r="CF766" s="17"/>
      <c r="CG766" s="17"/>
      <c r="CH766" s="17"/>
      <c r="CI766" s="17"/>
    </row>
    <row r="767" spans="32:87" ht="10.5" customHeight="1">
      <c r="AF767" s="8"/>
      <c r="AG767" s="18">
        <v>33024</v>
      </c>
      <c r="AH767" s="19" t="s">
        <v>33</v>
      </c>
      <c r="AI767" s="26"/>
      <c r="AJ767" s="20">
        <v>1.4500000000000001E-2</v>
      </c>
      <c r="AK767" s="21"/>
      <c r="AL767" s="21"/>
      <c r="AM767" s="21"/>
      <c r="AN767" s="21"/>
      <c r="AO767" s="19" t="s">
        <v>34</v>
      </c>
      <c r="AP767" s="18"/>
      <c r="AQ767" s="3">
        <f t="shared" si="97"/>
        <v>49.168644986221601</v>
      </c>
      <c r="AR767" s="27">
        <v>63.024083294175846</v>
      </c>
      <c r="AS767" s="28">
        <v>3.5689313577139475E-2</v>
      </c>
      <c r="AT767" s="28"/>
      <c r="AU767" s="28"/>
      <c r="AV767" s="28"/>
      <c r="AW767" s="60"/>
      <c r="AX767" s="69"/>
      <c r="AY767" s="68"/>
      <c r="AZ767" s="69"/>
      <c r="BA767" s="69"/>
      <c r="BB767" s="69"/>
      <c r="BC767" s="68"/>
      <c r="BD767" s="20"/>
      <c r="BE767" s="27"/>
      <c r="BF767" s="27"/>
      <c r="BG767" s="28"/>
      <c r="BH767" s="17"/>
      <c r="BI767" s="18">
        <v>37930</v>
      </c>
      <c r="BJ767" s="42">
        <f>0.021/2</f>
        <v>1.0500000000000001E-2</v>
      </c>
      <c r="BK767" s="42">
        <f>0.024/2</f>
        <v>1.2E-2</v>
      </c>
      <c r="BL767" s="20"/>
      <c r="BM767" s="20"/>
      <c r="BN767" s="20"/>
      <c r="BO767" s="20"/>
      <c r="BP767" s="20"/>
      <c r="BQ767" s="20"/>
      <c r="BR767" s="20"/>
      <c r="BS767" s="20"/>
      <c r="BT767" s="20"/>
      <c r="BU767" s="20"/>
      <c r="BW767" s="16">
        <f t="shared" si="98"/>
        <v>0.60063210941117717</v>
      </c>
      <c r="BX767" s="10">
        <f t="shared" si="103"/>
        <v>0.1961432953328652</v>
      </c>
      <c r="BY767" s="10">
        <f t="shared" si="104"/>
        <v>1.0310750759090159</v>
      </c>
      <c r="BZ767" s="12">
        <f t="shared" si="105"/>
        <v>0.26937198084090058</v>
      </c>
      <c r="CA767" s="10">
        <f t="shared" si="99"/>
        <v>3.5397527198581367</v>
      </c>
      <c r="CB767" s="10">
        <f t="shared" si="100"/>
        <v>1.7698763599290683</v>
      </c>
      <c r="CC767" s="11">
        <f t="shared" si="101"/>
        <v>223.48190525900696</v>
      </c>
      <c r="CD767" s="11">
        <f t="shared" si="102"/>
        <v>139.67619078687935</v>
      </c>
      <c r="CF767" s="17"/>
      <c r="CG767" s="17"/>
      <c r="CH767" s="17"/>
      <c r="CI767" s="17"/>
    </row>
    <row r="768" spans="32:87" ht="10.5" customHeight="1">
      <c r="AG768" s="18">
        <v>33025</v>
      </c>
      <c r="AH768" s="19" t="s">
        <v>33</v>
      </c>
      <c r="AI768" s="26"/>
      <c r="AJ768" s="20">
        <v>1.4500000000000001E-2</v>
      </c>
      <c r="AK768" s="20"/>
      <c r="AL768" s="20"/>
      <c r="AM768" s="20"/>
      <c r="AN768" s="20"/>
      <c r="AO768" s="19" t="s">
        <v>34</v>
      </c>
      <c r="AP768" s="18"/>
      <c r="AQ768" s="3">
        <f t="shared" si="97"/>
        <v>49.165536846484201</v>
      </c>
      <c r="AR768" s="27">
        <v>63.020105923056221</v>
      </c>
      <c r="AS768" s="28">
        <v>3.568706126916954E-2</v>
      </c>
      <c r="AT768" s="28"/>
      <c r="AU768" s="28"/>
      <c r="AV768" s="28"/>
      <c r="AW768" s="60"/>
      <c r="AX768" s="69"/>
      <c r="AY768" s="68"/>
      <c r="AZ768" s="69"/>
      <c r="BA768" s="69"/>
      <c r="BB768" s="69"/>
      <c r="BC768" s="68"/>
      <c r="BD768" s="20"/>
      <c r="BE768" s="27"/>
      <c r="BF768" s="27"/>
      <c r="BG768" s="28"/>
      <c r="BH768" s="17"/>
      <c r="BI768" s="47">
        <v>37930</v>
      </c>
      <c r="BJ768" s="20"/>
      <c r="BK768" s="20"/>
      <c r="BL768" s="20"/>
      <c r="BM768" s="20"/>
      <c r="BN768" s="20"/>
      <c r="BO768" s="20"/>
      <c r="BP768" s="20"/>
      <c r="BQ768" s="20"/>
      <c r="BR768" s="20"/>
      <c r="BS768" s="43">
        <v>0.04</v>
      </c>
      <c r="BT768" s="43">
        <v>4.3999999999999997E-2</v>
      </c>
      <c r="BU768" s="43">
        <v>7.8E-2</v>
      </c>
      <c r="BW768" s="16">
        <f t="shared" si="98"/>
        <v>0.60063210941117717</v>
      </c>
      <c r="BX768" s="10">
        <f t="shared" si="103"/>
        <v>0.1961432953328652</v>
      </c>
      <c r="BY768" s="10">
        <f t="shared" si="104"/>
        <v>1.0310750759090159</v>
      </c>
      <c r="BZ768" s="12">
        <f t="shared" si="105"/>
        <v>0.26937198084090058</v>
      </c>
      <c r="CA768" s="10">
        <f t="shared" si="99"/>
        <v>3.5397527198581367</v>
      </c>
      <c r="CB768" s="10">
        <f t="shared" si="100"/>
        <v>1.7698763599290683</v>
      </c>
      <c r="CC768" s="11">
        <f t="shared" si="101"/>
        <v>223.48190525900696</v>
      </c>
      <c r="CD768" s="11">
        <f t="shared" si="102"/>
        <v>139.67619078687935</v>
      </c>
      <c r="CF768" s="17"/>
      <c r="CG768" s="17"/>
      <c r="CH768" s="17"/>
      <c r="CI768" s="17"/>
    </row>
    <row r="769" spans="32:87" ht="10.5" customHeight="1">
      <c r="AF769" s="8"/>
      <c r="AG769" s="18">
        <v>33025</v>
      </c>
      <c r="AH769" s="19" t="s">
        <v>33</v>
      </c>
      <c r="AI769" s="26"/>
      <c r="AJ769" s="20">
        <v>1.4500000000000001E-2</v>
      </c>
      <c r="AK769" s="21"/>
      <c r="AL769" s="21"/>
      <c r="AM769" s="21"/>
      <c r="AN769" s="21"/>
      <c r="AO769" s="19" t="s">
        <v>34</v>
      </c>
      <c r="AP769" s="18"/>
      <c r="AQ769" s="3">
        <f t="shared" si="97"/>
        <v>49.165536846484201</v>
      </c>
      <c r="AR769" s="27">
        <v>63.020105923056221</v>
      </c>
      <c r="AS769" s="28">
        <v>3.568706126916954E-2</v>
      </c>
      <c r="AT769" s="28"/>
      <c r="AU769" s="28"/>
      <c r="AV769" s="28"/>
      <c r="AW769" s="60"/>
      <c r="AX769" s="69"/>
      <c r="AY769" s="68"/>
      <c r="AZ769" s="69"/>
      <c r="BA769" s="69"/>
      <c r="BB769" s="69"/>
      <c r="BC769" s="68"/>
      <c r="BD769" s="20"/>
      <c r="BE769" s="27"/>
      <c r="BF769" s="27"/>
      <c r="BG769" s="28"/>
      <c r="BH769" s="17"/>
      <c r="BI769" s="18">
        <v>37956</v>
      </c>
      <c r="BJ769" s="20"/>
      <c r="BK769" s="20"/>
      <c r="BL769" s="42">
        <f>0.03/2</f>
        <v>1.4999999999999999E-2</v>
      </c>
      <c r="BM769" s="42">
        <f>0.032/2</f>
        <v>1.6E-2</v>
      </c>
      <c r="BN769" s="20"/>
      <c r="BO769" s="20"/>
      <c r="BP769" s="20"/>
      <c r="BQ769" s="20"/>
      <c r="BR769" s="20"/>
      <c r="BS769" s="20"/>
      <c r="BT769" s="20"/>
      <c r="BU769" s="20"/>
      <c r="BW769" s="16">
        <f t="shared" si="98"/>
        <v>0.59964571396296573</v>
      </c>
      <c r="BX769" s="10">
        <f t="shared" si="103"/>
        <v>0.19582117660047973</v>
      </c>
      <c r="BY769" s="10">
        <f t="shared" si="104"/>
        <v>1.0293817802198493</v>
      </c>
      <c r="BZ769" s="12">
        <f t="shared" si="105"/>
        <v>0.26892960140161676</v>
      </c>
      <c r="CA769" s="10">
        <f t="shared" si="99"/>
        <v>3.5337352270718858</v>
      </c>
      <c r="CB769" s="10">
        <f t="shared" si="100"/>
        <v>1.7668676135359429</v>
      </c>
      <c r="CC769" s="11">
        <f t="shared" si="101"/>
        <v>222.56488564591734</v>
      </c>
      <c r="CD769" s="11">
        <f t="shared" si="102"/>
        <v>139.10305352869835</v>
      </c>
      <c r="CF769" s="17"/>
      <c r="CG769" s="17"/>
      <c r="CH769" s="17"/>
      <c r="CI769" s="17"/>
    </row>
    <row r="770" spans="32:87" ht="10.5" customHeight="1">
      <c r="AG770" s="18">
        <v>33025</v>
      </c>
      <c r="AH770" s="19" t="s">
        <v>33</v>
      </c>
      <c r="AI770" s="26"/>
      <c r="AJ770" s="20">
        <v>1.4500000000000001E-2</v>
      </c>
      <c r="AK770" s="21"/>
      <c r="AL770" s="21"/>
      <c r="AM770" s="21"/>
      <c r="AN770" s="21"/>
      <c r="AO770" s="19" t="s">
        <v>34</v>
      </c>
      <c r="AP770" s="20"/>
      <c r="AQ770" s="3">
        <f t="shared" si="97"/>
        <v>49.165536846484201</v>
      </c>
      <c r="AR770" s="27">
        <v>63.020105923056221</v>
      </c>
      <c r="AS770" s="28">
        <v>3.568706126916954E-2</v>
      </c>
      <c r="AT770" s="28"/>
      <c r="AU770" s="28"/>
      <c r="AV770" s="28"/>
      <c r="AW770" s="60"/>
      <c r="AX770" s="69"/>
      <c r="AY770" s="68"/>
      <c r="AZ770" s="69"/>
      <c r="BA770" s="69"/>
      <c r="BB770" s="69"/>
      <c r="BC770" s="68"/>
      <c r="BD770" s="20"/>
      <c r="BE770" s="27"/>
      <c r="BF770" s="27"/>
      <c r="BG770" s="28"/>
      <c r="BH770" s="17"/>
      <c r="BI770" s="18">
        <v>37957</v>
      </c>
      <c r="BJ770" s="42">
        <f>0.021/2</f>
        <v>1.0500000000000001E-2</v>
      </c>
      <c r="BK770" s="42">
        <f>0.024/2</f>
        <v>1.2E-2</v>
      </c>
      <c r="BL770" s="20"/>
      <c r="BM770" s="20"/>
      <c r="BN770" s="20"/>
      <c r="BO770" s="20"/>
      <c r="BP770" s="20"/>
      <c r="BQ770" s="20"/>
      <c r="BR770" s="20"/>
      <c r="BS770" s="20"/>
      <c r="BT770" s="20"/>
      <c r="BU770" s="20"/>
      <c r="BW770" s="16">
        <f t="shared" si="98"/>
        <v>0.59960780804401181</v>
      </c>
      <c r="BX770" s="10">
        <f t="shared" si="103"/>
        <v>0.19580879798844789</v>
      </c>
      <c r="BY770" s="10">
        <f t="shared" si="104"/>
        <v>1.0293167090262676</v>
      </c>
      <c r="BZ770" s="12">
        <f t="shared" si="105"/>
        <v>0.26891260132400818</v>
      </c>
      <c r="CA770" s="10">
        <f t="shared" si="99"/>
        <v>3.5335039894421998</v>
      </c>
      <c r="CB770" s="10">
        <f t="shared" si="100"/>
        <v>1.7667519947210999</v>
      </c>
      <c r="CC770" s="11">
        <f t="shared" si="101"/>
        <v>222.52969090514986</v>
      </c>
      <c r="CD770" s="11">
        <f t="shared" si="102"/>
        <v>139.08105681571865</v>
      </c>
      <c r="CF770" s="17"/>
      <c r="CG770" s="17"/>
      <c r="CH770" s="17"/>
      <c r="CI770" s="17"/>
    </row>
    <row r="771" spans="32:87" ht="10.5" customHeight="1">
      <c r="AF771" s="8"/>
      <c r="AG771" s="18">
        <v>33025</v>
      </c>
      <c r="AH771" s="19" t="s">
        <v>39</v>
      </c>
      <c r="AI771" s="19"/>
      <c r="AJ771" s="19"/>
      <c r="AK771" s="19"/>
      <c r="AL771" s="20">
        <v>4.4999999999999998E-2</v>
      </c>
      <c r="AM771" s="26"/>
      <c r="AN771" s="21"/>
      <c r="AO771" s="19" t="s">
        <v>34</v>
      </c>
      <c r="AP771" s="20"/>
      <c r="AQ771" s="3">
        <f t="shared" si="97"/>
        <v>49.165536846484201</v>
      </c>
      <c r="AR771" s="19"/>
      <c r="AS771" s="19"/>
      <c r="AT771" s="27">
        <v>245.87194716471808</v>
      </c>
      <c r="AU771" s="27">
        <v>140.0559461997542</v>
      </c>
      <c r="AV771" s="28">
        <v>0</v>
      </c>
      <c r="AW771" s="60"/>
      <c r="AX771" s="69"/>
      <c r="AY771" s="68"/>
      <c r="AZ771" s="69"/>
      <c r="BA771" s="69"/>
      <c r="BB771" s="69"/>
      <c r="BC771" s="68"/>
      <c r="BD771" s="20"/>
      <c r="BE771" s="27"/>
      <c r="BF771" s="27"/>
      <c r="BG771" s="28"/>
      <c r="BH771" s="17"/>
      <c r="BI771" s="18">
        <v>37981</v>
      </c>
      <c r="BJ771" s="42">
        <f>0.021/2</f>
        <v>1.0500000000000001E-2</v>
      </c>
      <c r="BK771" s="42">
        <f>0.024/2</f>
        <v>1.2E-2</v>
      </c>
      <c r="BL771" s="20"/>
      <c r="BM771" s="20"/>
      <c r="BN771" s="20"/>
      <c r="BO771" s="20"/>
      <c r="BP771" s="20"/>
      <c r="BQ771" s="20"/>
      <c r="BR771" s="20"/>
      <c r="BS771" s="20"/>
      <c r="BT771" s="20"/>
      <c r="BU771" s="20"/>
      <c r="BW771" s="16">
        <f t="shared" si="98"/>
        <v>0.59869878449466596</v>
      </c>
      <c r="BX771" s="10">
        <f t="shared" si="103"/>
        <v>0.19551194593590168</v>
      </c>
      <c r="BY771" s="10">
        <f t="shared" si="104"/>
        <v>1.0277562338028172</v>
      </c>
      <c r="BZ771" s="12">
        <f t="shared" si="105"/>
        <v>0.2685049216973589</v>
      </c>
      <c r="CA771" s="10">
        <f t="shared" si="99"/>
        <v>3.5279588235139396</v>
      </c>
      <c r="CB771" s="10">
        <f t="shared" si="100"/>
        <v>1.7639794117569698</v>
      </c>
      <c r="CC771" s="11">
        <f t="shared" si="101"/>
        <v>221.68668473396912</v>
      </c>
      <c r="CD771" s="11">
        <f t="shared" si="102"/>
        <v>138.55417795873072</v>
      </c>
      <c r="CF771" s="17"/>
      <c r="CG771" s="17"/>
      <c r="CH771" s="17"/>
      <c r="CI771" s="17"/>
    </row>
    <row r="772" spans="32:87" ht="10.5" customHeight="1">
      <c r="AG772" s="18">
        <v>33053</v>
      </c>
      <c r="AH772" s="19" t="s">
        <v>35</v>
      </c>
      <c r="AI772" s="20">
        <v>1.6E-2</v>
      </c>
      <c r="AJ772" s="26"/>
      <c r="AK772" s="20"/>
      <c r="AL772" s="20"/>
      <c r="AM772" s="20"/>
      <c r="AN772" s="20"/>
      <c r="AO772" s="19" t="s">
        <v>34</v>
      </c>
      <c r="AP772" s="18"/>
      <c r="AQ772" s="3">
        <f t="shared" si="97"/>
        <v>49.078588658339463</v>
      </c>
      <c r="AR772" s="27">
        <v>62.908841382657698</v>
      </c>
      <c r="AS772" s="28">
        <v>3.5624054322225721E-2</v>
      </c>
      <c r="AT772" s="28"/>
      <c r="AU772" s="28"/>
      <c r="AV772" s="28"/>
      <c r="AW772" s="60"/>
      <c r="AX772" s="69"/>
      <c r="AY772" s="68"/>
      <c r="AZ772" s="69"/>
      <c r="BA772" s="69"/>
      <c r="BB772" s="69"/>
      <c r="BC772" s="68"/>
      <c r="BD772" s="20"/>
      <c r="BE772" s="27"/>
      <c r="BF772" s="27"/>
      <c r="BG772" s="28"/>
      <c r="BH772" s="17"/>
      <c r="BI772" s="18">
        <v>37991</v>
      </c>
      <c r="BJ772" s="20"/>
      <c r="BK772" s="20"/>
      <c r="BL772" s="42">
        <f>0.03/2</f>
        <v>1.4999999999999999E-2</v>
      </c>
      <c r="BM772" s="42">
        <f>0.032/2</f>
        <v>1.6E-2</v>
      </c>
      <c r="BN772" s="20"/>
      <c r="BO772" s="20"/>
      <c r="BP772" s="20"/>
      <c r="BQ772" s="20"/>
      <c r="BR772" s="20"/>
      <c r="BS772" s="20"/>
      <c r="BT772" s="20"/>
      <c r="BU772" s="20"/>
      <c r="BW772" s="16">
        <f t="shared" si="98"/>
        <v>0.59832043153542458</v>
      </c>
      <c r="BX772" s="10">
        <f t="shared" si="103"/>
        <v>0.19538839044317707</v>
      </c>
      <c r="BY772" s="10">
        <f t="shared" si="104"/>
        <v>1.0271067342172013</v>
      </c>
      <c r="BZ772" s="12">
        <f t="shared" si="105"/>
        <v>0.26833523765201578</v>
      </c>
      <c r="CA772" s="10">
        <f t="shared" si="99"/>
        <v>3.5256509068194868</v>
      </c>
      <c r="CB772" s="10">
        <f t="shared" si="100"/>
        <v>1.7628254534097434</v>
      </c>
      <c r="CC772" s="11">
        <f t="shared" si="101"/>
        <v>221.33637539838716</v>
      </c>
      <c r="CD772" s="11">
        <f t="shared" si="102"/>
        <v>138.33523462399197</v>
      </c>
      <c r="CF772" s="17"/>
      <c r="CG772" s="17"/>
      <c r="CH772" s="17"/>
      <c r="CI772" s="17"/>
    </row>
    <row r="773" spans="32:87" ht="10.5" customHeight="1">
      <c r="AF773" s="8"/>
      <c r="AG773" s="18">
        <v>33053</v>
      </c>
      <c r="AH773" s="19" t="s">
        <v>33</v>
      </c>
      <c r="AI773" s="26"/>
      <c r="AJ773" s="20">
        <v>1.4500000000000001E-2</v>
      </c>
      <c r="AK773" s="21"/>
      <c r="AL773" s="21"/>
      <c r="AM773" s="21"/>
      <c r="AN773" s="21"/>
      <c r="AO773" s="19" t="s">
        <v>34</v>
      </c>
      <c r="AP773" s="20"/>
      <c r="AQ773" s="3">
        <f t="shared" ref="AQ773:AQ836" si="106">100*2.71828^(-(0.69315/30.02)*(AG773-21794)/365.25)</f>
        <v>49.078588658339463</v>
      </c>
      <c r="AR773" s="27">
        <v>62.908841382657698</v>
      </c>
      <c r="AS773" s="28">
        <v>3.5624054322225721E-2</v>
      </c>
      <c r="AT773" s="28"/>
      <c r="AU773" s="28"/>
      <c r="AV773" s="28"/>
      <c r="AW773" s="60"/>
      <c r="AX773" s="69"/>
      <c r="AY773" s="68"/>
      <c r="AZ773" s="69"/>
      <c r="BA773" s="69"/>
      <c r="BB773" s="69"/>
      <c r="BC773" s="68"/>
      <c r="BD773" s="20"/>
      <c r="BE773" s="27"/>
      <c r="BF773" s="27"/>
      <c r="BG773" s="28"/>
      <c r="BH773" s="17"/>
      <c r="BI773" s="18">
        <v>38019</v>
      </c>
      <c r="BJ773" s="42">
        <f>0.021/2</f>
        <v>1.0500000000000001E-2</v>
      </c>
      <c r="BK773" s="42">
        <f>0.024/2</f>
        <v>1.2E-2</v>
      </c>
      <c r="BL773" s="20"/>
      <c r="BM773" s="20"/>
      <c r="BN773" s="20"/>
      <c r="BO773" s="20"/>
      <c r="BP773" s="20"/>
      <c r="BQ773" s="20"/>
      <c r="BR773" s="20"/>
      <c r="BS773" s="20"/>
      <c r="BT773" s="20"/>
      <c r="BU773" s="20"/>
      <c r="BW773" s="16">
        <f t="shared" si="98"/>
        <v>0.59726231479779135</v>
      </c>
      <c r="BX773" s="10">
        <f t="shared" si="103"/>
        <v>0.19504285030219171</v>
      </c>
      <c r="BY773" s="10">
        <f t="shared" si="104"/>
        <v>1.0252903181806938</v>
      </c>
      <c r="BZ773" s="12">
        <f t="shared" si="105"/>
        <v>0.26786069259005335</v>
      </c>
      <c r="CA773" s="10">
        <f t="shared" si="99"/>
        <v>3.5191967690093704</v>
      </c>
      <c r="CB773" s="10">
        <f t="shared" si="100"/>
        <v>1.7595983845046852</v>
      </c>
      <c r="CC773" s="11">
        <f t="shared" si="101"/>
        <v>220.35845140067579</v>
      </c>
      <c r="CD773" s="11">
        <f t="shared" si="102"/>
        <v>137.72403212542235</v>
      </c>
      <c r="CF773" s="17"/>
      <c r="CG773" s="17"/>
      <c r="CH773" s="17"/>
      <c r="CI773" s="17"/>
    </row>
    <row r="774" spans="32:87" ht="10.5" customHeight="1">
      <c r="AG774" s="18">
        <v>33056</v>
      </c>
      <c r="AH774" s="19" t="s">
        <v>33</v>
      </c>
      <c r="AI774" s="26"/>
      <c r="AJ774" s="20">
        <v>1.4500000000000001E-2</v>
      </c>
      <c r="AK774" s="20"/>
      <c r="AL774" s="20"/>
      <c r="AM774" s="20"/>
      <c r="AN774" s="20"/>
      <c r="AO774" s="19" t="s">
        <v>34</v>
      </c>
      <c r="AP774" s="20"/>
      <c r="AQ774" s="3">
        <f t="shared" si="106"/>
        <v>49.069281905891557</v>
      </c>
      <c r="AR774" s="27">
        <v>62.896931839245788</v>
      </c>
      <c r="AS774" s="28">
        <v>3.5617310179238283E-2</v>
      </c>
      <c r="AT774" s="28"/>
      <c r="AU774" s="28"/>
      <c r="AV774" s="28"/>
      <c r="AW774" s="60"/>
      <c r="AX774" s="69"/>
      <c r="AY774" s="68"/>
      <c r="AZ774" s="69"/>
      <c r="BA774" s="69"/>
      <c r="BB774" s="69"/>
      <c r="BC774" s="68"/>
      <c r="BD774" s="20"/>
      <c r="BE774" s="27"/>
      <c r="BF774" s="27"/>
      <c r="BG774" s="28"/>
      <c r="BH774" s="17"/>
      <c r="BI774" s="18">
        <v>38019</v>
      </c>
      <c r="BJ774" s="20"/>
      <c r="BK774" s="20"/>
      <c r="BL774" s="42">
        <f>0.03/2</f>
        <v>1.4999999999999999E-2</v>
      </c>
      <c r="BM774" s="42">
        <f>0.032/2</f>
        <v>1.6E-2</v>
      </c>
      <c r="BN774" s="20"/>
      <c r="BO774" s="20"/>
      <c r="BP774" s="20"/>
      <c r="BQ774" s="20"/>
      <c r="BR774" s="20"/>
      <c r="BS774" s="20"/>
      <c r="BT774" s="20"/>
      <c r="BU774" s="20"/>
      <c r="BW774" s="16">
        <f t="shared" ref="BW774:BW837" si="107">1*2.71828^(-(0.69315/30.02)*(BI774-29866)/365.25)</f>
        <v>0.59726231479779135</v>
      </c>
      <c r="BX774" s="10">
        <f t="shared" si="103"/>
        <v>0.19504285030219171</v>
      </c>
      <c r="BY774" s="10">
        <f t="shared" si="104"/>
        <v>1.0252903181806938</v>
      </c>
      <c r="BZ774" s="12">
        <f t="shared" si="105"/>
        <v>0.26786069259005335</v>
      </c>
      <c r="CA774" s="10">
        <f t="shared" ref="CA774:CA837" si="108">6*2.71828^(-(0.69315/29)*(BI774-29866)/365.25)</f>
        <v>3.5191967690093704</v>
      </c>
      <c r="CB774" s="10">
        <f t="shared" ref="CB774:CB837" si="109">3*2.71828^(-(0.69315/29)*(BI774-29866)/365.25)</f>
        <v>1.7595983845046852</v>
      </c>
      <c r="CC774" s="11">
        <f t="shared" ref="CC774:CC837" si="110">800*2.71828^(-(0.69315/12)*(BI774-29866)/365.25)</f>
        <v>220.35845140067579</v>
      </c>
      <c r="CD774" s="11">
        <f t="shared" ref="CD774:CD837" si="111">500*2.71828^(-(0.69315/12)*(BI774-29866)/365.25)</f>
        <v>137.72403212542235</v>
      </c>
      <c r="CF774" s="17"/>
      <c r="CG774" s="17"/>
      <c r="CH774" s="17"/>
      <c r="CI774" s="17"/>
    </row>
    <row r="775" spans="32:87" ht="10.5" customHeight="1">
      <c r="AF775" s="8"/>
      <c r="AG775" s="18">
        <v>33056</v>
      </c>
      <c r="AH775" s="19" t="s">
        <v>33</v>
      </c>
      <c r="AI775" s="26"/>
      <c r="AJ775" s="20">
        <v>1.4500000000000001E-2</v>
      </c>
      <c r="AK775" s="21"/>
      <c r="AL775" s="21"/>
      <c r="AM775" s="21"/>
      <c r="AN775" s="21"/>
      <c r="AO775" s="19" t="s">
        <v>34</v>
      </c>
      <c r="AP775" s="20"/>
      <c r="AQ775" s="3">
        <f t="shared" si="106"/>
        <v>49.069281905891557</v>
      </c>
      <c r="AR775" s="27">
        <v>62.896931839245788</v>
      </c>
      <c r="AS775" s="28">
        <v>3.5617310179238283E-2</v>
      </c>
      <c r="AT775" s="28"/>
      <c r="AU775" s="28"/>
      <c r="AV775" s="28"/>
      <c r="AW775" s="60"/>
      <c r="AX775" s="69"/>
      <c r="AY775" s="68"/>
      <c r="AZ775" s="69"/>
      <c r="BA775" s="69"/>
      <c r="BB775" s="69"/>
      <c r="BC775" s="68"/>
      <c r="BD775" s="20"/>
      <c r="BE775" s="27"/>
      <c r="BF775" s="27"/>
      <c r="BG775" s="28"/>
      <c r="BH775" s="17"/>
      <c r="BI775" s="47">
        <v>38027</v>
      </c>
      <c r="BJ775" s="20"/>
      <c r="BK775" s="20"/>
      <c r="BL775" s="20"/>
      <c r="BM775" s="20"/>
      <c r="BN775" s="20"/>
      <c r="BO775" s="20"/>
      <c r="BP775" s="20"/>
      <c r="BQ775" s="20"/>
      <c r="BR775" s="20"/>
      <c r="BS775" s="43">
        <v>3.5999999999999997E-2</v>
      </c>
      <c r="BT775" s="43"/>
      <c r="BU775" s="43"/>
      <c r="BW775" s="16">
        <f t="shared" si="107"/>
        <v>0.59696033957491035</v>
      </c>
      <c r="BX775" s="10">
        <f t="shared" si="103"/>
        <v>0.19494423683415252</v>
      </c>
      <c r="BY775" s="10">
        <f t="shared" si="104"/>
        <v>1.024771932431787</v>
      </c>
      <c r="BZ775" s="12">
        <f t="shared" si="105"/>
        <v>0.26772526249452933</v>
      </c>
      <c r="CA775" s="10">
        <f t="shared" si="108"/>
        <v>3.5173549007008691</v>
      </c>
      <c r="CB775" s="10">
        <f t="shared" si="109"/>
        <v>1.7586774503504345</v>
      </c>
      <c r="CC775" s="11">
        <f t="shared" si="110"/>
        <v>220.0798389846089</v>
      </c>
      <c r="CD775" s="11">
        <f t="shared" si="111"/>
        <v>137.54989936538055</v>
      </c>
      <c r="CF775" s="17"/>
      <c r="CG775" s="17"/>
      <c r="CH775" s="17"/>
      <c r="CI775" s="17"/>
    </row>
    <row r="776" spans="32:87" ht="10.5" customHeight="1">
      <c r="AG776" s="18">
        <v>33056</v>
      </c>
      <c r="AH776" s="19" t="s">
        <v>33</v>
      </c>
      <c r="AI776" s="26"/>
      <c r="AJ776" s="20">
        <v>1.4500000000000001E-2</v>
      </c>
      <c r="AK776" s="21"/>
      <c r="AL776" s="21"/>
      <c r="AM776" s="21"/>
      <c r="AN776" s="21"/>
      <c r="AO776" s="19" t="s">
        <v>34</v>
      </c>
      <c r="AP776" s="20"/>
      <c r="AQ776" s="3">
        <f t="shared" si="106"/>
        <v>49.069281905891557</v>
      </c>
      <c r="AR776" s="27">
        <v>62.896931839245788</v>
      </c>
      <c r="AS776" s="28">
        <v>3.5617310179238283E-2</v>
      </c>
      <c r="AT776" s="28"/>
      <c r="AU776" s="28"/>
      <c r="AV776" s="28"/>
      <c r="AW776" s="60"/>
      <c r="AX776" s="69"/>
      <c r="AY776" s="68"/>
      <c r="AZ776" s="69"/>
      <c r="BA776" s="69"/>
      <c r="BB776" s="69"/>
      <c r="BC776" s="68"/>
      <c r="BD776" s="20"/>
      <c r="BE776" s="27"/>
      <c r="BF776" s="27"/>
      <c r="BG776" s="28"/>
      <c r="BH776" s="17"/>
      <c r="BI776" s="18">
        <v>38047</v>
      </c>
      <c r="BJ776" s="42">
        <f>0.021/2</f>
        <v>1.0500000000000001E-2</v>
      </c>
      <c r="BK776" s="42">
        <f>0.024/2</f>
        <v>1.2E-2</v>
      </c>
      <c r="BL776" s="20"/>
      <c r="BM776" s="20"/>
      <c r="BN776" s="20"/>
      <c r="BO776" s="20"/>
      <c r="BP776" s="20"/>
      <c r="BQ776" s="20"/>
      <c r="BR776" s="20"/>
      <c r="BS776" s="20"/>
      <c r="BT776" s="20"/>
      <c r="BU776" s="20"/>
      <c r="BW776" s="16">
        <f t="shared" si="107"/>
        <v>0.59620606931671472</v>
      </c>
      <c r="BX776" s="10">
        <f t="shared" si="103"/>
        <v>0.19469792124146948</v>
      </c>
      <c r="BY776" s="10">
        <f t="shared" si="104"/>
        <v>1.0234771144366459</v>
      </c>
      <c r="BZ776" s="12">
        <f t="shared" si="105"/>
        <v>0.26738698675076544</v>
      </c>
      <c r="CA776" s="10">
        <f t="shared" si="108"/>
        <v>3.5127544462926852</v>
      </c>
      <c r="CB776" s="10">
        <f t="shared" si="109"/>
        <v>1.7563772231463426</v>
      </c>
      <c r="CC776" s="11">
        <f t="shared" si="110"/>
        <v>219.3848481358018</v>
      </c>
      <c r="CD776" s="11">
        <f t="shared" si="111"/>
        <v>137.11553008487613</v>
      </c>
      <c r="CF776" s="17"/>
      <c r="CG776" s="17"/>
      <c r="CH776" s="17"/>
      <c r="CI776" s="17"/>
    </row>
    <row r="777" spans="32:87" ht="10.5" customHeight="1">
      <c r="AF777" s="8"/>
      <c r="AG777" s="18">
        <v>33056</v>
      </c>
      <c r="AH777" s="19" t="s">
        <v>39</v>
      </c>
      <c r="AI777" s="19"/>
      <c r="AJ777" s="19"/>
      <c r="AK777" s="19"/>
      <c r="AL777" s="20">
        <v>0.02</v>
      </c>
      <c r="AM777" s="26"/>
      <c r="AN777" s="20"/>
      <c r="AO777" s="19" t="s">
        <v>34</v>
      </c>
      <c r="AP777" s="20"/>
      <c r="AQ777" s="3">
        <f t="shared" si="106"/>
        <v>49.069281905891557</v>
      </c>
      <c r="AR777" s="19"/>
      <c r="AS777" s="19"/>
      <c r="AT777" s="27">
        <v>245.39138542361792</v>
      </c>
      <c r="AU777" s="27">
        <v>139.78220399315714</v>
      </c>
      <c r="AV777" s="28">
        <v>0</v>
      </c>
      <c r="AW777" s="60"/>
      <c r="AX777" s="69"/>
      <c r="AY777" s="68"/>
      <c r="AZ777" s="69"/>
      <c r="BA777" s="69"/>
      <c r="BB777" s="69"/>
      <c r="BC777" s="68"/>
      <c r="BD777" s="20"/>
      <c r="BE777" s="27"/>
      <c r="BF777" s="27"/>
      <c r="BG777" s="28"/>
      <c r="BH777" s="17"/>
      <c r="BI777" s="18">
        <v>38047</v>
      </c>
      <c r="BJ777" s="20"/>
      <c r="BK777" s="20"/>
      <c r="BL777" s="42">
        <f>0.03/2</f>
        <v>1.4999999999999999E-2</v>
      </c>
      <c r="BM777" s="42">
        <f>0.032/2</f>
        <v>1.6E-2</v>
      </c>
      <c r="BN777" s="20"/>
      <c r="BO777" s="20"/>
      <c r="BP777" s="20"/>
      <c r="BQ777" s="20"/>
      <c r="BR777" s="20"/>
      <c r="BS777" s="20"/>
      <c r="BT777" s="20"/>
      <c r="BU777" s="20"/>
      <c r="BW777" s="16">
        <f t="shared" si="107"/>
        <v>0.59620606931671472</v>
      </c>
      <c r="BX777" s="10">
        <f t="shared" si="103"/>
        <v>0.19469792124146948</v>
      </c>
      <c r="BY777" s="10">
        <f t="shared" si="104"/>
        <v>1.0234771144366459</v>
      </c>
      <c r="BZ777" s="12">
        <f t="shared" si="105"/>
        <v>0.26738698675076544</v>
      </c>
      <c r="CA777" s="10">
        <f t="shared" si="108"/>
        <v>3.5127544462926852</v>
      </c>
      <c r="CB777" s="10">
        <f t="shared" si="109"/>
        <v>1.7563772231463426</v>
      </c>
      <c r="CC777" s="11">
        <f t="shared" si="110"/>
        <v>219.3848481358018</v>
      </c>
      <c r="CD777" s="11">
        <f t="shared" si="111"/>
        <v>137.11553008487613</v>
      </c>
      <c r="CF777" s="17"/>
      <c r="CG777" s="17"/>
      <c r="CH777" s="17"/>
      <c r="CI777" s="17"/>
    </row>
    <row r="778" spans="32:87" ht="10.5" customHeight="1">
      <c r="AG778" s="18">
        <v>33085</v>
      </c>
      <c r="AH778" s="19" t="s">
        <v>35</v>
      </c>
      <c r="AI778" s="20">
        <v>1.6E-2</v>
      </c>
      <c r="AJ778" s="26"/>
      <c r="AK778" s="20"/>
      <c r="AL778" s="20"/>
      <c r="AM778" s="20"/>
      <c r="AN778" s="20"/>
      <c r="AO778" s="19" t="s">
        <v>34</v>
      </c>
      <c r="AP778" s="20"/>
      <c r="AQ778" s="3">
        <f t="shared" si="106"/>
        <v>48.979407569482738</v>
      </c>
      <c r="AR778" s="27">
        <v>62.781922428954992</v>
      </c>
      <c r="AS778" s="28">
        <v>3.5552182585251217E-2</v>
      </c>
      <c r="AT778" s="28"/>
      <c r="AU778" s="28"/>
      <c r="AV778" s="28"/>
      <c r="AW778" s="60"/>
      <c r="AX778" s="69"/>
      <c r="AY778" s="68"/>
      <c r="AZ778" s="69"/>
      <c r="BA778" s="69"/>
      <c r="BB778" s="69"/>
      <c r="BC778" s="68"/>
      <c r="BD778" s="20"/>
      <c r="BE778" s="27"/>
      <c r="BF778" s="27"/>
      <c r="BG778" s="28"/>
      <c r="BH778" s="17"/>
      <c r="BI778" s="18">
        <v>38078</v>
      </c>
      <c r="BJ778" s="42">
        <f>0.021/2</f>
        <v>1.0500000000000001E-2</v>
      </c>
      <c r="BK778" s="42">
        <f>0.024/2</f>
        <v>1.2E-2</v>
      </c>
      <c r="BL778" s="20"/>
      <c r="BM778" s="20"/>
      <c r="BN778" s="20"/>
      <c r="BO778" s="20"/>
      <c r="BP778" s="20"/>
      <c r="BQ778" s="20"/>
      <c r="BR778" s="20"/>
      <c r="BS778" s="20"/>
      <c r="BT778" s="20"/>
      <c r="BU778" s="20"/>
      <c r="BW778" s="16">
        <f t="shared" si="107"/>
        <v>0.59503883341400821</v>
      </c>
      <c r="BX778" s="10">
        <f t="shared" si="103"/>
        <v>0.19431674698721238</v>
      </c>
      <c r="BY778" s="10">
        <f t="shared" si="104"/>
        <v>1.0214733789917219</v>
      </c>
      <c r="BZ778" s="12">
        <f t="shared" si="105"/>
        <v>0.26686350383619245</v>
      </c>
      <c r="CA778" s="10">
        <f t="shared" si="108"/>
        <v>3.5056356303484808</v>
      </c>
      <c r="CB778" s="10">
        <f t="shared" si="109"/>
        <v>1.7528178151742404</v>
      </c>
      <c r="CC778" s="11">
        <f t="shared" si="110"/>
        <v>218.3119471115094</v>
      </c>
      <c r="CD778" s="11">
        <f t="shared" si="111"/>
        <v>136.44496694469339</v>
      </c>
      <c r="CF778" s="17"/>
      <c r="CG778" s="17"/>
      <c r="CH778" s="17"/>
      <c r="CI778" s="17"/>
    </row>
    <row r="779" spans="32:87" ht="10.5" customHeight="1">
      <c r="AF779" s="8"/>
      <c r="AG779" s="18">
        <v>33085</v>
      </c>
      <c r="AH779" s="19" t="s">
        <v>33</v>
      </c>
      <c r="AI779" s="26"/>
      <c r="AJ779" s="20">
        <v>1.4500000000000001E-2</v>
      </c>
      <c r="AK779" s="21"/>
      <c r="AL779" s="21"/>
      <c r="AM779" s="21"/>
      <c r="AN779" s="21"/>
      <c r="AO779" s="19" t="s">
        <v>34</v>
      </c>
      <c r="AP779" s="18"/>
      <c r="AQ779" s="3">
        <f t="shared" si="106"/>
        <v>48.979407569482738</v>
      </c>
      <c r="AR779" s="27">
        <v>62.781922428954992</v>
      </c>
      <c r="AS779" s="28">
        <v>3.5552182585251217E-2</v>
      </c>
      <c r="AT779" s="28"/>
      <c r="AU779" s="28"/>
      <c r="AV779" s="28"/>
      <c r="AW779" s="60"/>
      <c r="AX779" s="69"/>
      <c r="AY779" s="68"/>
      <c r="AZ779" s="69"/>
      <c r="BA779" s="69"/>
      <c r="BB779" s="69"/>
      <c r="BC779" s="68"/>
      <c r="BD779" s="20"/>
      <c r="BE779" s="27"/>
      <c r="BF779" s="27"/>
      <c r="BG779" s="28"/>
      <c r="BH779" s="17"/>
      <c r="BI779" s="18">
        <v>38078</v>
      </c>
      <c r="BJ779" s="20"/>
      <c r="BK779" s="20"/>
      <c r="BL779" s="42">
        <f>0.03/2</f>
        <v>1.4999999999999999E-2</v>
      </c>
      <c r="BM779" s="42">
        <f>0.032/2</f>
        <v>1.6E-2</v>
      </c>
      <c r="BN779" s="20"/>
      <c r="BO779" s="20"/>
      <c r="BP779" s="20"/>
      <c r="BQ779" s="20"/>
      <c r="BR779" s="20"/>
      <c r="BS779" s="20"/>
      <c r="BT779" s="20"/>
      <c r="BU779" s="20"/>
      <c r="BW779" s="16">
        <f t="shared" si="107"/>
        <v>0.59503883341400821</v>
      </c>
      <c r="BX779" s="10">
        <f t="shared" si="103"/>
        <v>0.19431674698721238</v>
      </c>
      <c r="BY779" s="10">
        <f t="shared" si="104"/>
        <v>1.0214733789917219</v>
      </c>
      <c r="BZ779" s="12">
        <f t="shared" si="105"/>
        <v>0.26686350383619245</v>
      </c>
      <c r="CA779" s="10">
        <f t="shared" si="108"/>
        <v>3.5056356303484808</v>
      </c>
      <c r="CB779" s="10">
        <f t="shared" si="109"/>
        <v>1.7528178151742404</v>
      </c>
      <c r="CC779" s="11">
        <f t="shared" si="110"/>
        <v>218.3119471115094</v>
      </c>
      <c r="CD779" s="11">
        <f t="shared" si="111"/>
        <v>136.44496694469339</v>
      </c>
      <c r="CF779" s="17"/>
      <c r="CG779" s="17"/>
      <c r="CH779" s="17"/>
      <c r="CI779" s="17"/>
    </row>
    <row r="780" spans="32:87" ht="10.5" customHeight="1">
      <c r="AG780" s="18">
        <v>33086</v>
      </c>
      <c r="AH780" s="19" t="s">
        <v>33</v>
      </c>
      <c r="AI780" s="26"/>
      <c r="AJ780" s="20">
        <v>6.6000000000000003E-2</v>
      </c>
      <c r="AK780" s="20"/>
      <c r="AL780" s="20"/>
      <c r="AM780" s="20"/>
      <c r="AN780" s="20"/>
      <c r="AO780" s="19" t="s">
        <v>34</v>
      </c>
      <c r="AP780" s="18"/>
      <c r="AQ780" s="3">
        <f t="shared" si="106"/>
        <v>48.976311392172519</v>
      </c>
      <c r="AR780" s="27">
        <v>62.777960340304872</v>
      </c>
      <c r="AS780" s="28">
        <v>3.554993893144677E-2</v>
      </c>
      <c r="AT780" s="28"/>
      <c r="AU780" s="28"/>
      <c r="AV780" s="28"/>
      <c r="AW780" s="60"/>
      <c r="AX780" s="69"/>
      <c r="AY780" s="68"/>
      <c r="AZ780" s="69"/>
      <c r="BA780" s="69"/>
      <c r="BB780" s="69"/>
      <c r="BC780" s="68"/>
      <c r="BD780" s="20"/>
      <c r="BE780" s="27"/>
      <c r="BF780" s="27"/>
      <c r="BG780" s="28"/>
      <c r="BH780" s="17"/>
      <c r="BI780" s="18">
        <v>38105</v>
      </c>
      <c r="BJ780" s="42">
        <v>3.9E-2</v>
      </c>
      <c r="BK780" s="42">
        <v>4.3999999999999997E-2</v>
      </c>
      <c r="BL780" s="20"/>
      <c r="BM780" s="20"/>
      <c r="BN780" s="20"/>
      <c r="BO780" s="20"/>
      <c r="BP780" s="20"/>
      <c r="BQ780" s="20"/>
      <c r="BR780" s="20"/>
      <c r="BS780" s="20"/>
      <c r="BT780" s="20"/>
      <c r="BU780" s="20"/>
      <c r="BW780" s="16">
        <f t="shared" si="107"/>
        <v>0.59402407066484375</v>
      </c>
      <c r="BX780" s="10">
        <f t="shared" si="103"/>
        <v>0.19398536458776441</v>
      </c>
      <c r="BY780" s="10">
        <f t="shared" si="104"/>
        <v>1.0197313865770137</v>
      </c>
      <c r="BZ780" s="12">
        <f t="shared" si="105"/>
        <v>0.26640840220652112</v>
      </c>
      <c r="CA780" s="10">
        <f t="shared" si="108"/>
        <v>3.4994471268782648</v>
      </c>
      <c r="CB780" s="10">
        <f t="shared" si="109"/>
        <v>1.7497235634391324</v>
      </c>
      <c r="CC780" s="11">
        <f t="shared" si="110"/>
        <v>217.38176097667608</v>
      </c>
      <c r="CD780" s="11">
        <f t="shared" si="111"/>
        <v>135.86360061042254</v>
      </c>
      <c r="CF780" s="17"/>
      <c r="CG780" s="17"/>
      <c r="CH780" s="17"/>
      <c r="CI780" s="17"/>
    </row>
    <row r="781" spans="32:87" ht="10.5" customHeight="1">
      <c r="AF781" s="8"/>
      <c r="AG781" s="18">
        <v>33086</v>
      </c>
      <c r="AH781" s="19" t="s">
        <v>33</v>
      </c>
      <c r="AI781" s="26"/>
      <c r="AJ781" s="20">
        <v>1.4500000000000001E-2</v>
      </c>
      <c r="AK781" s="21"/>
      <c r="AL781" s="21"/>
      <c r="AM781" s="21"/>
      <c r="AN781" s="21"/>
      <c r="AO781" s="19" t="s">
        <v>34</v>
      </c>
      <c r="AP781" s="18"/>
      <c r="AQ781" s="3">
        <f t="shared" si="106"/>
        <v>48.976311392172519</v>
      </c>
      <c r="AR781" s="27">
        <v>62.777960340304872</v>
      </c>
      <c r="AS781" s="28">
        <v>3.554993893144677E-2</v>
      </c>
      <c r="AT781" s="28"/>
      <c r="AU781" s="28"/>
      <c r="AV781" s="28"/>
      <c r="AW781" s="60"/>
      <c r="AX781" s="69"/>
      <c r="AY781" s="68"/>
      <c r="AZ781" s="69"/>
      <c r="BA781" s="69"/>
      <c r="BB781" s="69"/>
      <c r="BC781" s="68"/>
      <c r="BD781" s="20"/>
      <c r="BE781" s="27"/>
      <c r="BF781" s="27"/>
      <c r="BG781" s="28"/>
      <c r="BH781" s="17"/>
      <c r="BI781" s="18">
        <v>38113</v>
      </c>
      <c r="BJ781" s="20"/>
      <c r="BK781" s="20"/>
      <c r="BL781" s="42">
        <v>4.5999999999999999E-2</v>
      </c>
      <c r="BM781" s="42">
        <f>0.032/2</f>
        <v>1.6E-2</v>
      </c>
      <c r="BN781" s="20"/>
      <c r="BO781" s="20"/>
      <c r="BP781" s="20"/>
      <c r="BQ781" s="20"/>
      <c r="BR781" s="20"/>
      <c r="BS781" s="20"/>
      <c r="BT781" s="20"/>
      <c r="BU781" s="20"/>
      <c r="BW781" s="16">
        <f t="shared" si="107"/>
        <v>0.59372373269492451</v>
      </c>
      <c r="BX781" s="10">
        <f t="shared" ref="BX781:BX844" si="112">0.3*2.71828^(-(0.69315/30.02)*(BI781-31208)/365.25)</f>
        <v>0.19388728578343392</v>
      </c>
      <c r="BY781" s="10">
        <f t="shared" si="104"/>
        <v>1.0192158114183087</v>
      </c>
      <c r="BZ781" s="12">
        <f t="shared" si="105"/>
        <v>0.26627370638754766</v>
      </c>
      <c r="CA781" s="10">
        <f t="shared" si="108"/>
        <v>3.4976155950875358</v>
      </c>
      <c r="CB781" s="10">
        <f t="shared" si="109"/>
        <v>1.7488077975437679</v>
      </c>
      <c r="CC781" s="11">
        <f t="shared" si="110"/>
        <v>217.10691216897385</v>
      </c>
      <c r="CD781" s="11">
        <f t="shared" si="111"/>
        <v>135.69182010560866</v>
      </c>
      <c r="CF781" s="17"/>
      <c r="CG781" s="17"/>
      <c r="CH781" s="17"/>
      <c r="CI781" s="17"/>
    </row>
    <row r="782" spans="32:87" ht="10.5" customHeight="1">
      <c r="AG782" s="18">
        <v>33086</v>
      </c>
      <c r="AH782" s="19" t="s">
        <v>33</v>
      </c>
      <c r="AI782" s="26"/>
      <c r="AJ782" s="20">
        <v>1.4500000000000001E-2</v>
      </c>
      <c r="AK782" s="21"/>
      <c r="AL782" s="21"/>
      <c r="AM782" s="21"/>
      <c r="AN782" s="21"/>
      <c r="AO782" s="19" t="s">
        <v>34</v>
      </c>
      <c r="AP782" s="20"/>
      <c r="AQ782" s="3">
        <f t="shared" si="106"/>
        <v>48.976311392172519</v>
      </c>
      <c r="AR782" s="27">
        <v>62.777960340304872</v>
      </c>
      <c r="AS782" s="28">
        <v>3.554993893144677E-2</v>
      </c>
      <c r="AT782" s="28"/>
      <c r="AU782" s="28"/>
      <c r="AV782" s="28"/>
      <c r="AW782" s="60"/>
      <c r="AX782" s="69"/>
      <c r="AY782" s="68"/>
      <c r="AZ782" s="69"/>
      <c r="BA782" s="69"/>
      <c r="BB782" s="69"/>
      <c r="BC782" s="68"/>
      <c r="BD782" s="20"/>
      <c r="BE782" s="27"/>
      <c r="BF782" s="27"/>
      <c r="BG782" s="28"/>
      <c r="BH782" s="17"/>
      <c r="BI782" s="47">
        <v>38133</v>
      </c>
      <c r="BJ782" s="20"/>
      <c r="BK782" s="20"/>
      <c r="BL782" s="20"/>
      <c r="BM782" s="20"/>
      <c r="BN782" s="20"/>
      <c r="BO782" s="20"/>
      <c r="BP782" s="20"/>
      <c r="BQ782" s="20"/>
      <c r="BR782" s="20"/>
      <c r="BS782" s="54">
        <v>2.9000000000000001E-2</v>
      </c>
      <c r="BT782" s="54">
        <v>3.2000000000000001E-2</v>
      </c>
      <c r="BU782" s="43">
        <v>5.8999999999999997E-2</v>
      </c>
      <c r="BW782" s="16">
        <f t="shared" si="107"/>
        <v>0.59297355194845214</v>
      </c>
      <c r="BX782" s="10">
        <f t="shared" si="112"/>
        <v>0.19364230566764792</v>
      </c>
      <c r="BY782" s="10">
        <f t="shared" si="104"/>
        <v>1.0179280136832314</v>
      </c>
      <c r="BZ782" s="12">
        <f t="shared" si="105"/>
        <v>0.26593726471135409</v>
      </c>
      <c r="CA782" s="10">
        <f t="shared" si="108"/>
        <v>3.4930409583116599</v>
      </c>
      <c r="CB782" s="10">
        <f t="shared" si="109"/>
        <v>1.74652047915583</v>
      </c>
      <c r="CC782" s="11">
        <f t="shared" si="110"/>
        <v>216.4213095355552</v>
      </c>
      <c r="CD782" s="11">
        <f t="shared" si="111"/>
        <v>135.263318459722</v>
      </c>
      <c r="CF782" s="17"/>
      <c r="CG782" s="17"/>
      <c r="CH782" s="17"/>
      <c r="CI782" s="17"/>
    </row>
    <row r="783" spans="32:87" ht="10.5" customHeight="1">
      <c r="AF783" s="8"/>
      <c r="AG783" s="18">
        <v>33086</v>
      </c>
      <c r="AH783" s="19" t="s">
        <v>39</v>
      </c>
      <c r="AI783" s="19"/>
      <c r="AJ783" s="19"/>
      <c r="AK783" s="19"/>
      <c r="AL783" s="20">
        <v>0.02</v>
      </c>
      <c r="AM783" s="26"/>
      <c r="AN783" s="20"/>
      <c r="AO783" s="19" t="s">
        <v>34</v>
      </c>
      <c r="AP783" s="18"/>
      <c r="AQ783" s="3">
        <f t="shared" si="106"/>
        <v>48.976311392172519</v>
      </c>
      <c r="AR783" s="19"/>
      <c r="AS783" s="19"/>
      <c r="AT783" s="27">
        <v>244.92722000096023</v>
      </c>
      <c r="AU783" s="27">
        <v>139.51780161536178</v>
      </c>
      <c r="AV783" s="28">
        <v>0</v>
      </c>
      <c r="AW783" s="60"/>
      <c r="AX783" s="69"/>
      <c r="AY783" s="68"/>
      <c r="AZ783" s="69"/>
      <c r="BA783" s="69"/>
      <c r="BB783" s="69"/>
      <c r="BC783" s="68"/>
      <c r="BD783" s="20"/>
      <c r="BE783" s="27"/>
      <c r="BF783" s="27"/>
      <c r="BG783" s="28"/>
      <c r="BH783" s="17"/>
      <c r="BI783" s="18">
        <v>38139</v>
      </c>
      <c r="BJ783" s="42">
        <f>0.021/2</f>
        <v>1.0500000000000001E-2</v>
      </c>
      <c r="BK783" s="42">
        <v>4.8000000000000001E-2</v>
      </c>
      <c r="BL783" s="20"/>
      <c r="BM783" s="20"/>
      <c r="BN783" s="20"/>
      <c r="BO783" s="20"/>
      <c r="BP783" s="20"/>
      <c r="BQ783" s="20"/>
      <c r="BR783" s="20"/>
      <c r="BS783" s="20"/>
      <c r="BT783" s="20"/>
      <c r="BU783" s="20"/>
      <c r="BW783" s="16">
        <f t="shared" si="107"/>
        <v>0.59274868261310387</v>
      </c>
      <c r="BX783" s="10">
        <f t="shared" si="112"/>
        <v>0.19356887201040013</v>
      </c>
      <c r="BY783" s="10">
        <f t="shared" si="104"/>
        <v>1.0175419917517015</v>
      </c>
      <c r="BZ783" s="12">
        <f t="shared" si="105"/>
        <v>0.26583641512748396</v>
      </c>
      <c r="CA783" s="10">
        <f t="shared" si="108"/>
        <v>3.4916697343796841</v>
      </c>
      <c r="CB783" s="10">
        <f t="shared" si="109"/>
        <v>1.745834867189842</v>
      </c>
      <c r="CC783" s="11">
        <f t="shared" si="110"/>
        <v>216.21605124506362</v>
      </c>
      <c r="CD783" s="11">
        <f t="shared" si="111"/>
        <v>135.13503202816477</v>
      </c>
      <c r="CF783" s="17"/>
      <c r="CG783" s="17"/>
      <c r="CH783" s="17"/>
      <c r="CI783" s="17"/>
    </row>
    <row r="784" spans="32:87" ht="10.5" customHeight="1">
      <c r="AG784" s="18">
        <v>33116</v>
      </c>
      <c r="AH784" s="19" t="s">
        <v>35</v>
      </c>
      <c r="AI784" s="20">
        <v>1.6E-2</v>
      </c>
      <c r="AJ784" s="26"/>
      <c r="AK784" s="20"/>
      <c r="AL784" s="20"/>
      <c r="AM784" s="20"/>
      <c r="AN784" s="20"/>
      <c r="AO784" s="19" t="s">
        <v>34</v>
      </c>
      <c r="AP784" s="18"/>
      <c r="AQ784" s="3">
        <f t="shared" si="106"/>
        <v>48.883517027687482</v>
      </c>
      <c r="AR784" s="27">
        <v>62.659213879647162</v>
      </c>
      <c r="AS784" s="28">
        <v>3.5482695118461707E-2</v>
      </c>
      <c r="AT784" s="28"/>
      <c r="AU784" s="28"/>
      <c r="AV784" s="28"/>
      <c r="AW784" s="60"/>
      <c r="AX784" s="69"/>
      <c r="AY784" s="68"/>
      <c r="AZ784" s="69"/>
      <c r="BA784" s="69"/>
      <c r="BB784" s="69"/>
      <c r="BC784" s="68"/>
      <c r="BD784" s="20"/>
      <c r="BE784" s="27"/>
      <c r="BF784" s="27"/>
      <c r="BG784" s="28"/>
      <c r="BH784" s="17"/>
      <c r="BI784" s="18">
        <v>38139</v>
      </c>
      <c r="BJ784" s="20"/>
      <c r="BK784" s="20"/>
      <c r="BL784" s="42">
        <f>0.03/2</f>
        <v>1.4999999999999999E-2</v>
      </c>
      <c r="BM784" s="42">
        <f>0.032/2</f>
        <v>1.6E-2</v>
      </c>
      <c r="BN784" s="20"/>
      <c r="BO784" s="20"/>
      <c r="BP784" s="20"/>
      <c r="BQ784" s="20"/>
      <c r="BR784" s="20"/>
      <c r="BS784" s="20"/>
      <c r="BT784" s="20"/>
      <c r="BU784" s="20"/>
      <c r="BW784" s="16">
        <f t="shared" si="107"/>
        <v>0.59274868261310387</v>
      </c>
      <c r="BX784" s="10">
        <f t="shared" si="112"/>
        <v>0.19356887201040013</v>
      </c>
      <c r="BY784" s="10">
        <f t="shared" si="104"/>
        <v>1.0175419917517015</v>
      </c>
      <c r="BZ784" s="12">
        <f t="shared" si="105"/>
        <v>0.26583641512748396</v>
      </c>
      <c r="CA784" s="10">
        <f t="shared" si="108"/>
        <v>3.4916697343796841</v>
      </c>
      <c r="CB784" s="10">
        <f t="shared" si="109"/>
        <v>1.745834867189842</v>
      </c>
      <c r="CC784" s="11">
        <f t="shared" si="110"/>
        <v>216.21605124506362</v>
      </c>
      <c r="CD784" s="11">
        <f t="shared" si="111"/>
        <v>135.13503202816477</v>
      </c>
      <c r="CF784" s="17"/>
      <c r="CG784" s="17"/>
      <c r="CH784" s="17"/>
      <c r="CI784" s="17"/>
    </row>
    <row r="785" spans="32:87" ht="10.5" customHeight="1">
      <c r="AF785" s="8"/>
      <c r="AG785" s="18">
        <v>33116</v>
      </c>
      <c r="AH785" s="19" t="s">
        <v>33</v>
      </c>
      <c r="AI785" s="26"/>
      <c r="AJ785" s="20">
        <v>1.4500000000000001E-2</v>
      </c>
      <c r="AK785" s="21"/>
      <c r="AL785" s="21"/>
      <c r="AM785" s="21"/>
      <c r="AN785" s="21"/>
      <c r="AO785" s="19" t="s">
        <v>34</v>
      </c>
      <c r="AP785" s="18"/>
      <c r="AQ785" s="3">
        <f t="shared" si="106"/>
        <v>48.883517027687482</v>
      </c>
      <c r="AR785" s="27">
        <v>62.659213879647162</v>
      </c>
      <c r="AS785" s="28">
        <v>3.5482695118461707E-2</v>
      </c>
      <c r="AT785" s="28"/>
      <c r="AU785" s="28"/>
      <c r="AV785" s="28"/>
      <c r="AW785" s="60"/>
      <c r="AX785" s="69"/>
      <c r="AY785" s="68"/>
      <c r="AZ785" s="69"/>
      <c r="BA785" s="69"/>
      <c r="BB785" s="69"/>
      <c r="BC785" s="68"/>
      <c r="BD785" s="20"/>
      <c r="BE785" s="27"/>
      <c r="BF785" s="27"/>
      <c r="BG785" s="28"/>
      <c r="BH785" s="17"/>
      <c r="BI785" s="44">
        <v>38147</v>
      </c>
      <c r="BJ785" s="20"/>
      <c r="BK785" s="20"/>
      <c r="BL785" s="20"/>
      <c r="BM785" s="20"/>
      <c r="BN785" s="45">
        <v>0.35299999999999998</v>
      </c>
      <c r="BO785" s="55">
        <v>0.16</v>
      </c>
      <c r="BP785" s="55">
        <v>0.33</v>
      </c>
      <c r="BQ785" s="20"/>
      <c r="BR785" s="20"/>
      <c r="BS785" s="20"/>
      <c r="BT785" s="20"/>
      <c r="BU785" s="20"/>
      <c r="BW785" s="16">
        <f t="shared" si="107"/>
        <v>0.59244898947809488</v>
      </c>
      <c r="BX785" s="10">
        <f t="shared" si="112"/>
        <v>0.19347100378429591</v>
      </c>
      <c r="BY785" s="10">
        <f t="shared" si="104"/>
        <v>1.0170275235488082</v>
      </c>
      <c r="BZ785" s="12">
        <f t="shared" si="105"/>
        <v>0.26570200850459974</v>
      </c>
      <c r="CA785" s="10">
        <f t="shared" si="108"/>
        <v>3.4898422731009804</v>
      </c>
      <c r="CB785" s="10">
        <f t="shared" si="109"/>
        <v>1.7449211365504902</v>
      </c>
      <c r="CC785" s="11">
        <f t="shared" si="110"/>
        <v>215.94267631414118</v>
      </c>
      <c r="CD785" s="11">
        <f t="shared" si="111"/>
        <v>134.96417269633824</v>
      </c>
      <c r="CF785" s="17"/>
      <c r="CG785" s="17"/>
      <c r="CH785" s="17"/>
      <c r="CI785" s="17"/>
    </row>
    <row r="786" spans="32:87" ht="10.5" customHeight="1">
      <c r="AG786" s="18">
        <v>33119</v>
      </c>
      <c r="AH786" s="19" t="s">
        <v>33</v>
      </c>
      <c r="AI786" s="26"/>
      <c r="AJ786" s="20">
        <v>1.4500000000000001E-2</v>
      </c>
      <c r="AK786" s="20"/>
      <c r="AL786" s="20"/>
      <c r="AM786" s="20"/>
      <c r="AN786" s="20"/>
      <c r="AO786" s="19" t="s">
        <v>34</v>
      </c>
      <c r="AP786" s="18"/>
      <c r="AQ786" s="3">
        <f t="shared" si="106"/>
        <v>48.874247266592135</v>
      </c>
      <c r="AR786" s="27">
        <v>62.647351594291813</v>
      </c>
      <c r="AS786" s="28">
        <v>3.5475977736793306E-2</v>
      </c>
      <c r="AT786" s="28"/>
      <c r="AU786" s="28"/>
      <c r="AV786" s="28"/>
      <c r="AW786" s="60"/>
      <c r="AX786" s="69"/>
      <c r="AY786" s="68"/>
      <c r="AZ786" s="69"/>
      <c r="BA786" s="69"/>
      <c r="BB786" s="69"/>
      <c r="BC786" s="68"/>
      <c r="BD786" s="20"/>
      <c r="BE786" s="27"/>
      <c r="BF786" s="27"/>
      <c r="BG786" s="28"/>
      <c r="BH786" s="17"/>
      <c r="BI786" s="18">
        <v>38169</v>
      </c>
      <c r="BJ786" s="42">
        <f>0.021/2</f>
        <v>1.0500000000000001E-2</v>
      </c>
      <c r="BK786" s="42">
        <f>0.024/2</f>
        <v>1.2E-2</v>
      </c>
      <c r="BL786" s="20"/>
      <c r="BM786" s="20"/>
      <c r="BN786" s="20"/>
      <c r="BO786" s="20"/>
      <c r="BP786" s="20"/>
      <c r="BQ786" s="20"/>
      <c r="BR786" s="20"/>
      <c r="BS786" s="20"/>
      <c r="BT786" s="20"/>
      <c r="BU786" s="20"/>
      <c r="BW786" s="16">
        <f t="shared" si="107"/>
        <v>0.59162561442485295</v>
      </c>
      <c r="BX786" s="10">
        <f t="shared" si="112"/>
        <v>0.19320212122922223</v>
      </c>
      <c r="BY786" s="10">
        <f t="shared" ref="BY786:BY849" si="113">1.704*2.71828^(-(0.69315/30.02)*(BI786-29983)/365.25)</f>
        <v>1.0156140768112449</v>
      </c>
      <c r="BZ786" s="12">
        <f t="shared" si="105"/>
        <v>0.26533274058569972</v>
      </c>
      <c r="CA786" s="10">
        <f t="shared" si="108"/>
        <v>3.4848216847849818</v>
      </c>
      <c r="CB786" s="10">
        <f t="shared" si="109"/>
        <v>1.7424108423924909</v>
      </c>
      <c r="CC786" s="11">
        <f t="shared" si="110"/>
        <v>215.19267616853847</v>
      </c>
      <c r="CD786" s="11">
        <f t="shared" si="111"/>
        <v>134.49542260533653</v>
      </c>
      <c r="CF786" s="17"/>
      <c r="CG786" s="17"/>
      <c r="CH786" s="17"/>
      <c r="CI786" s="17"/>
    </row>
    <row r="787" spans="32:87" ht="10.5" customHeight="1">
      <c r="AF787" s="8"/>
      <c r="AG787" s="18">
        <v>33119</v>
      </c>
      <c r="AH787" s="19" t="s">
        <v>33</v>
      </c>
      <c r="AI787" s="26"/>
      <c r="AJ787" s="20">
        <v>1.4500000000000001E-2</v>
      </c>
      <c r="AK787" s="21"/>
      <c r="AL787" s="21"/>
      <c r="AM787" s="21"/>
      <c r="AN787" s="21"/>
      <c r="AO787" s="19" t="s">
        <v>34</v>
      </c>
      <c r="AP787" s="20"/>
      <c r="AQ787" s="3">
        <f t="shared" si="106"/>
        <v>48.874247266592135</v>
      </c>
      <c r="AR787" s="27">
        <v>62.647351594291813</v>
      </c>
      <c r="AS787" s="28">
        <v>3.5475977736793306E-2</v>
      </c>
      <c r="AT787" s="28"/>
      <c r="AU787" s="28"/>
      <c r="AV787" s="28"/>
      <c r="AW787" s="60"/>
      <c r="AX787" s="69"/>
      <c r="AY787" s="68"/>
      <c r="AZ787" s="69"/>
      <c r="BA787" s="69"/>
      <c r="BB787" s="69"/>
      <c r="BC787" s="68"/>
      <c r="BD787" s="20"/>
      <c r="BE787" s="27"/>
      <c r="BF787" s="27"/>
      <c r="BG787" s="28"/>
      <c r="BH787" s="17"/>
      <c r="BI787" s="18">
        <v>38169</v>
      </c>
      <c r="BJ787" s="20"/>
      <c r="BK787" s="20"/>
      <c r="BL787" s="42">
        <f>0.03/2</f>
        <v>1.4999999999999999E-2</v>
      </c>
      <c r="BM787" s="42">
        <f>0.032/2</f>
        <v>1.6E-2</v>
      </c>
      <c r="BN787" s="20"/>
      <c r="BO787" s="20"/>
      <c r="BP787" s="20"/>
      <c r="BQ787" s="20"/>
      <c r="BR787" s="20"/>
      <c r="BS787" s="20"/>
      <c r="BT787" s="20"/>
      <c r="BU787" s="20"/>
      <c r="BW787" s="16">
        <f t="shared" si="107"/>
        <v>0.59162561442485295</v>
      </c>
      <c r="BX787" s="10">
        <f t="shared" si="112"/>
        <v>0.19320212122922223</v>
      </c>
      <c r="BY787" s="10">
        <f t="shared" si="113"/>
        <v>1.0156140768112449</v>
      </c>
      <c r="BZ787" s="12">
        <f t="shared" si="105"/>
        <v>0.26533274058569972</v>
      </c>
      <c r="CA787" s="10">
        <f t="shared" si="108"/>
        <v>3.4848216847849818</v>
      </c>
      <c r="CB787" s="10">
        <f t="shared" si="109"/>
        <v>1.7424108423924909</v>
      </c>
      <c r="CC787" s="11">
        <f t="shared" si="110"/>
        <v>215.19267616853847</v>
      </c>
      <c r="CD787" s="11">
        <f t="shared" si="111"/>
        <v>134.49542260533653</v>
      </c>
      <c r="CF787" s="17"/>
      <c r="CG787" s="17"/>
      <c r="CH787" s="17"/>
      <c r="CI787" s="17"/>
    </row>
    <row r="788" spans="32:87" ht="10.5" customHeight="1">
      <c r="AG788" s="18">
        <v>33119</v>
      </c>
      <c r="AH788" s="19" t="s">
        <v>33</v>
      </c>
      <c r="AI788" s="26"/>
      <c r="AJ788" s="20">
        <v>1.4500000000000001E-2</v>
      </c>
      <c r="AK788" s="21"/>
      <c r="AL788" s="21"/>
      <c r="AM788" s="21"/>
      <c r="AN788" s="21"/>
      <c r="AO788" s="19" t="s">
        <v>34</v>
      </c>
      <c r="AP788" s="18"/>
      <c r="AQ788" s="3">
        <f t="shared" si="106"/>
        <v>48.874247266592135</v>
      </c>
      <c r="AR788" s="27">
        <v>62.647351594291813</v>
      </c>
      <c r="AS788" s="28">
        <v>3.5475977736793306E-2</v>
      </c>
      <c r="AT788" s="28"/>
      <c r="AU788" s="28"/>
      <c r="AV788" s="28"/>
      <c r="AW788" s="60"/>
      <c r="AX788" s="69"/>
      <c r="AY788" s="68"/>
      <c r="AZ788" s="69"/>
      <c r="BA788" s="69"/>
      <c r="BB788" s="69"/>
      <c r="BC788" s="68"/>
      <c r="BD788" s="20"/>
      <c r="BE788" s="27"/>
      <c r="BF788" s="27"/>
      <c r="BG788" s="28"/>
      <c r="BH788" s="17"/>
      <c r="BI788" s="47">
        <v>38173</v>
      </c>
      <c r="BJ788" s="20"/>
      <c r="BK788" s="20"/>
      <c r="BL788" s="20"/>
      <c r="BM788" s="20"/>
      <c r="BN788" s="20"/>
      <c r="BO788" s="20"/>
      <c r="BP788" s="20"/>
      <c r="BQ788" s="43">
        <v>1.0999999999999999E-2</v>
      </c>
      <c r="BR788" s="20"/>
      <c r="BS788" s="20"/>
      <c r="BT788" s="20"/>
      <c r="BU788" s="20"/>
      <c r="BW788" s="16">
        <f t="shared" si="107"/>
        <v>0.59147603285895634</v>
      </c>
      <c r="BX788" s="10">
        <f t="shared" si="112"/>
        <v>0.19315327365548074</v>
      </c>
      <c r="BY788" s="10">
        <f t="shared" si="113"/>
        <v>1.0153572976247931</v>
      </c>
      <c r="BZ788" s="12">
        <f t="shared" si="105"/>
        <v>0.26526565612239605</v>
      </c>
      <c r="CA788" s="10">
        <f t="shared" si="108"/>
        <v>3.4839096268498091</v>
      </c>
      <c r="CB788" s="10">
        <f t="shared" si="109"/>
        <v>1.7419548134249045</v>
      </c>
      <c r="CC788" s="11">
        <f t="shared" si="110"/>
        <v>215.05659263209265</v>
      </c>
      <c r="CD788" s="11">
        <f t="shared" si="111"/>
        <v>134.4103703950579</v>
      </c>
      <c r="CF788" s="17"/>
      <c r="CG788" s="17"/>
      <c r="CH788" s="17"/>
      <c r="CI788" s="17"/>
    </row>
    <row r="789" spans="32:87" ht="10.5" customHeight="1">
      <c r="AF789" s="8"/>
      <c r="AG789" s="18">
        <v>33119</v>
      </c>
      <c r="AH789" s="19" t="s">
        <v>39</v>
      </c>
      <c r="AI789" s="19"/>
      <c r="AJ789" s="19"/>
      <c r="AK789" s="19"/>
      <c r="AL789" s="20">
        <v>0.02</v>
      </c>
      <c r="AM789" s="26"/>
      <c r="AN789" s="21"/>
      <c r="AO789" s="19" t="s">
        <v>34</v>
      </c>
      <c r="AP789" s="20"/>
      <c r="AQ789" s="3">
        <f t="shared" si="106"/>
        <v>48.874247266592135</v>
      </c>
      <c r="AR789" s="19"/>
      <c r="AS789" s="19"/>
      <c r="AT789" s="27">
        <v>244.41765204278857</v>
      </c>
      <c r="AU789" s="27">
        <v>139.22753660807734</v>
      </c>
      <c r="AV789" s="28">
        <v>0</v>
      </c>
      <c r="AW789" s="60"/>
      <c r="AX789" s="69"/>
      <c r="AY789" s="68"/>
      <c r="AZ789" s="69"/>
      <c r="BA789" s="69"/>
      <c r="BB789" s="69"/>
      <c r="BC789" s="68"/>
      <c r="BD789" s="20"/>
      <c r="BE789" s="27"/>
      <c r="BF789" s="27"/>
      <c r="BG789" s="28"/>
      <c r="BH789" s="17"/>
      <c r="BI789" s="47">
        <v>38190</v>
      </c>
      <c r="BJ789" s="20"/>
      <c r="BK789" s="20"/>
      <c r="BL789" s="20"/>
      <c r="BM789" s="20"/>
      <c r="BN789" s="20"/>
      <c r="BO789" s="20"/>
      <c r="BP789" s="20"/>
      <c r="BQ789" s="20"/>
      <c r="BR789" s="51">
        <v>6.6000000000000003E-2</v>
      </c>
      <c r="BS789" s="20"/>
      <c r="BT789" s="20"/>
      <c r="BU789" s="20"/>
      <c r="BW789" s="16">
        <f t="shared" si="107"/>
        <v>0.59084073300573337</v>
      </c>
      <c r="BX789" s="10">
        <f t="shared" si="112"/>
        <v>0.19294580921130072</v>
      </c>
      <c r="BY789" s="10">
        <f t="shared" si="113"/>
        <v>1.0142667101684733</v>
      </c>
      <c r="BZ789" s="12">
        <f t="shared" si="105"/>
        <v>0.26498073632338898</v>
      </c>
      <c r="CA789" s="10">
        <f t="shared" si="108"/>
        <v>3.4800360429400476</v>
      </c>
      <c r="CB789" s="10">
        <f t="shared" si="109"/>
        <v>1.7400180214700238</v>
      </c>
      <c r="CC789" s="11">
        <f t="shared" si="110"/>
        <v>214.47919701255688</v>
      </c>
      <c r="CD789" s="11">
        <f t="shared" si="111"/>
        <v>134.04949813284804</v>
      </c>
      <c r="CF789" s="17"/>
      <c r="CG789" s="17"/>
      <c r="CH789" s="17"/>
      <c r="CI789" s="17"/>
    </row>
    <row r="790" spans="32:87" ht="10.5" customHeight="1">
      <c r="AG790" s="18">
        <v>33144</v>
      </c>
      <c r="AH790" s="19" t="s">
        <v>35</v>
      </c>
      <c r="AI790" s="20">
        <v>1.6E-2</v>
      </c>
      <c r="AJ790" s="26"/>
      <c r="AK790" s="20"/>
      <c r="AL790" s="20"/>
      <c r="AM790" s="20"/>
      <c r="AN790" s="20"/>
      <c r="AO790" s="19" t="s">
        <v>34</v>
      </c>
      <c r="AP790" s="18"/>
      <c r="AQ790" s="3">
        <f t="shared" si="106"/>
        <v>48.797067585490367</v>
      </c>
      <c r="AR790" s="27">
        <v>62.548586508716312</v>
      </c>
      <c r="AS790" s="28">
        <v>3.5420048988204861E-2</v>
      </c>
      <c r="AT790" s="28"/>
      <c r="AU790" s="28"/>
      <c r="AV790" s="28"/>
      <c r="AW790" s="60"/>
      <c r="AX790" s="69"/>
      <c r="AY790" s="68"/>
      <c r="AZ790" s="69"/>
      <c r="BA790" s="69"/>
      <c r="BB790" s="69"/>
      <c r="BC790" s="68"/>
      <c r="BD790" s="20"/>
      <c r="BE790" s="27"/>
      <c r="BF790" s="27"/>
      <c r="BG790" s="28"/>
      <c r="BH790" s="17"/>
      <c r="BI790" s="18">
        <v>38198</v>
      </c>
      <c r="BJ790" s="42">
        <f>0.021/2</f>
        <v>1.0500000000000001E-2</v>
      </c>
      <c r="BK790" s="42">
        <f>0.024/2</f>
        <v>1.2E-2</v>
      </c>
      <c r="BL790" s="20"/>
      <c r="BM790" s="20"/>
      <c r="BN790" s="20"/>
      <c r="BO790" s="20"/>
      <c r="BP790" s="20"/>
      <c r="BQ790" s="20"/>
      <c r="BR790" s="20"/>
      <c r="BS790" s="20"/>
      <c r="BT790" s="20"/>
      <c r="BU790" s="20"/>
      <c r="BW790" s="16">
        <f t="shared" si="107"/>
        <v>0.590542004528118</v>
      </c>
      <c r="BX790" s="10">
        <f t="shared" si="112"/>
        <v>0.19284825600511815</v>
      </c>
      <c r="BY790" s="10">
        <f t="shared" si="113"/>
        <v>1.0137538979446388</v>
      </c>
      <c r="BZ790" s="12">
        <f t="shared" si="105"/>
        <v>0.26484676233084353</v>
      </c>
      <c r="CA790" s="10">
        <f t="shared" si="108"/>
        <v>3.4782146704733594</v>
      </c>
      <c r="CB790" s="10">
        <f t="shared" si="109"/>
        <v>1.7391073352366797</v>
      </c>
      <c r="CC790" s="11">
        <f t="shared" si="110"/>
        <v>214.20801809068703</v>
      </c>
      <c r="CD790" s="11">
        <f t="shared" si="111"/>
        <v>133.88001130667939</v>
      </c>
      <c r="CF790" s="17"/>
      <c r="CG790" s="17"/>
      <c r="CH790" s="17"/>
      <c r="CI790" s="17"/>
    </row>
    <row r="791" spans="32:87" ht="10.5" customHeight="1">
      <c r="AF791" s="8"/>
      <c r="AG791" s="18">
        <v>33144</v>
      </c>
      <c r="AH791" s="19" t="s">
        <v>33</v>
      </c>
      <c r="AI791" s="26"/>
      <c r="AJ791" s="20">
        <v>1.4500000000000001E-2</v>
      </c>
      <c r="AK791" s="21"/>
      <c r="AL791" s="21"/>
      <c r="AM791" s="21"/>
      <c r="AN791" s="21"/>
      <c r="AO791" s="19" t="s">
        <v>34</v>
      </c>
      <c r="AP791" s="20"/>
      <c r="AQ791" s="3">
        <f t="shared" si="106"/>
        <v>48.797067585490367</v>
      </c>
      <c r="AR791" s="27">
        <v>62.548586508716312</v>
      </c>
      <c r="AS791" s="28">
        <v>3.5420048988204861E-2</v>
      </c>
      <c r="AT791" s="28"/>
      <c r="AU791" s="28"/>
      <c r="AV791" s="28"/>
      <c r="AW791" s="60"/>
      <c r="AX791" s="69"/>
      <c r="AY791" s="68"/>
      <c r="AZ791" s="69"/>
      <c r="BA791" s="69"/>
      <c r="BB791" s="69"/>
      <c r="BC791" s="68"/>
      <c r="BD791" s="20"/>
      <c r="BE791" s="27"/>
      <c r="BF791" s="27"/>
      <c r="BG791" s="28"/>
      <c r="BH791" s="17"/>
      <c r="BI791" s="18">
        <v>38201</v>
      </c>
      <c r="BJ791" s="20"/>
      <c r="BK791" s="20"/>
      <c r="BL791" s="42">
        <f>0.03/2</f>
        <v>1.4999999999999999E-2</v>
      </c>
      <c r="BM791" s="42">
        <f>0.032/2</f>
        <v>1.6E-2</v>
      </c>
      <c r="BN791" s="20"/>
      <c r="BO791" s="20"/>
      <c r="BP791" s="20"/>
      <c r="BQ791" s="20"/>
      <c r="BR791" s="20"/>
      <c r="BS791" s="20"/>
      <c r="BT791" s="20"/>
      <c r="BU791" s="20"/>
      <c r="BW791" s="16">
        <f t="shared" si="107"/>
        <v>0.59043002029229386</v>
      </c>
      <c r="BX791" s="10">
        <f t="shared" si="112"/>
        <v>0.19281168627017445</v>
      </c>
      <c r="BY791" s="10">
        <f t="shared" si="113"/>
        <v>1.0135616602126829</v>
      </c>
      <c r="BZ791" s="12">
        <f t="shared" si="105"/>
        <v>0.26479653954895382</v>
      </c>
      <c r="CA791" s="10">
        <f t="shared" si="108"/>
        <v>3.4775319015888693</v>
      </c>
      <c r="CB791" s="10">
        <f t="shared" si="109"/>
        <v>1.7387659507944346</v>
      </c>
      <c r="CC791" s="11">
        <f t="shared" si="110"/>
        <v>214.10641441388333</v>
      </c>
      <c r="CD791" s="11">
        <f t="shared" si="111"/>
        <v>133.81650900867709</v>
      </c>
      <c r="CF791" s="17"/>
      <c r="CG791" s="17"/>
      <c r="CH791" s="17"/>
      <c r="CI791" s="17"/>
    </row>
    <row r="792" spans="32:87" ht="10.5" customHeight="1">
      <c r="AG792" s="18">
        <v>33147</v>
      </c>
      <c r="AH792" s="19" t="s">
        <v>33</v>
      </c>
      <c r="AI792" s="26"/>
      <c r="AJ792" s="20">
        <v>1.4500000000000001E-2</v>
      </c>
      <c r="AK792" s="20"/>
      <c r="AL792" s="20"/>
      <c r="AM792" s="20"/>
      <c r="AN792" s="20"/>
      <c r="AO792" s="19" t="s">
        <v>34</v>
      </c>
      <c r="AP792" s="20"/>
      <c r="AQ792" s="3">
        <f t="shared" si="106"/>
        <v>48.787814217766964</v>
      </c>
      <c r="AR792" s="27">
        <v>62.536745166704499</v>
      </c>
      <c r="AS792" s="28">
        <v>3.5413343466344886E-2</v>
      </c>
      <c r="AT792" s="28"/>
      <c r="AU792" s="28"/>
      <c r="AV792" s="28"/>
      <c r="AW792" s="60"/>
      <c r="AX792" s="69"/>
      <c r="AY792" s="68"/>
      <c r="AZ792" s="69"/>
      <c r="BA792" s="69"/>
      <c r="BB792" s="69"/>
      <c r="BC792" s="68"/>
      <c r="BD792" s="20"/>
      <c r="BE792" s="27"/>
      <c r="BF792" s="27"/>
      <c r="BG792" s="28"/>
      <c r="BH792" s="17"/>
      <c r="BI792" s="47">
        <v>38203</v>
      </c>
      <c r="BJ792" s="20"/>
      <c r="BK792" s="20"/>
      <c r="BL792" s="20"/>
      <c r="BM792" s="20"/>
      <c r="BN792" s="20"/>
      <c r="BO792" s="20"/>
      <c r="BP792" s="20"/>
      <c r="BQ792" s="20"/>
      <c r="BR792" s="20"/>
      <c r="BS792" s="54">
        <v>3.1E-2</v>
      </c>
      <c r="BT792" s="43"/>
      <c r="BU792" s="43"/>
      <c r="BW792" s="16">
        <f t="shared" si="107"/>
        <v>0.59035537593283993</v>
      </c>
      <c r="BX792" s="10">
        <f t="shared" si="112"/>
        <v>0.19278731029957297</v>
      </c>
      <c r="BY792" s="10">
        <f t="shared" si="113"/>
        <v>1.01343352197734</v>
      </c>
      <c r="BZ792" s="12">
        <f t="shared" si="105"/>
        <v>0.26476306298543067</v>
      </c>
      <c r="CA792" s="10">
        <f t="shared" si="108"/>
        <v>3.4770767967933978</v>
      </c>
      <c r="CB792" s="10">
        <f t="shared" si="109"/>
        <v>1.7385383983966989</v>
      </c>
      <c r="CC792" s="11">
        <f t="shared" si="110"/>
        <v>214.03870540459607</v>
      </c>
      <c r="CD792" s="11">
        <f t="shared" si="111"/>
        <v>133.77419087787254</v>
      </c>
      <c r="CF792" s="17"/>
      <c r="CG792" s="17"/>
      <c r="CH792" s="17"/>
      <c r="CI792" s="17"/>
    </row>
    <row r="793" spans="32:87" ht="10.5" customHeight="1">
      <c r="AF793" s="8"/>
      <c r="AG793" s="18">
        <v>33147</v>
      </c>
      <c r="AH793" s="19" t="s">
        <v>33</v>
      </c>
      <c r="AI793" s="26"/>
      <c r="AJ793" s="20">
        <v>1.4500000000000001E-2</v>
      </c>
      <c r="AK793" s="21"/>
      <c r="AL793" s="21"/>
      <c r="AM793" s="21"/>
      <c r="AN793" s="21"/>
      <c r="AO793" s="19" t="s">
        <v>34</v>
      </c>
      <c r="AP793" s="18"/>
      <c r="AQ793" s="3">
        <f t="shared" si="106"/>
        <v>48.787814217766964</v>
      </c>
      <c r="AR793" s="27">
        <v>62.536745166704499</v>
      </c>
      <c r="AS793" s="28">
        <v>3.5413343466344886E-2</v>
      </c>
      <c r="AT793" s="28"/>
      <c r="AU793" s="28"/>
      <c r="AV793" s="28"/>
      <c r="AW793" s="60"/>
      <c r="AX793" s="69"/>
      <c r="AY793" s="68"/>
      <c r="AZ793" s="69"/>
      <c r="BA793" s="69"/>
      <c r="BB793" s="69"/>
      <c r="BC793" s="68"/>
      <c r="BD793" s="20"/>
      <c r="BE793" s="27"/>
      <c r="BF793" s="27"/>
      <c r="BG793" s="28"/>
      <c r="BH793" s="17"/>
      <c r="BI793" s="18">
        <v>38231</v>
      </c>
      <c r="BJ793" s="42">
        <f>0.021/2</f>
        <v>1.0500000000000001E-2</v>
      </c>
      <c r="BK793" s="42">
        <f>0.024/2</f>
        <v>1.2E-2</v>
      </c>
      <c r="BL793" s="20"/>
      <c r="BM793" s="20"/>
      <c r="BN793" s="20"/>
      <c r="BO793" s="20"/>
      <c r="BP793" s="20"/>
      <c r="BQ793" s="20"/>
      <c r="BR793" s="20"/>
      <c r="BS793" s="20"/>
      <c r="BT793" s="20"/>
      <c r="BU793" s="20"/>
      <c r="BW793" s="16">
        <f t="shared" si="107"/>
        <v>0.58931134522370421</v>
      </c>
      <c r="BX793" s="10">
        <f t="shared" si="112"/>
        <v>0.19244637011254342</v>
      </c>
      <c r="BY793" s="10">
        <f t="shared" si="113"/>
        <v>1.0116412867208391</v>
      </c>
      <c r="BZ793" s="12">
        <f t="shared" si="105"/>
        <v>0.26429483523707686</v>
      </c>
      <c r="CA793" s="10">
        <f t="shared" si="108"/>
        <v>3.4707115798686443</v>
      </c>
      <c r="CB793" s="10">
        <f t="shared" si="109"/>
        <v>1.7353557899343222</v>
      </c>
      <c r="CC793" s="11">
        <f t="shared" si="110"/>
        <v>213.09302448758694</v>
      </c>
      <c r="CD793" s="11">
        <f t="shared" si="111"/>
        <v>133.18314030474184</v>
      </c>
      <c r="CF793" s="17"/>
      <c r="CG793" s="17"/>
      <c r="CH793" s="17"/>
      <c r="CI793" s="17"/>
    </row>
    <row r="794" spans="32:87" ht="10.5" customHeight="1">
      <c r="AG794" s="18">
        <v>33147</v>
      </c>
      <c r="AH794" s="19" t="s">
        <v>33</v>
      </c>
      <c r="AI794" s="26"/>
      <c r="AJ794" s="20">
        <v>1.4500000000000001E-2</v>
      </c>
      <c r="AK794" s="21"/>
      <c r="AL794" s="21"/>
      <c r="AM794" s="21"/>
      <c r="AN794" s="21"/>
      <c r="AO794" s="19" t="s">
        <v>34</v>
      </c>
      <c r="AP794" s="20"/>
      <c r="AQ794" s="3">
        <f t="shared" si="106"/>
        <v>48.787814217766964</v>
      </c>
      <c r="AR794" s="27">
        <v>62.536745166704499</v>
      </c>
      <c r="AS794" s="28">
        <v>3.5413343466344886E-2</v>
      </c>
      <c r="AT794" s="28"/>
      <c r="AU794" s="28"/>
      <c r="AV794" s="28"/>
      <c r="AW794" s="60"/>
      <c r="AX794" s="69"/>
      <c r="AY794" s="68"/>
      <c r="AZ794" s="69"/>
      <c r="BA794" s="69"/>
      <c r="BB794" s="69"/>
      <c r="BC794" s="68"/>
      <c r="BD794" s="20"/>
      <c r="BE794" s="27"/>
      <c r="BF794" s="27"/>
      <c r="BG794" s="28"/>
      <c r="BH794" s="17"/>
      <c r="BI794" s="18">
        <v>38231</v>
      </c>
      <c r="BJ794" s="20"/>
      <c r="BK794" s="20"/>
      <c r="BL794" s="42">
        <f>0.03/2</f>
        <v>1.4999999999999999E-2</v>
      </c>
      <c r="BM794" s="42">
        <f>0.032/2</f>
        <v>1.6E-2</v>
      </c>
      <c r="BN794" s="20"/>
      <c r="BO794" s="20"/>
      <c r="BP794" s="20"/>
      <c r="BQ794" s="20"/>
      <c r="BR794" s="20"/>
      <c r="BS794" s="20"/>
      <c r="BT794" s="20"/>
      <c r="BU794" s="20"/>
      <c r="BW794" s="16">
        <f t="shared" si="107"/>
        <v>0.58931134522370421</v>
      </c>
      <c r="BX794" s="10">
        <f t="shared" si="112"/>
        <v>0.19244637011254342</v>
      </c>
      <c r="BY794" s="10">
        <f t="shared" si="113"/>
        <v>1.0116412867208391</v>
      </c>
      <c r="BZ794" s="12">
        <f t="shared" si="105"/>
        <v>0.26429483523707686</v>
      </c>
      <c r="CA794" s="10">
        <f t="shared" si="108"/>
        <v>3.4707115798686443</v>
      </c>
      <c r="CB794" s="10">
        <f t="shared" si="109"/>
        <v>1.7353557899343222</v>
      </c>
      <c r="CC794" s="11">
        <f t="shared" si="110"/>
        <v>213.09302448758694</v>
      </c>
      <c r="CD794" s="11">
        <f t="shared" si="111"/>
        <v>133.18314030474184</v>
      </c>
      <c r="CF794" s="17"/>
      <c r="CG794" s="17"/>
      <c r="CH794" s="17"/>
      <c r="CI794" s="17"/>
    </row>
    <row r="795" spans="32:87" ht="10.5" customHeight="1">
      <c r="AF795" s="8"/>
      <c r="AG795" s="18">
        <v>33147</v>
      </c>
      <c r="AH795" s="19" t="s">
        <v>39</v>
      </c>
      <c r="AI795" s="19"/>
      <c r="AJ795" s="19"/>
      <c r="AK795" s="19"/>
      <c r="AL795" s="20">
        <v>0.02</v>
      </c>
      <c r="AM795" s="26"/>
      <c r="AN795" s="21"/>
      <c r="AO795" s="19" t="s">
        <v>34</v>
      </c>
      <c r="AP795" s="18"/>
      <c r="AQ795" s="3">
        <f t="shared" si="106"/>
        <v>48.787814217766964</v>
      </c>
      <c r="AR795" s="19"/>
      <c r="AS795" s="19"/>
      <c r="AT795" s="27">
        <v>243.98612281379889</v>
      </c>
      <c r="AU795" s="27">
        <v>138.98172477319358</v>
      </c>
      <c r="AV795" s="28">
        <v>0</v>
      </c>
      <c r="AW795" s="60"/>
      <c r="AX795" s="69"/>
      <c r="AY795" s="68"/>
      <c r="AZ795" s="69"/>
      <c r="BA795" s="69"/>
      <c r="BB795" s="69"/>
      <c r="BC795" s="68"/>
      <c r="BD795" s="20"/>
      <c r="BE795" s="27"/>
      <c r="BF795" s="27"/>
      <c r="BG795" s="28"/>
      <c r="BH795" s="17"/>
      <c r="BI795" s="18">
        <v>38261</v>
      </c>
      <c r="BJ795" s="42">
        <f>0.021/2</f>
        <v>1.0500000000000001E-2</v>
      </c>
      <c r="BK795" s="42">
        <f>0.024/2</f>
        <v>1.2E-2</v>
      </c>
      <c r="BL795" s="20"/>
      <c r="BM795" s="20"/>
      <c r="BN795" s="20"/>
      <c r="BO795" s="20"/>
      <c r="BP795" s="20"/>
      <c r="BQ795" s="20"/>
      <c r="BR795" s="20"/>
      <c r="BS795" s="20"/>
      <c r="BT795" s="20"/>
      <c r="BU795" s="20"/>
      <c r="BW795" s="16">
        <f t="shared" si="107"/>
        <v>0.58819478968472183</v>
      </c>
      <c r="BX795" s="10">
        <f t="shared" si="112"/>
        <v>0.19208174611158405</v>
      </c>
      <c r="BY795" s="10">
        <f t="shared" si="113"/>
        <v>1.0097245517193727</v>
      </c>
      <c r="BZ795" s="12">
        <f t="shared" si="105"/>
        <v>0.26379408149357586</v>
      </c>
      <c r="CA795" s="10">
        <f t="shared" si="108"/>
        <v>3.4639046345284754</v>
      </c>
      <c r="CB795" s="10">
        <f t="shared" si="109"/>
        <v>1.7319523172642377</v>
      </c>
      <c r="CC795" s="11">
        <f t="shared" si="110"/>
        <v>212.08443105066962</v>
      </c>
      <c r="CD795" s="11">
        <f t="shared" si="111"/>
        <v>132.55276940666852</v>
      </c>
      <c r="CF795" s="17"/>
      <c r="CG795" s="17"/>
      <c r="CH795" s="17"/>
      <c r="CI795" s="17"/>
    </row>
    <row r="796" spans="32:87" ht="10.5" customHeight="1">
      <c r="AG796" s="18">
        <v>33177</v>
      </c>
      <c r="AH796" s="19" t="s">
        <v>35</v>
      </c>
      <c r="AI796" s="20">
        <v>1.6E-2</v>
      </c>
      <c r="AJ796" s="26"/>
      <c r="AK796" s="20"/>
      <c r="AL796" s="20"/>
      <c r="AM796" s="20"/>
      <c r="AN796" s="20"/>
      <c r="AO796" s="19" t="s">
        <v>34</v>
      </c>
      <c r="AP796" s="18"/>
      <c r="AQ796" s="3">
        <f t="shared" si="106"/>
        <v>48.695376994826653</v>
      </c>
      <c r="AR796" s="27">
        <v>62.41845497203515</v>
      </c>
      <c r="AS796" s="28">
        <v>3.534635802792209E-2</v>
      </c>
      <c r="AT796" s="28"/>
      <c r="AU796" s="28"/>
      <c r="AV796" s="28"/>
      <c r="AW796" s="60"/>
      <c r="AX796" s="69"/>
      <c r="AY796" s="68"/>
      <c r="AZ796" s="69"/>
      <c r="BA796" s="69"/>
      <c r="BB796" s="69"/>
      <c r="BC796" s="68"/>
      <c r="BD796" s="20"/>
      <c r="BE796" s="27"/>
      <c r="BF796" s="27"/>
      <c r="BG796" s="28"/>
      <c r="BH796" s="17"/>
      <c r="BI796" s="18">
        <v>38261</v>
      </c>
      <c r="BJ796" s="20"/>
      <c r="BK796" s="20"/>
      <c r="BL796" s="42">
        <f>0.03/2</f>
        <v>1.4999999999999999E-2</v>
      </c>
      <c r="BM796" s="42">
        <f>0.032/2</f>
        <v>1.6E-2</v>
      </c>
      <c r="BN796" s="20"/>
      <c r="BO796" s="20"/>
      <c r="BP796" s="20"/>
      <c r="BQ796" s="20"/>
      <c r="BR796" s="20"/>
      <c r="BS796" s="20"/>
      <c r="BT796" s="20"/>
      <c r="BU796" s="20"/>
      <c r="BW796" s="16">
        <f t="shared" si="107"/>
        <v>0.58819478968472183</v>
      </c>
      <c r="BX796" s="10">
        <f t="shared" si="112"/>
        <v>0.19208174611158405</v>
      </c>
      <c r="BY796" s="10">
        <f t="shared" si="113"/>
        <v>1.0097245517193727</v>
      </c>
      <c r="BZ796" s="12">
        <f t="shared" si="105"/>
        <v>0.26379408149357586</v>
      </c>
      <c r="CA796" s="10">
        <f t="shared" si="108"/>
        <v>3.4639046345284754</v>
      </c>
      <c r="CB796" s="10">
        <f t="shared" si="109"/>
        <v>1.7319523172642377</v>
      </c>
      <c r="CC796" s="11">
        <f t="shared" si="110"/>
        <v>212.08443105066962</v>
      </c>
      <c r="CD796" s="11">
        <f t="shared" si="111"/>
        <v>132.55276940666852</v>
      </c>
      <c r="CF796" s="17"/>
      <c r="CG796" s="17"/>
      <c r="CH796" s="17"/>
      <c r="CI796" s="17"/>
    </row>
    <row r="797" spans="32:87" ht="10.5" customHeight="1">
      <c r="AF797" s="8"/>
      <c r="AG797" s="18">
        <v>33177</v>
      </c>
      <c r="AH797" s="19" t="s">
        <v>33</v>
      </c>
      <c r="AI797" s="26"/>
      <c r="AJ797" s="20">
        <v>1.4500000000000001E-2</v>
      </c>
      <c r="AK797" s="21"/>
      <c r="AL797" s="21"/>
      <c r="AM797" s="21"/>
      <c r="AN797" s="21"/>
      <c r="AO797" s="19" t="s">
        <v>34</v>
      </c>
      <c r="AP797" s="18"/>
      <c r="AQ797" s="3">
        <f t="shared" si="106"/>
        <v>48.695376994826653</v>
      </c>
      <c r="AR797" s="27">
        <v>62.41845497203515</v>
      </c>
      <c r="AS797" s="28">
        <v>3.534635802792209E-2</v>
      </c>
      <c r="AT797" s="28"/>
      <c r="AU797" s="28"/>
      <c r="AV797" s="28"/>
      <c r="AW797" s="60"/>
      <c r="AX797" s="69"/>
      <c r="AY797" s="68"/>
      <c r="AZ797" s="69"/>
      <c r="BA797" s="69"/>
      <c r="BB797" s="69"/>
      <c r="BC797" s="68"/>
      <c r="BD797" s="20"/>
      <c r="BE797" s="27"/>
      <c r="BF797" s="27"/>
      <c r="BG797" s="28"/>
      <c r="BH797" s="17"/>
      <c r="BI797" s="18">
        <v>38292</v>
      </c>
      <c r="BJ797" s="42">
        <f>0.021/2</f>
        <v>1.0500000000000001E-2</v>
      </c>
      <c r="BK797" s="42">
        <f>0.024/2</f>
        <v>1.2E-2</v>
      </c>
      <c r="BL797" s="20"/>
      <c r="BM797" s="20"/>
      <c r="BN797" s="20"/>
      <c r="BO797" s="20"/>
      <c r="BP797" s="20"/>
      <c r="BQ797" s="20"/>
      <c r="BR797" s="20"/>
      <c r="BS797" s="20"/>
      <c r="BT797" s="20"/>
      <c r="BU797" s="20"/>
      <c r="BW797" s="16">
        <f t="shared" si="107"/>
        <v>0.58704323804571934</v>
      </c>
      <c r="BX797" s="10">
        <f t="shared" si="112"/>
        <v>0.19170569373329657</v>
      </c>
      <c r="BY797" s="10">
        <f t="shared" si="113"/>
        <v>1.0077477406648294</v>
      </c>
      <c r="BZ797" s="12">
        <f t="shared" si="105"/>
        <v>0.26327763267044718</v>
      </c>
      <c r="CA797" s="10">
        <f t="shared" si="108"/>
        <v>3.4568848157741323</v>
      </c>
      <c r="CB797" s="10">
        <f t="shared" si="109"/>
        <v>1.7284424078870662</v>
      </c>
      <c r="CC797" s="11">
        <f t="shared" si="110"/>
        <v>211.04723269698079</v>
      </c>
      <c r="CD797" s="11">
        <f t="shared" si="111"/>
        <v>131.90452043561299</v>
      </c>
      <c r="CF797" s="17"/>
      <c r="CG797" s="17"/>
      <c r="CH797" s="17"/>
      <c r="CI797" s="17"/>
    </row>
    <row r="798" spans="32:87" ht="10.5" customHeight="1">
      <c r="AG798" s="18">
        <v>33178</v>
      </c>
      <c r="AH798" s="19" t="s">
        <v>33</v>
      </c>
      <c r="AI798" s="26"/>
      <c r="AJ798" s="20">
        <v>1.4500000000000001E-2</v>
      </c>
      <c r="AK798" s="20"/>
      <c r="AL798" s="20"/>
      <c r="AM798" s="20"/>
      <c r="AN798" s="20"/>
      <c r="AO798" s="19" t="s">
        <v>34</v>
      </c>
      <c r="AP798" s="20"/>
      <c r="AQ798" s="3">
        <f t="shared" si="106"/>
        <v>48.692298772184834</v>
      </c>
      <c r="AR798" s="27">
        <v>62.414515821361917</v>
      </c>
      <c r="AS798" s="28">
        <v>3.5344127363448191E-2</v>
      </c>
      <c r="AT798" s="28"/>
      <c r="AU798" s="28"/>
      <c r="AV798" s="28"/>
      <c r="AW798" s="60"/>
      <c r="AX798" s="69"/>
      <c r="AY798" s="68"/>
      <c r="AZ798" s="69"/>
      <c r="BA798" s="69"/>
      <c r="BB798" s="69"/>
      <c r="BC798" s="68"/>
      <c r="BD798" s="20"/>
      <c r="BE798" s="27"/>
      <c r="BF798" s="27"/>
      <c r="BG798" s="28"/>
      <c r="BH798" s="17"/>
      <c r="BI798" s="18">
        <v>38292</v>
      </c>
      <c r="BJ798" s="20"/>
      <c r="BK798" s="20"/>
      <c r="BL798" s="42">
        <f>0.03/2</f>
        <v>1.4999999999999999E-2</v>
      </c>
      <c r="BM798" s="42">
        <f>0.032/2</f>
        <v>1.6E-2</v>
      </c>
      <c r="BN798" s="20"/>
      <c r="BO798" s="20"/>
      <c r="BP798" s="20"/>
      <c r="BQ798" s="20"/>
      <c r="BR798" s="20"/>
      <c r="BS798" s="20"/>
      <c r="BT798" s="20"/>
      <c r="BU798" s="20"/>
      <c r="BW798" s="16">
        <f t="shared" si="107"/>
        <v>0.58704323804571934</v>
      </c>
      <c r="BX798" s="10">
        <f t="shared" si="112"/>
        <v>0.19170569373329657</v>
      </c>
      <c r="BY798" s="10">
        <f t="shared" si="113"/>
        <v>1.0077477406648294</v>
      </c>
      <c r="BZ798" s="12">
        <f t="shared" si="105"/>
        <v>0.26327763267044718</v>
      </c>
      <c r="CA798" s="10">
        <f t="shared" si="108"/>
        <v>3.4568848157741323</v>
      </c>
      <c r="CB798" s="10">
        <f t="shared" si="109"/>
        <v>1.7284424078870662</v>
      </c>
      <c r="CC798" s="11">
        <f t="shared" si="110"/>
        <v>211.04723269698079</v>
      </c>
      <c r="CD798" s="11">
        <f t="shared" si="111"/>
        <v>131.90452043561299</v>
      </c>
      <c r="CF798" s="17"/>
      <c r="CG798" s="17"/>
      <c r="CH798" s="17"/>
      <c r="CI798" s="17"/>
    </row>
    <row r="799" spans="32:87" ht="10.5" customHeight="1">
      <c r="AF799" s="8"/>
      <c r="AG799" s="18">
        <v>33178</v>
      </c>
      <c r="AH799" s="19" t="s">
        <v>33</v>
      </c>
      <c r="AI799" s="26"/>
      <c r="AJ799" s="20">
        <v>1.4500000000000001E-2</v>
      </c>
      <c r="AK799" s="21"/>
      <c r="AL799" s="21"/>
      <c r="AM799" s="21"/>
      <c r="AN799" s="21"/>
      <c r="AO799" s="19" t="s">
        <v>34</v>
      </c>
      <c r="AP799" s="18"/>
      <c r="AQ799" s="3">
        <f t="shared" si="106"/>
        <v>48.692298772184834</v>
      </c>
      <c r="AR799" s="27">
        <v>62.414515821361917</v>
      </c>
      <c r="AS799" s="28">
        <v>3.5344127363448191E-2</v>
      </c>
      <c r="AT799" s="28"/>
      <c r="AU799" s="28"/>
      <c r="AV799" s="28"/>
      <c r="AW799" s="60"/>
      <c r="AX799" s="69"/>
      <c r="AY799" s="68"/>
      <c r="AZ799" s="69"/>
      <c r="BA799" s="69"/>
      <c r="BB799" s="69"/>
      <c r="BC799" s="68"/>
      <c r="BD799" s="20"/>
      <c r="BE799" s="27"/>
      <c r="BF799" s="27"/>
      <c r="BG799" s="28"/>
      <c r="BH799" s="17"/>
      <c r="BI799" s="47">
        <v>38308</v>
      </c>
      <c r="BJ799" s="20"/>
      <c r="BK799" s="20"/>
      <c r="BL799" s="20"/>
      <c r="BM799" s="20"/>
      <c r="BN799" s="20"/>
      <c r="BO799" s="20"/>
      <c r="BP799" s="20"/>
      <c r="BQ799" s="20"/>
      <c r="BR799" s="20"/>
      <c r="BS799" s="54">
        <v>0.03</v>
      </c>
      <c r="BT799" s="54">
        <v>2.9000000000000001E-2</v>
      </c>
      <c r="BU799" s="43">
        <v>3.9E-2</v>
      </c>
      <c r="BW799" s="16">
        <f t="shared" si="107"/>
        <v>0.58644977117577957</v>
      </c>
      <c r="BX799" s="10">
        <f t="shared" si="112"/>
        <v>0.19151189032898813</v>
      </c>
      <c r="BY799" s="10">
        <f t="shared" si="113"/>
        <v>1.006728965796845</v>
      </c>
      <c r="BZ799" s="12">
        <f t="shared" si="105"/>
        <v>0.26301147416207871</v>
      </c>
      <c r="CA799" s="10">
        <f t="shared" si="108"/>
        <v>3.4532672514258937</v>
      </c>
      <c r="CB799" s="10">
        <f t="shared" si="109"/>
        <v>1.7266336257129469</v>
      </c>
      <c r="CC799" s="11">
        <f t="shared" si="110"/>
        <v>210.5138907116114</v>
      </c>
      <c r="CD799" s="11">
        <f t="shared" si="111"/>
        <v>131.57118169475712</v>
      </c>
      <c r="CF799" s="17"/>
      <c r="CG799" s="17"/>
      <c r="CH799" s="17"/>
      <c r="CI799" s="17"/>
    </row>
    <row r="800" spans="32:87" ht="10.5" customHeight="1">
      <c r="AG800" s="18">
        <v>33178</v>
      </c>
      <c r="AH800" s="19" t="s">
        <v>33</v>
      </c>
      <c r="AI800" s="26"/>
      <c r="AJ800" s="20">
        <v>1.4500000000000001E-2</v>
      </c>
      <c r="AK800" s="21"/>
      <c r="AL800" s="21"/>
      <c r="AM800" s="21"/>
      <c r="AN800" s="21"/>
      <c r="AO800" s="19" t="s">
        <v>34</v>
      </c>
      <c r="AP800" s="18"/>
      <c r="AQ800" s="3">
        <f t="shared" si="106"/>
        <v>48.692298772184834</v>
      </c>
      <c r="AR800" s="27">
        <v>62.414515821361917</v>
      </c>
      <c r="AS800" s="28">
        <v>3.5344127363448191E-2</v>
      </c>
      <c r="AT800" s="28"/>
      <c r="AU800" s="28"/>
      <c r="AV800" s="28"/>
      <c r="AW800" s="60"/>
      <c r="AX800" s="69"/>
      <c r="AY800" s="68"/>
      <c r="AZ800" s="69"/>
      <c r="BA800" s="69"/>
      <c r="BB800" s="69"/>
      <c r="BC800" s="68"/>
      <c r="BD800" s="20"/>
      <c r="BE800" s="27"/>
      <c r="BF800" s="27"/>
      <c r="BG800" s="28"/>
      <c r="BH800" s="17"/>
      <c r="BI800" s="18">
        <v>38322</v>
      </c>
      <c r="BJ800" s="42">
        <f>0.021/2</f>
        <v>1.0500000000000001E-2</v>
      </c>
      <c r="BK800" s="42">
        <f>0.024/2</f>
        <v>1.2E-2</v>
      </c>
      <c r="BL800" s="20"/>
      <c r="BM800" s="20"/>
      <c r="BN800" s="20"/>
      <c r="BO800" s="20"/>
      <c r="BP800" s="20"/>
      <c r="BQ800" s="20"/>
      <c r="BR800" s="20"/>
      <c r="BS800" s="20"/>
      <c r="BT800" s="20"/>
      <c r="BU800" s="20"/>
      <c r="BW800" s="16">
        <f t="shared" si="107"/>
        <v>0.5859309798406559</v>
      </c>
      <c r="BX800" s="10">
        <f t="shared" si="112"/>
        <v>0.19134247307595267</v>
      </c>
      <c r="BY800" s="10">
        <f t="shared" si="113"/>
        <v>1.0058383826813868</v>
      </c>
      <c r="BZ800" s="12">
        <f t="shared" si="105"/>
        <v>0.26277880619878519</v>
      </c>
      <c r="CA800" s="10">
        <f t="shared" si="108"/>
        <v>3.450104988223861</v>
      </c>
      <c r="CB800" s="10">
        <f t="shared" si="109"/>
        <v>1.7250524941119305</v>
      </c>
      <c r="CC800" s="11">
        <f t="shared" si="110"/>
        <v>210.04832222447897</v>
      </c>
      <c r="CD800" s="11">
        <f t="shared" si="111"/>
        <v>131.28020139029937</v>
      </c>
      <c r="CF800" s="17"/>
      <c r="CG800" s="17"/>
      <c r="CH800" s="17"/>
      <c r="CI800" s="17"/>
    </row>
    <row r="801" spans="32:87" ht="10.5" customHeight="1">
      <c r="AF801" s="8"/>
      <c r="AG801" s="18">
        <v>33178</v>
      </c>
      <c r="AH801" s="19" t="s">
        <v>39</v>
      </c>
      <c r="AI801" s="19"/>
      <c r="AJ801" s="19"/>
      <c r="AK801" s="19"/>
      <c r="AL801" s="20">
        <v>0.02</v>
      </c>
      <c r="AM801" s="26"/>
      <c r="AN801" s="20"/>
      <c r="AO801" s="19" t="s">
        <v>34</v>
      </c>
      <c r="AP801" s="20"/>
      <c r="AQ801" s="3">
        <f t="shared" si="106"/>
        <v>48.692298772184834</v>
      </c>
      <c r="AR801" s="19"/>
      <c r="AS801" s="19"/>
      <c r="AT801" s="27">
        <v>243.50924695489852</v>
      </c>
      <c r="AU801" s="27">
        <v>138.71008215430885</v>
      </c>
      <c r="AV801" s="28">
        <v>0</v>
      </c>
      <c r="AW801" s="60"/>
      <c r="AX801" s="69"/>
      <c r="AY801" s="68"/>
      <c r="AZ801" s="69"/>
      <c r="BA801" s="69"/>
      <c r="BB801" s="69"/>
      <c r="BC801" s="68"/>
      <c r="BD801" s="20"/>
      <c r="BE801" s="27"/>
      <c r="BF801" s="27"/>
      <c r="BG801" s="28"/>
      <c r="BH801" s="17"/>
      <c r="BI801" s="18">
        <v>38322</v>
      </c>
      <c r="BJ801" s="20"/>
      <c r="BK801" s="20"/>
      <c r="BL801" s="42">
        <f>0.03/2</f>
        <v>1.4999999999999999E-2</v>
      </c>
      <c r="BM801" s="42">
        <f>0.032/2</f>
        <v>1.6E-2</v>
      </c>
      <c r="BN801" s="20"/>
      <c r="BO801" s="20"/>
      <c r="BP801" s="20"/>
      <c r="BQ801" s="20"/>
      <c r="BR801" s="20"/>
      <c r="BS801" s="20"/>
      <c r="BT801" s="20"/>
      <c r="BU801" s="20"/>
      <c r="BW801" s="16">
        <f t="shared" si="107"/>
        <v>0.5859309798406559</v>
      </c>
      <c r="BX801" s="10">
        <f t="shared" si="112"/>
        <v>0.19134247307595267</v>
      </c>
      <c r="BY801" s="10">
        <f t="shared" si="113"/>
        <v>1.0058383826813868</v>
      </c>
      <c r="BZ801" s="12">
        <f t="shared" si="105"/>
        <v>0.26277880619878519</v>
      </c>
      <c r="CA801" s="10">
        <f t="shared" si="108"/>
        <v>3.450104988223861</v>
      </c>
      <c r="CB801" s="10">
        <f t="shared" si="109"/>
        <v>1.7250524941119305</v>
      </c>
      <c r="CC801" s="11">
        <f t="shared" si="110"/>
        <v>210.04832222447897</v>
      </c>
      <c r="CD801" s="11">
        <f t="shared" si="111"/>
        <v>131.28020139029937</v>
      </c>
      <c r="CF801" s="17"/>
      <c r="CG801" s="17"/>
      <c r="CH801" s="17"/>
      <c r="CI801" s="17"/>
    </row>
    <row r="802" spans="32:87" ht="10.5" customHeight="1">
      <c r="AG802" s="18">
        <v>33207</v>
      </c>
      <c r="AH802" s="19" t="s">
        <v>35</v>
      </c>
      <c r="AI802" s="20">
        <v>1.6E-2</v>
      </c>
      <c r="AJ802" s="26"/>
      <c r="AK802" s="20"/>
      <c r="AL802" s="20"/>
      <c r="AM802" s="20"/>
      <c r="AN802" s="20"/>
      <c r="AO802" s="19" t="s">
        <v>34</v>
      </c>
      <c r="AP802" s="20"/>
      <c r="AQ802" s="3">
        <f t="shared" si="106"/>
        <v>48.603114910705806</v>
      </c>
      <c r="AR802" s="27">
        <v>62.300388526940829</v>
      </c>
      <c r="AS802" s="28">
        <v>3.5279499294535346E-2</v>
      </c>
      <c r="AT802" s="28"/>
      <c r="AU802" s="28"/>
      <c r="AV802" s="28"/>
      <c r="AW802" s="60"/>
      <c r="AX802" s="69"/>
      <c r="AY802" s="68"/>
      <c r="AZ802" s="69"/>
      <c r="BA802" s="69"/>
      <c r="BB802" s="69"/>
      <c r="BC802" s="68"/>
      <c r="BD802" s="20"/>
      <c r="BE802" s="27"/>
      <c r="BF802" s="27"/>
      <c r="BG802" s="28"/>
      <c r="BH802" s="17"/>
      <c r="BI802" s="18">
        <v>38356</v>
      </c>
      <c r="BJ802" s="20"/>
      <c r="BK802" s="20"/>
      <c r="BL802" s="42">
        <f>0.03/2</f>
        <v>1.4999999999999999E-2</v>
      </c>
      <c r="BM802" s="42">
        <f>0.032/2</f>
        <v>1.6E-2</v>
      </c>
      <c r="BN802" s="20"/>
      <c r="BO802" s="20"/>
      <c r="BP802" s="20"/>
      <c r="BQ802" s="20"/>
      <c r="BR802" s="20"/>
      <c r="BS802" s="20"/>
      <c r="BT802" s="20"/>
      <c r="BU802" s="20"/>
      <c r="BW802" s="16">
        <f t="shared" si="107"/>
        <v>0.58467296790521928</v>
      </c>
      <c r="BX802" s="10">
        <f t="shared" si="112"/>
        <v>0.19093165486840377</v>
      </c>
      <c r="BY802" s="10">
        <f t="shared" si="113"/>
        <v>1.0036788165651225</v>
      </c>
      <c r="BZ802" s="12">
        <f t="shared" si="105"/>
        <v>0.26221461197463308</v>
      </c>
      <c r="CA802" s="10">
        <f t="shared" si="108"/>
        <v>3.4424372568131951</v>
      </c>
      <c r="CB802" s="10">
        <f t="shared" si="109"/>
        <v>1.7212186284065976</v>
      </c>
      <c r="CC802" s="11">
        <f t="shared" si="110"/>
        <v>208.9219380594698</v>
      </c>
      <c r="CD802" s="11">
        <f t="shared" si="111"/>
        <v>130.57621128716863</v>
      </c>
      <c r="CF802" s="17"/>
      <c r="CG802" s="17"/>
      <c r="CH802" s="17"/>
      <c r="CI802" s="17"/>
    </row>
    <row r="803" spans="32:87" ht="10.5" customHeight="1">
      <c r="AF803" s="8"/>
      <c r="AG803" s="18">
        <v>33207</v>
      </c>
      <c r="AH803" s="19" t="s">
        <v>33</v>
      </c>
      <c r="AI803" s="26"/>
      <c r="AJ803" s="20">
        <v>1.4500000000000001E-2</v>
      </c>
      <c r="AK803" s="21"/>
      <c r="AL803" s="21"/>
      <c r="AM803" s="21"/>
      <c r="AN803" s="21"/>
      <c r="AO803" s="19" t="s">
        <v>34</v>
      </c>
      <c r="AP803" s="18"/>
      <c r="AQ803" s="3">
        <f t="shared" si="106"/>
        <v>48.603114910705806</v>
      </c>
      <c r="AR803" s="27">
        <v>62.300388526940829</v>
      </c>
      <c r="AS803" s="28">
        <v>3.5279499294535346E-2</v>
      </c>
      <c r="AT803" s="28"/>
      <c r="AU803" s="28"/>
      <c r="AV803" s="28"/>
      <c r="AW803" s="60"/>
      <c r="AX803" s="69"/>
      <c r="AY803" s="68"/>
      <c r="AZ803" s="69"/>
      <c r="BA803" s="69"/>
      <c r="BB803" s="69"/>
      <c r="BC803" s="68"/>
      <c r="BD803" s="20"/>
      <c r="BE803" s="27"/>
      <c r="BF803" s="27"/>
      <c r="BG803" s="28"/>
      <c r="BH803" s="17"/>
      <c r="BI803" s="18">
        <v>38356</v>
      </c>
      <c r="BJ803" s="20"/>
      <c r="BK803" s="20"/>
      <c r="BL803" s="42">
        <f>0.03/2</f>
        <v>1.4999999999999999E-2</v>
      </c>
      <c r="BM803" s="42">
        <f>0.032/2</f>
        <v>1.6E-2</v>
      </c>
      <c r="BN803" s="20"/>
      <c r="BO803" s="20"/>
      <c r="BP803" s="20"/>
      <c r="BQ803" s="20"/>
      <c r="BR803" s="20"/>
      <c r="BS803" s="20"/>
      <c r="BT803" s="20"/>
      <c r="BU803" s="20"/>
      <c r="BW803" s="16">
        <f t="shared" si="107"/>
        <v>0.58467296790521928</v>
      </c>
      <c r="BX803" s="10">
        <f t="shared" si="112"/>
        <v>0.19093165486840377</v>
      </c>
      <c r="BY803" s="10">
        <f t="shared" si="113"/>
        <v>1.0036788165651225</v>
      </c>
      <c r="BZ803" s="12">
        <f t="shared" si="105"/>
        <v>0.26221461197463308</v>
      </c>
      <c r="CA803" s="10">
        <f t="shared" si="108"/>
        <v>3.4424372568131951</v>
      </c>
      <c r="CB803" s="10">
        <f t="shared" si="109"/>
        <v>1.7212186284065976</v>
      </c>
      <c r="CC803" s="11">
        <f t="shared" si="110"/>
        <v>208.9219380594698</v>
      </c>
      <c r="CD803" s="11">
        <f t="shared" si="111"/>
        <v>130.57621128716863</v>
      </c>
      <c r="CF803" s="17"/>
      <c r="CG803" s="17"/>
      <c r="CH803" s="17"/>
      <c r="CI803" s="17"/>
    </row>
    <row r="804" spans="32:87" ht="10.5" customHeight="1">
      <c r="AG804" s="18">
        <v>33210</v>
      </c>
      <c r="AH804" s="19" t="s">
        <v>33</v>
      </c>
      <c r="AI804" s="26"/>
      <c r="AJ804" s="20">
        <v>1.4500000000000001E-2</v>
      </c>
      <c r="AK804" s="20"/>
      <c r="AL804" s="20"/>
      <c r="AM804" s="20"/>
      <c r="AN804" s="20"/>
      <c r="AO804" s="19" t="s">
        <v>34</v>
      </c>
      <c r="AP804" s="18"/>
      <c r="AQ804" s="3">
        <f t="shared" si="106"/>
        <v>48.593898322147808</v>
      </c>
      <c r="AR804" s="27">
        <v>62.28859417235676</v>
      </c>
      <c r="AS804" s="28">
        <v>3.5272820380742566E-2</v>
      </c>
      <c r="AT804" s="28"/>
      <c r="AU804" s="28"/>
      <c r="AV804" s="28"/>
      <c r="AW804" s="60"/>
      <c r="AX804" s="69"/>
      <c r="AY804" s="68"/>
      <c r="AZ804" s="69"/>
      <c r="BA804" s="69"/>
      <c r="BB804" s="69"/>
      <c r="BC804" s="68"/>
      <c r="BD804" s="20"/>
      <c r="BE804" s="27"/>
      <c r="BF804" s="27"/>
      <c r="BG804" s="28"/>
      <c r="BH804" s="17"/>
      <c r="BI804" s="18">
        <v>38357</v>
      </c>
      <c r="BJ804" s="42">
        <f>0.021/2</f>
        <v>1.0500000000000001E-2</v>
      </c>
      <c r="BK804" s="42">
        <f>0.024/2</f>
        <v>1.2E-2</v>
      </c>
      <c r="BL804" s="20"/>
      <c r="BM804" s="20"/>
      <c r="BN804" s="20"/>
      <c r="BO804" s="20"/>
      <c r="BP804" s="20"/>
      <c r="BQ804" s="20"/>
      <c r="BR804" s="20"/>
      <c r="BS804" s="20"/>
      <c r="BT804" s="20"/>
      <c r="BU804" s="20"/>
      <c r="BW804" s="16">
        <f t="shared" si="107"/>
        <v>0.58463600847130703</v>
      </c>
      <c r="BX804" s="10">
        <f t="shared" si="112"/>
        <v>0.19091958534190395</v>
      </c>
      <c r="BY804" s="10">
        <f t="shared" si="113"/>
        <v>1.003615370155033</v>
      </c>
      <c r="BZ804" s="12">
        <f t="shared" si="105"/>
        <v>0.26219803637741196</v>
      </c>
      <c r="CA804" s="10">
        <f t="shared" si="108"/>
        <v>3.4422119934642295</v>
      </c>
      <c r="CB804" s="10">
        <f t="shared" si="109"/>
        <v>1.7211059967321147</v>
      </c>
      <c r="CC804" s="11">
        <f t="shared" si="110"/>
        <v>208.88890071204943</v>
      </c>
      <c r="CD804" s="11">
        <f t="shared" si="111"/>
        <v>130.55556294503091</v>
      </c>
      <c r="CF804" s="17"/>
      <c r="CG804" s="17"/>
      <c r="CH804" s="17"/>
      <c r="CI804" s="17"/>
    </row>
    <row r="805" spans="32:87" ht="10.5" customHeight="1">
      <c r="AF805" s="8"/>
      <c r="AG805" s="18">
        <v>33210</v>
      </c>
      <c r="AH805" s="19" t="s">
        <v>33</v>
      </c>
      <c r="AI805" s="26"/>
      <c r="AJ805" s="20">
        <v>1.4500000000000001E-2</v>
      </c>
      <c r="AK805" s="21"/>
      <c r="AL805" s="21"/>
      <c r="AM805" s="21"/>
      <c r="AN805" s="21"/>
      <c r="AO805" s="19" t="s">
        <v>34</v>
      </c>
      <c r="AP805" s="18"/>
      <c r="AQ805" s="3">
        <f t="shared" si="106"/>
        <v>48.593898322147808</v>
      </c>
      <c r="AR805" s="27">
        <v>62.28859417235676</v>
      </c>
      <c r="AS805" s="28">
        <v>3.5272820380742566E-2</v>
      </c>
      <c r="AT805" s="28"/>
      <c r="AU805" s="28"/>
      <c r="AV805" s="28"/>
      <c r="AW805" s="60"/>
      <c r="AX805" s="69"/>
      <c r="AY805" s="68"/>
      <c r="AZ805" s="69"/>
      <c r="BA805" s="69"/>
      <c r="BB805" s="69"/>
      <c r="BC805" s="68"/>
      <c r="BD805" s="20"/>
      <c r="BE805" s="27"/>
      <c r="BF805" s="27"/>
      <c r="BG805" s="28"/>
      <c r="BH805" s="17"/>
      <c r="BI805" s="18">
        <v>38357</v>
      </c>
      <c r="BJ805" s="42">
        <f>0.021/2</f>
        <v>1.0500000000000001E-2</v>
      </c>
      <c r="BK805" s="42">
        <f>0.024/2</f>
        <v>1.2E-2</v>
      </c>
      <c r="BL805" s="20"/>
      <c r="BM805" s="20"/>
      <c r="BN805" s="20"/>
      <c r="BO805" s="20"/>
      <c r="BP805" s="20"/>
      <c r="BQ805" s="20"/>
      <c r="BR805" s="20"/>
      <c r="BS805" s="20"/>
      <c r="BT805" s="20"/>
      <c r="BU805" s="20"/>
      <c r="BW805" s="16">
        <f t="shared" si="107"/>
        <v>0.58463600847130703</v>
      </c>
      <c r="BX805" s="10">
        <f t="shared" si="112"/>
        <v>0.19091958534190395</v>
      </c>
      <c r="BY805" s="10">
        <f t="shared" si="113"/>
        <v>1.003615370155033</v>
      </c>
      <c r="BZ805" s="12">
        <f t="shared" si="105"/>
        <v>0.26219803637741196</v>
      </c>
      <c r="CA805" s="10">
        <f t="shared" si="108"/>
        <v>3.4422119934642295</v>
      </c>
      <c r="CB805" s="10">
        <f t="shared" si="109"/>
        <v>1.7211059967321147</v>
      </c>
      <c r="CC805" s="11">
        <f t="shared" si="110"/>
        <v>208.88890071204943</v>
      </c>
      <c r="CD805" s="11">
        <f t="shared" si="111"/>
        <v>130.55556294503091</v>
      </c>
      <c r="CF805" s="17"/>
      <c r="CG805" s="17"/>
      <c r="CH805" s="17"/>
      <c r="CI805" s="17"/>
    </row>
    <row r="806" spans="32:87" ht="10.5" customHeight="1">
      <c r="AG806" s="18">
        <v>33210</v>
      </c>
      <c r="AH806" s="19" t="s">
        <v>33</v>
      </c>
      <c r="AI806" s="26"/>
      <c r="AJ806" s="20">
        <v>1.4500000000000001E-2</v>
      </c>
      <c r="AK806" s="21"/>
      <c r="AL806" s="21"/>
      <c r="AM806" s="21"/>
      <c r="AN806" s="21"/>
      <c r="AO806" s="19" t="s">
        <v>34</v>
      </c>
      <c r="AP806" s="18"/>
      <c r="AQ806" s="3">
        <f t="shared" si="106"/>
        <v>48.593898322147808</v>
      </c>
      <c r="AR806" s="27">
        <v>62.28859417235676</v>
      </c>
      <c r="AS806" s="28">
        <v>3.5272820380742566E-2</v>
      </c>
      <c r="AT806" s="28"/>
      <c r="AU806" s="28"/>
      <c r="AV806" s="28"/>
      <c r="AW806" s="60"/>
      <c r="AX806" s="69"/>
      <c r="AY806" s="68"/>
      <c r="AZ806" s="69"/>
      <c r="BA806" s="69"/>
      <c r="BB806" s="69"/>
      <c r="BC806" s="68"/>
      <c r="BD806" s="20"/>
      <c r="BE806" s="27"/>
      <c r="BF806" s="27"/>
      <c r="BG806" s="28"/>
      <c r="BH806" s="17"/>
      <c r="BI806" s="18">
        <v>38384</v>
      </c>
      <c r="BJ806" s="42">
        <f>0.021/2</f>
        <v>1.0500000000000001E-2</v>
      </c>
      <c r="BK806" s="42">
        <f>0.024/2</f>
        <v>1.2E-2</v>
      </c>
      <c r="BL806" s="20"/>
      <c r="BM806" s="20"/>
      <c r="BN806" s="20"/>
      <c r="BO806" s="20"/>
      <c r="BP806" s="20"/>
      <c r="BQ806" s="20"/>
      <c r="BR806" s="20"/>
      <c r="BS806" s="20"/>
      <c r="BT806" s="20"/>
      <c r="BU806" s="20"/>
      <c r="BW806" s="16">
        <f t="shared" si="107"/>
        <v>0.58363898641173328</v>
      </c>
      <c r="BX806" s="10">
        <f t="shared" si="112"/>
        <v>0.19059399636785446</v>
      </c>
      <c r="BY806" s="10">
        <f t="shared" si="113"/>
        <v>1.0019038322940852</v>
      </c>
      <c r="BZ806" s="12">
        <f t="shared" ref="BZ806:BZ869" si="114">0.44*2.71828^(-(0.69315/30.02)*(BI806-30168)/365.25)</f>
        <v>0.26175089110675243</v>
      </c>
      <c r="CA806" s="10">
        <f t="shared" si="108"/>
        <v>3.4361354518287093</v>
      </c>
      <c r="CB806" s="10">
        <f t="shared" si="109"/>
        <v>1.7180677259143546</v>
      </c>
      <c r="CC806" s="11">
        <f t="shared" si="110"/>
        <v>207.99886440513262</v>
      </c>
      <c r="CD806" s="11">
        <f t="shared" si="111"/>
        <v>129.9992902532079</v>
      </c>
      <c r="CF806" s="17"/>
      <c r="CG806" s="17"/>
      <c r="CH806" s="17"/>
      <c r="CI806" s="17"/>
    </row>
    <row r="807" spans="32:87" ht="10.5" customHeight="1">
      <c r="AF807" s="8"/>
      <c r="AG807" s="18">
        <v>33210</v>
      </c>
      <c r="AH807" s="19" t="s">
        <v>39</v>
      </c>
      <c r="AI807" s="19"/>
      <c r="AJ807" s="19"/>
      <c r="AK807" s="19"/>
      <c r="AL807" s="20">
        <v>0.02</v>
      </c>
      <c r="AM807" s="26"/>
      <c r="AN807" s="20"/>
      <c r="AO807" s="19" t="s">
        <v>34</v>
      </c>
      <c r="AP807" s="20"/>
      <c r="AQ807" s="3">
        <f t="shared" si="106"/>
        <v>48.593898322147808</v>
      </c>
      <c r="AR807" s="19"/>
      <c r="AS807" s="19"/>
      <c r="AT807" s="27">
        <v>243.01796563161906</v>
      </c>
      <c r="AU807" s="27">
        <v>138.43023375608522</v>
      </c>
      <c r="AV807" s="28">
        <v>0</v>
      </c>
      <c r="AW807" s="60"/>
      <c r="AX807" s="69"/>
      <c r="AY807" s="68"/>
      <c r="AZ807" s="69"/>
      <c r="BA807" s="69"/>
      <c r="BB807" s="69"/>
      <c r="BC807" s="68"/>
      <c r="BD807" s="20"/>
      <c r="BE807" s="27"/>
      <c r="BF807" s="27"/>
      <c r="BG807" s="28"/>
      <c r="BH807" s="17"/>
      <c r="BI807" s="18">
        <v>38384</v>
      </c>
      <c r="BJ807" s="20"/>
      <c r="BK807" s="20"/>
      <c r="BL807" s="42">
        <f>0.03/2</f>
        <v>1.4999999999999999E-2</v>
      </c>
      <c r="BM807" s="42">
        <f>0.032/2</f>
        <v>1.6E-2</v>
      </c>
      <c r="BN807" s="20"/>
      <c r="BO807" s="20"/>
      <c r="BP807" s="20"/>
      <c r="BQ807" s="20"/>
      <c r="BR807" s="20"/>
      <c r="BS807" s="20"/>
      <c r="BT807" s="20"/>
      <c r="BU807" s="20"/>
      <c r="BW807" s="16">
        <f t="shared" si="107"/>
        <v>0.58363898641173328</v>
      </c>
      <c r="BX807" s="10">
        <f t="shared" si="112"/>
        <v>0.19059399636785446</v>
      </c>
      <c r="BY807" s="10">
        <f t="shared" si="113"/>
        <v>1.0019038322940852</v>
      </c>
      <c r="BZ807" s="12">
        <f t="shared" si="114"/>
        <v>0.26175089110675243</v>
      </c>
      <c r="CA807" s="10">
        <f t="shared" si="108"/>
        <v>3.4361354518287093</v>
      </c>
      <c r="CB807" s="10">
        <f t="shared" si="109"/>
        <v>1.7180677259143546</v>
      </c>
      <c r="CC807" s="11">
        <f t="shared" si="110"/>
        <v>207.99886440513262</v>
      </c>
      <c r="CD807" s="11">
        <f t="shared" si="111"/>
        <v>129.9992902532079</v>
      </c>
      <c r="CF807" s="17"/>
      <c r="CG807" s="17"/>
      <c r="CH807" s="17"/>
      <c r="CI807" s="17"/>
    </row>
    <row r="808" spans="32:87" ht="10.5" customHeight="1">
      <c r="AG808" s="18">
        <v>33235</v>
      </c>
      <c r="AH808" s="19" t="s">
        <v>35</v>
      </c>
      <c r="AI808" s="20">
        <v>1.6E-2</v>
      </c>
      <c r="AJ808" s="26"/>
      <c r="AK808" s="20"/>
      <c r="AL808" s="20"/>
      <c r="AM808" s="20"/>
      <c r="AN808" s="20"/>
      <c r="AO808" s="19" t="s">
        <v>34</v>
      </c>
      <c r="AP808" s="18"/>
      <c r="AQ808" s="3">
        <f t="shared" si="106"/>
        <v>48.517161353585649</v>
      </c>
      <c r="AR808" s="27">
        <v>62.190394676651806</v>
      </c>
      <c r="AS808" s="28">
        <v>3.5217211914706295E-2</v>
      </c>
      <c r="AT808" s="28"/>
      <c r="AU808" s="28"/>
      <c r="AV808" s="28"/>
      <c r="AW808" s="60"/>
      <c r="AX808" s="69"/>
      <c r="AY808" s="68"/>
      <c r="AZ808" s="69"/>
      <c r="BA808" s="69"/>
      <c r="BB808" s="69"/>
      <c r="BC808" s="68"/>
      <c r="BD808" s="20"/>
      <c r="BE808" s="27"/>
      <c r="BF808" s="27"/>
      <c r="BG808" s="28"/>
      <c r="BH808" s="17"/>
      <c r="BI808" s="47">
        <v>38390</v>
      </c>
      <c r="BJ808" s="20"/>
      <c r="BK808" s="20"/>
      <c r="BL808" s="20"/>
      <c r="BM808" s="20"/>
      <c r="BN808" s="20"/>
      <c r="BO808" s="20"/>
      <c r="BP808" s="20"/>
      <c r="BQ808" s="20"/>
      <c r="BR808" s="20"/>
      <c r="BS808" s="54">
        <v>3.1E-2</v>
      </c>
      <c r="BT808" s="43"/>
      <c r="BU808" s="43"/>
      <c r="BW808" s="16">
        <f t="shared" si="107"/>
        <v>0.58341765696031589</v>
      </c>
      <c r="BX808" s="10">
        <f t="shared" si="112"/>
        <v>0.19052171870025231</v>
      </c>
      <c r="BY808" s="10">
        <f t="shared" si="113"/>
        <v>1.0015238871041008</v>
      </c>
      <c r="BZ808" s="12">
        <f t="shared" si="114"/>
        <v>0.26165162909292977</v>
      </c>
      <c r="CA808" s="10">
        <f t="shared" si="108"/>
        <v>3.4347865666535018</v>
      </c>
      <c r="CB808" s="10">
        <f t="shared" si="109"/>
        <v>1.7173932833267509</v>
      </c>
      <c r="CC808" s="11">
        <f t="shared" si="110"/>
        <v>207.80159412974427</v>
      </c>
      <c r="CD808" s="11">
        <f t="shared" si="111"/>
        <v>129.87599633109016</v>
      </c>
      <c r="CF808" s="17"/>
      <c r="CG808" s="17"/>
      <c r="CH808" s="17"/>
      <c r="CI808" s="17"/>
    </row>
    <row r="809" spans="32:87" ht="10.5" customHeight="1">
      <c r="AF809" s="8"/>
      <c r="AG809" s="18">
        <v>33235</v>
      </c>
      <c r="AH809" s="19" t="s">
        <v>33</v>
      </c>
      <c r="AI809" s="26"/>
      <c r="AJ809" s="20">
        <v>1.4500000000000001E-2</v>
      </c>
      <c r="AK809" s="21"/>
      <c r="AL809" s="21"/>
      <c r="AM809" s="21"/>
      <c r="AN809" s="21"/>
      <c r="AO809" s="19" t="s">
        <v>34</v>
      </c>
      <c r="AP809" s="20"/>
      <c r="AQ809" s="3">
        <f t="shared" si="106"/>
        <v>48.517161353585649</v>
      </c>
      <c r="AR809" s="27">
        <v>62.190394676651806</v>
      </c>
      <c r="AS809" s="28">
        <v>3.5217211914706295E-2</v>
      </c>
      <c r="AT809" s="28"/>
      <c r="AU809" s="28"/>
      <c r="AV809" s="28"/>
      <c r="AW809" s="60"/>
      <c r="AX809" s="69"/>
      <c r="AY809" s="68"/>
      <c r="AZ809" s="69"/>
      <c r="BA809" s="69"/>
      <c r="BB809" s="69"/>
      <c r="BC809" s="68"/>
      <c r="BD809" s="20"/>
      <c r="BE809" s="27"/>
      <c r="BF809" s="27"/>
      <c r="BG809" s="28"/>
      <c r="BH809" s="17"/>
      <c r="BI809" s="18">
        <v>38412</v>
      </c>
      <c r="BJ809" s="42">
        <f>0.021/2</f>
        <v>1.0500000000000001E-2</v>
      </c>
      <c r="BK809" s="42">
        <f>0.024/2</f>
        <v>1.2E-2</v>
      </c>
      <c r="BL809" s="20"/>
      <c r="BM809" s="20"/>
      <c r="BN809" s="20"/>
      <c r="BO809" s="20"/>
      <c r="BP809" s="20"/>
      <c r="BQ809" s="20"/>
      <c r="BR809" s="20"/>
      <c r="BS809" s="20"/>
      <c r="BT809" s="20"/>
      <c r="BU809" s="20"/>
      <c r="BW809" s="16">
        <f t="shared" si="107"/>
        <v>0.58260683349214659</v>
      </c>
      <c r="BX809" s="10">
        <f t="shared" si="112"/>
        <v>0.1902569350090576</v>
      </c>
      <c r="BY809" s="10">
        <f t="shared" si="113"/>
        <v>1.0001319870443273</v>
      </c>
      <c r="BZ809" s="12">
        <f t="shared" si="114"/>
        <v>0.26128799031919325</v>
      </c>
      <c r="CA809" s="10">
        <f t="shared" si="108"/>
        <v>3.4298451830736747</v>
      </c>
      <c r="CB809" s="10">
        <f t="shared" si="109"/>
        <v>1.7149225915368373</v>
      </c>
      <c r="CC809" s="11">
        <f t="shared" si="110"/>
        <v>207.07986913997399</v>
      </c>
      <c r="CD809" s="11">
        <f t="shared" si="111"/>
        <v>129.42491821248376</v>
      </c>
      <c r="CF809" s="17"/>
      <c r="CG809" s="17"/>
      <c r="CH809" s="17"/>
      <c r="CI809" s="17"/>
    </row>
    <row r="810" spans="32:87" ht="10.5" customHeight="1">
      <c r="AG810" s="18">
        <v>33245</v>
      </c>
      <c r="AH810" s="19" t="s">
        <v>33</v>
      </c>
      <c r="AI810" s="26"/>
      <c r="AJ810" s="20">
        <v>1.4500000000000001E-2</v>
      </c>
      <c r="AK810" s="20"/>
      <c r="AL810" s="20"/>
      <c r="AM810" s="20"/>
      <c r="AN810" s="20"/>
      <c r="AO810" s="19" t="s">
        <v>34</v>
      </c>
      <c r="AP810" s="20"/>
      <c r="AQ810" s="3">
        <f t="shared" si="106"/>
        <v>48.48650050701719</v>
      </c>
      <c r="AR810" s="27">
        <v>62.151158239941701</v>
      </c>
      <c r="AS810" s="28">
        <v>3.5194993083107265E-2</v>
      </c>
      <c r="AT810" s="28"/>
      <c r="AU810" s="28"/>
      <c r="AV810" s="28"/>
      <c r="AW810" s="60"/>
      <c r="AX810" s="69"/>
      <c r="AY810" s="68"/>
      <c r="AZ810" s="69"/>
      <c r="BA810" s="69"/>
      <c r="BB810" s="69"/>
      <c r="BC810" s="68"/>
      <c r="BD810" s="20"/>
      <c r="BE810" s="27"/>
      <c r="BF810" s="27"/>
      <c r="BG810" s="28"/>
      <c r="BH810" s="17"/>
      <c r="BI810" s="18">
        <v>38412</v>
      </c>
      <c r="BJ810" s="20"/>
      <c r="BK810" s="20"/>
      <c r="BL810" s="42">
        <f>0.03/2</f>
        <v>1.4999999999999999E-2</v>
      </c>
      <c r="BM810" s="42">
        <f>0.032/2</f>
        <v>1.6E-2</v>
      </c>
      <c r="BN810" s="20"/>
      <c r="BO810" s="20"/>
      <c r="BP810" s="20"/>
      <c r="BQ810" s="20"/>
      <c r="BR810" s="20"/>
      <c r="BS810" s="20"/>
      <c r="BT810" s="20"/>
      <c r="BU810" s="20"/>
      <c r="BW810" s="16">
        <f t="shared" si="107"/>
        <v>0.58260683349214659</v>
      </c>
      <c r="BX810" s="10">
        <f t="shared" si="112"/>
        <v>0.1902569350090576</v>
      </c>
      <c r="BY810" s="10">
        <f t="shared" si="113"/>
        <v>1.0001319870443273</v>
      </c>
      <c r="BZ810" s="12">
        <f t="shared" si="114"/>
        <v>0.26128799031919325</v>
      </c>
      <c r="CA810" s="10">
        <f t="shared" si="108"/>
        <v>3.4298451830736747</v>
      </c>
      <c r="CB810" s="10">
        <f t="shared" si="109"/>
        <v>1.7149225915368373</v>
      </c>
      <c r="CC810" s="11">
        <f t="shared" si="110"/>
        <v>207.07986913997399</v>
      </c>
      <c r="CD810" s="11">
        <f t="shared" si="111"/>
        <v>129.42491821248376</v>
      </c>
      <c r="CF810" s="17"/>
      <c r="CG810" s="17"/>
      <c r="CH810" s="17"/>
      <c r="CI810" s="17"/>
    </row>
    <row r="811" spans="32:87" ht="10.5" customHeight="1">
      <c r="AF811" s="8"/>
      <c r="AG811" s="18">
        <v>33245</v>
      </c>
      <c r="AH811" s="19" t="s">
        <v>33</v>
      </c>
      <c r="AI811" s="26"/>
      <c r="AJ811" s="20">
        <v>1.4500000000000001E-2</v>
      </c>
      <c r="AK811" s="21"/>
      <c r="AL811" s="21"/>
      <c r="AM811" s="21"/>
      <c r="AN811" s="21"/>
      <c r="AO811" s="19" t="s">
        <v>34</v>
      </c>
      <c r="AP811" s="20"/>
      <c r="AQ811" s="3">
        <f t="shared" si="106"/>
        <v>48.48650050701719</v>
      </c>
      <c r="AR811" s="27">
        <v>62.151158239941701</v>
      </c>
      <c r="AS811" s="28">
        <v>3.5194993083107265E-2</v>
      </c>
      <c r="AT811" s="28"/>
      <c r="AU811" s="28"/>
      <c r="AV811" s="28"/>
      <c r="AW811" s="60"/>
      <c r="AX811" s="69"/>
      <c r="AY811" s="68"/>
      <c r="AZ811" s="69"/>
      <c r="BA811" s="69"/>
      <c r="BB811" s="69"/>
      <c r="BC811" s="68"/>
      <c r="BD811" s="20"/>
      <c r="BE811" s="27"/>
      <c r="BF811" s="27"/>
      <c r="BG811" s="28"/>
      <c r="BH811" s="17"/>
      <c r="BI811" s="18">
        <v>38443</v>
      </c>
      <c r="BJ811" s="42">
        <v>4.2999999999999997E-2</v>
      </c>
      <c r="BK811" s="42">
        <f>0.024/2</f>
        <v>1.2E-2</v>
      </c>
      <c r="BL811" s="20"/>
      <c r="BM811" s="20"/>
      <c r="BN811" s="20"/>
      <c r="BO811" s="20"/>
      <c r="BP811" s="20"/>
      <c r="BQ811" s="20"/>
      <c r="BR811" s="20"/>
      <c r="BS811" s="20"/>
      <c r="BT811" s="20"/>
      <c r="BU811" s="20"/>
      <c r="BW811" s="16">
        <f t="shared" si="107"/>
        <v>0.58146622180063279</v>
      </c>
      <c r="BX811" s="10">
        <f t="shared" si="112"/>
        <v>0.18988445519593533</v>
      </c>
      <c r="BY811" s="10">
        <f t="shared" si="113"/>
        <v>0.99817395605000814</v>
      </c>
      <c r="BZ811" s="12">
        <f t="shared" si="114"/>
        <v>0.26077644785268306</v>
      </c>
      <c r="CA811" s="10">
        <f t="shared" si="108"/>
        <v>3.4228943879216862</v>
      </c>
      <c r="CB811" s="10">
        <f t="shared" si="109"/>
        <v>1.7114471939608431</v>
      </c>
      <c r="CC811" s="11">
        <f t="shared" si="110"/>
        <v>206.06714558318083</v>
      </c>
      <c r="CD811" s="11">
        <f t="shared" si="111"/>
        <v>128.79196598948803</v>
      </c>
      <c r="CF811" s="17"/>
      <c r="CG811" s="17"/>
      <c r="CH811" s="17"/>
      <c r="CI811" s="17"/>
    </row>
    <row r="812" spans="32:87" ht="10.5" customHeight="1">
      <c r="AG812" s="18">
        <v>33245</v>
      </c>
      <c r="AH812" s="19" t="s">
        <v>33</v>
      </c>
      <c r="AI812" s="26"/>
      <c r="AJ812" s="20">
        <v>1.4500000000000001E-2</v>
      </c>
      <c r="AK812" s="21"/>
      <c r="AL812" s="21"/>
      <c r="AM812" s="21"/>
      <c r="AN812" s="21"/>
      <c r="AO812" s="19" t="s">
        <v>34</v>
      </c>
      <c r="AP812" s="18"/>
      <c r="AQ812" s="3">
        <f t="shared" si="106"/>
        <v>48.48650050701719</v>
      </c>
      <c r="AR812" s="27">
        <v>62.151158239941701</v>
      </c>
      <c r="AS812" s="28">
        <v>3.5194993083107265E-2</v>
      </c>
      <c r="AT812" s="28"/>
      <c r="AU812" s="28"/>
      <c r="AV812" s="28"/>
      <c r="AW812" s="60"/>
      <c r="AX812" s="69"/>
      <c r="AY812" s="68"/>
      <c r="AZ812" s="69"/>
      <c r="BA812" s="69"/>
      <c r="BB812" s="69"/>
      <c r="BC812" s="68"/>
      <c r="BD812" s="20"/>
      <c r="BE812" s="27"/>
      <c r="BF812" s="27"/>
      <c r="BG812" s="28"/>
      <c r="BH812" s="17"/>
      <c r="BI812" s="18">
        <v>38443</v>
      </c>
      <c r="BJ812" s="20"/>
      <c r="BK812" s="20"/>
      <c r="BL812" s="42">
        <f>0.03/2</f>
        <v>1.4999999999999999E-2</v>
      </c>
      <c r="BM812" s="42">
        <f>0.032/2</f>
        <v>1.6E-2</v>
      </c>
      <c r="BN812" s="20"/>
      <c r="BO812" s="20"/>
      <c r="BP812" s="20"/>
      <c r="BQ812" s="20"/>
      <c r="BR812" s="20"/>
      <c r="BS812" s="20"/>
      <c r="BT812" s="20"/>
      <c r="BU812" s="20"/>
      <c r="BW812" s="16">
        <f t="shared" si="107"/>
        <v>0.58146622180063279</v>
      </c>
      <c r="BX812" s="10">
        <f t="shared" si="112"/>
        <v>0.18988445519593533</v>
      </c>
      <c r="BY812" s="10">
        <f t="shared" si="113"/>
        <v>0.99817395605000814</v>
      </c>
      <c r="BZ812" s="12">
        <f t="shared" si="114"/>
        <v>0.26077644785268306</v>
      </c>
      <c r="CA812" s="10">
        <f t="shared" si="108"/>
        <v>3.4228943879216862</v>
      </c>
      <c r="CB812" s="10">
        <f t="shared" si="109"/>
        <v>1.7114471939608431</v>
      </c>
      <c r="CC812" s="11">
        <f t="shared" si="110"/>
        <v>206.06714558318083</v>
      </c>
      <c r="CD812" s="11">
        <f t="shared" si="111"/>
        <v>128.79196598948803</v>
      </c>
      <c r="CF812" s="17"/>
      <c r="CG812" s="17"/>
      <c r="CH812" s="17"/>
      <c r="CI812" s="17"/>
    </row>
    <row r="813" spans="32:87" ht="10.5" customHeight="1">
      <c r="AF813" s="8"/>
      <c r="AG813" s="18">
        <v>33245</v>
      </c>
      <c r="AH813" s="19" t="s">
        <v>39</v>
      </c>
      <c r="AI813" s="19"/>
      <c r="AJ813" s="19"/>
      <c r="AK813" s="19"/>
      <c r="AL813" s="20">
        <v>9.1999999999999998E-2</v>
      </c>
      <c r="AM813" s="26"/>
      <c r="AN813" s="20"/>
      <c r="AO813" s="19" t="s">
        <v>34</v>
      </c>
      <c r="AP813" s="18"/>
      <c r="AQ813" s="3">
        <f t="shared" si="106"/>
        <v>48.48650050701719</v>
      </c>
      <c r="AR813" s="19"/>
      <c r="AS813" s="19"/>
      <c r="AT813" s="27">
        <v>242.48176151361034</v>
      </c>
      <c r="AU813" s="27">
        <v>138.12479600293801</v>
      </c>
      <c r="AV813" s="28">
        <v>0</v>
      </c>
      <c r="AW813" s="60"/>
      <c r="AX813" s="69"/>
      <c r="AY813" s="68"/>
      <c r="AZ813" s="69"/>
      <c r="BA813" s="69"/>
      <c r="BB813" s="69"/>
      <c r="BC813" s="68"/>
      <c r="BD813" s="20"/>
      <c r="BE813" s="27"/>
      <c r="BF813" s="27"/>
      <c r="BG813" s="28"/>
      <c r="BH813" s="17"/>
      <c r="BI813" s="18">
        <v>38470</v>
      </c>
      <c r="BJ813" s="42">
        <v>4.7E-2</v>
      </c>
      <c r="BK813" s="42">
        <v>5.8000000000000003E-2</v>
      </c>
      <c r="BL813" s="20"/>
      <c r="BM813" s="20"/>
      <c r="BN813" s="20"/>
      <c r="BO813" s="20"/>
      <c r="BP813" s="20"/>
      <c r="BQ813" s="20"/>
      <c r="BR813" s="20"/>
      <c r="BS813" s="20"/>
      <c r="BT813" s="20"/>
      <c r="BU813" s="20"/>
      <c r="BW813" s="16">
        <f t="shared" si="107"/>
        <v>0.58047460540747187</v>
      </c>
      <c r="BX813" s="10">
        <f t="shared" si="112"/>
        <v>0.18956063150417277</v>
      </c>
      <c r="BY813" s="10">
        <f t="shared" si="113"/>
        <v>0.99647169782599587</v>
      </c>
      <c r="BZ813" s="12">
        <f t="shared" si="114"/>
        <v>0.26033172691972817</v>
      </c>
      <c r="CA813" s="10">
        <f t="shared" si="108"/>
        <v>3.4168519476821873</v>
      </c>
      <c r="CB813" s="10">
        <f t="shared" si="109"/>
        <v>1.7084259738410936</v>
      </c>
      <c r="CC813" s="11">
        <f t="shared" si="110"/>
        <v>205.18913224400131</v>
      </c>
      <c r="CD813" s="11">
        <f t="shared" si="111"/>
        <v>128.24320765250084</v>
      </c>
      <c r="CF813" s="17"/>
      <c r="CG813" s="17"/>
      <c r="CH813" s="17"/>
      <c r="CI813" s="17"/>
    </row>
    <row r="814" spans="32:87" ht="10.5" customHeight="1">
      <c r="AG814" s="18">
        <v>33269</v>
      </c>
      <c r="AH814" s="19" t="s">
        <v>35</v>
      </c>
      <c r="AI814" s="20">
        <v>1.6E-2</v>
      </c>
      <c r="AJ814" s="26"/>
      <c r="AK814" s="20"/>
      <c r="AL814" s="20"/>
      <c r="AM814" s="20"/>
      <c r="AN814" s="20"/>
      <c r="AO814" s="19" t="s">
        <v>34</v>
      </c>
      <c r="AP814" s="18"/>
      <c r="AQ814" s="3">
        <f t="shared" si="106"/>
        <v>48.412993507616982</v>
      </c>
      <c r="AR814" s="27">
        <v>62.057091760846063</v>
      </c>
      <c r="AS814" s="28">
        <v>3.5141725064056967E-2</v>
      </c>
      <c r="AT814" s="28"/>
      <c r="AU814" s="28"/>
      <c r="AV814" s="28"/>
      <c r="AW814" s="60"/>
      <c r="AX814" s="69"/>
      <c r="AY814" s="68"/>
      <c r="AZ814" s="69"/>
      <c r="BA814" s="69"/>
      <c r="BB814" s="69"/>
      <c r="BC814" s="68"/>
      <c r="BD814" s="20"/>
      <c r="BE814" s="27"/>
      <c r="BF814" s="27"/>
      <c r="BG814" s="28"/>
      <c r="BH814" s="17"/>
      <c r="BI814" s="18">
        <v>38474</v>
      </c>
      <c r="BJ814" s="20"/>
      <c r="BK814" s="20"/>
      <c r="BL814" s="42">
        <f>0.03/2</f>
        <v>1.4999999999999999E-2</v>
      </c>
      <c r="BM814" s="42">
        <v>5.8000000000000003E-2</v>
      </c>
      <c r="BN814" s="20"/>
      <c r="BO814" s="20"/>
      <c r="BP814" s="20"/>
      <c r="BQ814" s="20"/>
      <c r="BR814" s="20"/>
      <c r="BS814" s="20"/>
      <c r="BT814" s="20"/>
      <c r="BU814" s="20"/>
      <c r="BW814" s="16">
        <f t="shared" si="107"/>
        <v>0.58032784316742858</v>
      </c>
      <c r="BX814" s="10">
        <f t="shared" si="112"/>
        <v>0.18951270461358283</v>
      </c>
      <c r="BY814" s="10">
        <f t="shared" si="113"/>
        <v>0.99621975843510713</v>
      </c>
      <c r="BZ814" s="12">
        <f t="shared" si="114"/>
        <v>0.2602659068699944</v>
      </c>
      <c r="CA814" s="10">
        <f t="shared" si="108"/>
        <v>3.4159576789895314</v>
      </c>
      <c r="CB814" s="10">
        <f t="shared" si="109"/>
        <v>1.7079788394947657</v>
      </c>
      <c r="CC814" s="11">
        <f t="shared" si="110"/>
        <v>205.05937474828548</v>
      </c>
      <c r="CD814" s="11">
        <f t="shared" si="111"/>
        <v>128.16210921767842</v>
      </c>
      <c r="CF814" s="17"/>
      <c r="CG814" s="17"/>
      <c r="CH814" s="17"/>
      <c r="CI814" s="17"/>
    </row>
    <row r="815" spans="32:87" ht="10.5" customHeight="1">
      <c r="AF815" s="8"/>
      <c r="AG815" s="18">
        <v>33269</v>
      </c>
      <c r="AH815" s="19" t="s">
        <v>33</v>
      </c>
      <c r="AI815" s="26"/>
      <c r="AJ815" s="20">
        <v>1.4500000000000001E-2</v>
      </c>
      <c r="AK815" s="21"/>
      <c r="AL815" s="21"/>
      <c r="AM815" s="21"/>
      <c r="AN815" s="21"/>
      <c r="AO815" s="19" t="s">
        <v>34</v>
      </c>
      <c r="AP815" s="20"/>
      <c r="AQ815" s="3">
        <f t="shared" si="106"/>
        <v>48.412993507616982</v>
      </c>
      <c r="AR815" s="27">
        <v>62.057091760846063</v>
      </c>
      <c r="AS815" s="28">
        <v>3.5141725064056967E-2</v>
      </c>
      <c r="AT815" s="28"/>
      <c r="AU815" s="28"/>
      <c r="AV815" s="28"/>
      <c r="AW815" s="60"/>
      <c r="AX815" s="69"/>
      <c r="AY815" s="68"/>
      <c r="AZ815" s="69"/>
      <c r="BA815" s="69"/>
      <c r="BB815" s="69"/>
      <c r="BC815" s="68"/>
      <c r="BD815" s="20"/>
      <c r="BE815" s="27"/>
      <c r="BF815" s="27"/>
      <c r="BG815" s="28"/>
      <c r="BH815" s="17"/>
      <c r="BI815" s="47">
        <v>38489</v>
      </c>
      <c r="BJ815" s="20"/>
      <c r="BK815" s="20"/>
      <c r="BL815" s="20"/>
      <c r="BM815" s="20"/>
      <c r="BN815" s="20"/>
      <c r="BO815" s="20"/>
      <c r="BP815" s="20"/>
      <c r="BQ815" s="20"/>
      <c r="BR815" s="20"/>
      <c r="BS815" s="43">
        <v>4.5999999999999999E-2</v>
      </c>
      <c r="BT815" s="54">
        <v>3.4000000000000002E-2</v>
      </c>
      <c r="BU815" s="43">
        <v>4.8000000000000001E-2</v>
      </c>
      <c r="BW815" s="16">
        <f t="shared" si="107"/>
        <v>0.57977781516698312</v>
      </c>
      <c r="BX815" s="10">
        <f t="shared" si="112"/>
        <v>0.1893330866696829</v>
      </c>
      <c r="BY815" s="10">
        <f t="shared" si="113"/>
        <v>0.99527555289992964</v>
      </c>
      <c r="BZ815" s="12">
        <f t="shared" si="114"/>
        <v>0.26001922986142889</v>
      </c>
      <c r="CA815" s="10">
        <f t="shared" si="108"/>
        <v>3.4126062554058247</v>
      </c>
      <c r="CB815" s="10">
        <f t="shared" si="109"/>
        <v>1.7063031277029124</v>
      </c>
      <c r="CC815" s="11">
        <f t="shared" si="110"/>
        <v>204.5735145274389</v>
      </c>
      <c r="CD815" s="11">
        <f t="shared" si="111"/>
        <v>127.85844657964931</v>
      </c>
      <c r="CF815" s="17"/>
      <c r="CG815" s="17"/>
      <c r="CH815" s="17"/>
      <c r="CI815" s="17"/>
    </row>
    <row r="816" spans="32:87" ht="10.5" customHeight="1">
      <c r="AG816" s="18">
        <v>33270</v>
      </c>
      <c r="AH816" s="19" t="s">
        <v>33</v>
      </c>
      <c r="AI816" s="26"/>
      <c r="AJ816" s="20">
        <v>1.4500000000000001E-2</v>
      </c>
      <c r="AK816" s="20"/>
      <c r="AL816" s="20"/>
      <c r="AM816" s="20"/>
      <c r="AN816" s="20"/>
      <c r="AO816" s="19" t="s">
        <v>34</v>
      </c>
      <c r="AP816" s="20"/>
      <c r="AQ816" s="3">
        <f t="shared" si="106"/>
        <v>48.409933135524788</v>
      </c>
      <c r="AR816" s="27">
        <v>62.053175415353408</v>
      </c>
      <c r="AS816" s="28">
        <v>3.5139507313713639E-2</v>
      </c>
      <c r="AT816" s="28"/>
      <c r="AU816" s="28"/>
      <c r="AV816" s="28"/>
      <c r="AW816" s="60"/>
      <c r="AX816" s="69"/>
      <c r="AY816" s="68"/>
      <c r="AZ816" s="69"/>
      <c r="BA816" s="69"/>
      <c r="BB816" s="69"/>
      <c r="BC816" s="68"/>
      <c r="BD816" s="20"/>
      <c r="BE816" s="27"/>
      <c r="BF816" s="27"/>
      <c r="BG816" s="28"/>
      <c r="BH816" s="17"/>
      <c r="BI816" s="18">
        <v>38504</v>
      </c>
      <c r="BJ816" s="42">
        <v>4.8000000000000001E-2</v>
      </c>
      <c r="BK816" s="42">
        <v>4.7E-2</v>
      </c>
      <c r="BL816" s="20"/>
      <c r="BM816" s="20"/>
      <c r="BN816" s="20"/>
      <c r="BO816" s="20"/>
      <c r="BP816" s="20"/>
      <c r="BQ816" s="20"/>
      <c r="BR816" s="20"/>
      <c r="BS816" s="20"/>
      <c r="BT816" s="20"/>
      <c r="BU816" s="20"/>
      <c r="BW816" s="16">
        <f t="shared" si="107"/>
        <v>0.57922830847669848</v>
      </c>
      <c r="BX816" s="10">
        <f t="shared" si="112"/>
        <v>0.1891536389655874</v>
      </c>
      <c r="BY816" s="10">
        <f t="shared" si="113"/>
        <v>0.9943322422718095</v>
      </c>
      <c r="BZ816" s="12">
        <f t="shared" si="114"/>
        <v>0.25977278665047165</v>
      </c>
      <c r="CA816" s="10">
        <f t="shared" si="108"/>
        <v>3.4092581199307816</v>
      </c>
      <c r="CB816" s="10">
        <f t="shared" si="109"/>
        <v>1.7046290599653908</v>
      </c>
      <c r="CC816" s="11">
        <f t="shared" si="110"/>
        <v>204.08880548612021</v>
      </c>
      <c r="CD816" s="11">
        <f t="shared" si="111"/>
        <v>127.55550342882513</v>
      </c>
      <c r="CF816" s="17"/>
      <c r="CG816" s="17"/>
      <c r="CH816" s="17"/>
      <c r="CI816" s="17"/>
    </row>
    <row r="817" spans="32:87" ht="10.5" customHeight="1">
      <c r="AF817" s="8"/>
      <c r="AG817" s="18">
        <v>33270</v>
      </c>
      <c r="AH817" s="19" t="s">
        <v>33</v>
      </c>
      <c r="AI817" s="26"/>
      <c r="AJ817" s="20">
        <v>1.4500000000000001E-2</v>
      </c>
      <c r="AK817" s="21"/>
      <c r="AL817" s="21"/>
      <c r="AM817" s="21"/>
      <c r="AN817" s="21"/>
      <c r="AO817" s="19" t="s">
        <v>34</v>
      </c>
      <c r="AP817" s="18"/>
      <c r="AQ817" s="3">
        <f t="shared" si="106"/>
        <v>48.409933135524788</v>
      </c>
      <c r="AR817" s="27">
        <v>62.053175415353408</v>
      </c>
      <c r="AS817" s="28">
        <v>3.5139507313713639E-2</v>
      </c>
      <c r="AT817" s="28"/>
      <c r="AU817" s="28"/>
      <c r="AV817" s="28"/>
      <c r="AW817" s="60"/>
      <c r="AX817" s="69"/>
      <c r="AY817" s="68"/>
      <c r="AZ817" s="69"/>
      <c r="BA817" s="69"/>
      <c r="BB817" s="69"/>
      <c r="BC817" s="68"/>
      <c r="BD817" s="20"/>
      <c r="BE817" s="27"/>
      <c r="BF817" s="27"/>
      <c r="BG817" s="28"/>
      <c r="BH817" s="17"/>
      <c r="BI817" s="18">
        <v>38504</v>
      </c>
      <c r="BJ817" s="20"/>
      <c r="BK817" s="20"/>
      <c r="BL817" s="42">
        <v>5.6000000000000001E-2</v>
      </c>
      <c r="BM817" s="42">
        <f>0.032/2</f>
        <v>1.6E-2</v>
      </c>
      <c r="BN817" s="20"/>
      <c r="BO817" s="20"/>
      <c r="BP817" s="20"/>
      <c r="BQ817" s="20"/>
      <c r="BR817" s="20"/>
      <c r="BS817" s="20"/>
      <c r="BT817" s="20"/>
      <c r="BU817" s="20"/>
      <c r="BW817" s="16">
        <f t="shared" si="107"/>
        <v>0.57922830847669848</v>
      </c>
      <c r="BX817" s="10">
        <f t="shared" si="112"/>
        <v>0.1891536389655874</v>
      </c>
      <c r="BY817" s="10">
        <f t="shared" si="113"/>
        <v>0.9943322422718095</v>
      </c>
      <c r="BZ817" s="12">
        <f t="shared" si="114"/>
        <v>0.25977278665047165</v>
      </c>
      <c r="CA817" s="10">
        <f t="shared" si="108"/>
        <v>3.4092581199307816</v>
      </c>
      <c r="CB817" s="10">
        <f t="shared" si="109"/>
        <v>1.7046290599653908</v>
      </c>
      <c r="CC817" s="11">
        <f t="shared" si="110"/>
        <v>204.08880548612021</v>
      </c>
      <c r="CD817" s="11">
        <f t="shared" si="111"/>
        <v>127.55550342882513</v>
      </c>
      <c r="CF817" s="17"/>
      <c r="CG817" s="17"/>
      <c r="CH817" s="17"/>
      <c r="CI817" s="17"/>
    </row>
    <row r="818" spans="32:87" ht="10.5" customHeight="1">
      <c r="AG818" s="18">
        <v>33270</v>
      </c>
      <c r="AH818" s="19" t="s">
        <v>33</v>
      </c>
      <c r="AI818" s="26"/>
      <c r="AJ818" s="20">
        <v>1.4500000000000001E-2</v>
      </c>
      <c r="AK818" s="21"/>
      <c r="AL818" s="21"/>
      <c r="AM818" s="21"/>
      <c r="AN818" s="21"/>
      <c r="AO818" s="19" t="s">
        <v>34</v>
      </c>
      <c r="AP818" s="20"/>
      <c r="AQ818" s="3">
        <f t="shared" si="106"/>
        <v>48.409933135524788</v>
      </c>
      <c r="AR818" s="27">
        <v>62.053175415353408</v>
      </c>
      <c r="AS818" s="28">
        <v>3.5139507313713639E-2</v>
      </c>
      <c r="AT818" s="28"/>
      <c r="AU818" s="28"/>
      <c r="AV818" s="28"/>
      <c r="AW818" s="60"/>
      <c r="AX818" s="69"/>
      <c r="AY818" s="68"/>
      <c r="AZ818" s="69"/>
      <c r="BA818" s="69"/>
      <c r="BB818" s="69"/>
      <c r="BC818" s="68"/>
      <c r="BD818" s="20"/>
      <c r="BE818" s="27"/>
      <c r="BF818" s="27"/>
      <c r="BG818" s="28"/>
      <c r="BH818" s="17"/>
      <c r="BI818" s="44">
        <v>38510</v>
      </c>
      <c r="BJ818" s="20"/>
      <c r="BK818" s="20"/>
      <c r="BL818" s="20"/>
      <c r="BM818" s="20"/>
      <c r="BN818" s="45">
        <v>0.24</v>
      </c>
      <c r="BO818" s="55">
        <v>0.18</v>
      </c>
      <c r="BP818" s="55">
        <v>0.23</v>
      </c>
      <c r="BQ818" s="20"/>
      <c r="BR818" s="20"/>
      <c r="BS818" s="20"/>
      <c r="BT818" s="20"/>
      <c r="BU818" s="20"/>
      <c r="BW818" s="16">
        <f t="shared" si="107"/>
        <v>0.57900865165673743</v>
      </c>
      <c r="BX818" s="10">
        <f t="shared" si="112"/>
        <v>0.18908190751494661</v>
      </c>
      <c r="BY818" s="10">
        <f t="shared" si="113"/>
        <v>0.99395516840451781</v>
      </c>
      <c r="BZ818" s="12">
        <f t="shared" si="114"/>
        <v>0.25967427477977573</v>
      </c>
      <c r="CA818" s="10">
        <f t="shared" si="108"/>
        <v>3.407919785688462</v>
      </c>
      <c r="CB818" s="10">
        <f t="shared" si="109"/>
        <v>1.703959892844231</v>
      </c>
      <c r="CC818" s="11">
        <f t="shared" si="110"/>
        <v>203.89524358866913</v>
      </c>
      <c r="CD818" s="11">
        <f t="shared" si="111"/>
        <v>127.43452724291821</v>
      </c>
      <c r="CF818" s="17"/>
      <c r="CG818" s="17"/>
      <c r="CH818" s="17"/>
      <c r="CI818" s="17"/>
    </row>
    <row r="819" spans="32:87" ht="10.5" customHeight="1">
      <c r="AF819" s="8"/>
      <c r="AG819" s="18">
        <v>33270</v>
      </c>
      <c r="AH819" s="19" t="s">
        <v>39</v>
      </c>
      <c r="AI819" s="19"/>
      <c r="AJ819" s="19"/>
      <c r="AK819" s="19"/>
      <c r="AL819" s="20">
        <v>0.02</v>
      </c>
      <c r="AM819" s="26"/>
      <c r="AN819" s="21"/>
      <c r="AO819" s="19" t="s">
        <v>34</v>
      </c>
      <c r="AP819" s="18"/>
      <c r="AQ819" s="3">
        <f t="shared" si="106"/>
        <v>48.409933135524788</v>
      </c>
      <c r="AR819" s="19"/>
      <c r="AS819" s="19"/>
      <c r="AT819" s="27">
        <v>242.09948307219295</v>
      </c>
      <c r="AU819" s="27">
        <v>137.90703887593804</v>
      </c>
      <c r="AV819" s="28">
        <v>0</v>
      </c>
      <c r="AW819" s="60"/>
      <c r="AX819" s="69"/>
      <c r="AY819" s="68"/>
      <c r="AZ819" s="69"/>
      <c r="BA819" s="69"/>
      <c r="BB819" s="69"/>
      <c r="BC819" s="68"/>
      <c r="BD819" s="20"/>
      <c r="BE819" s="27"/>
      <c r="BF819" s="27"/>
      <c r="BG819" s="28"/>
      <c r="BH819" s="17"/>
      <c r="BI819" s="18">
        <v>38534</v>
      </c>
      <c r="BJ819" s="20"/>
      <c r="BK819" s="20"/>
      <c r="BL819" s="42">
        <f>0.03/2</f>
        <v>1.4999999999999999E-2</v>
      </c>
      <c r="BM819" s="42">
        <f>0.032/2</f>
        <v>1.6E-2</v>
      </c>
      <c r="BN819" s="20"/>
      <c r="BO819" s="20"/>
      <c r="BP819" s="20"/>
      <c r="BQ819" s="20"/>
      <c r="BR819" s="20"/>
      <c r="BS819" s="20"/>
      <c r="BT819" s="20"/>
      <c r="BU819" s="20"/>
      <c r="BW819" s="16">
        <f t="shared" si="107"/>
        <v>0.57813085705071332</v>
      </c>
      <c r="BX819" s="10">
        <f t="shared" si="112"/>
        <v>0.18879525363155739</v>
      </c>
      <c r="BY819" s="10">
        <f t="shared" si="113"/>
        <v>0.99244830234481585</v>
      </c>
      <c r="BZ819" s="12">
        <f t="shared" si="114"/>
        <v>0.25928060073522963</v>
      </c>
      <c r="CA819" s="10">
        <f t="shared" si="108"/>
        <v>3.4025717004058906</v>
      </c>
      <c r="CB819" s="10">
        <f t="shared" si="109"/>
        <v>1.7012858502029453</v>
      </c>
      <c r="CC819" s="11">
        <f t="shared" si="110"/>
        <v>203.1228300382773</v>
      </c>
      <c r="CD819" s="11">
        <f t="shared" si="111"/>
        <v>126.95176877392331</v>
      </c>
      <c r="CF819" s="17"/>
      <c r="CG819" s="17"/>
      <c r="CH819" s="17"/>
      <c r="CI819" s="17"/>
    </row>
    <row r="820" spans="32:87" ht="10.5" customHeight="1">
      <c r="AG820" s="18">
        <v>33297</v>
      </c>
      <c r="AH820" s="19" t="s">
        <v>35</v>
      </c>
      <c r="AI820" s="20">
        <v>8.3000000000000004E-2</v>
      </c>
      <c r="AJ820" s="26"/>
      <c r="AK820" s="20"/>
      <c r="AL820" s="20"/>
      <c r="AM820" s="20"/>
      <c r="AN820" s="20"/>
      <c r="AO820" s="19" t="s">
        <v>34</v>
      </c>
      <c r="AP820" s="20"/>
      <c r="AQ820" s="3">
        <f t="shared" si="106"/>
        <v>48.327376176084641</v>
      </c>
      <c r="AR820" s="27">
        <v>61.947527460816644</v>
      </c>
      <c r="AS820" s="28">
        <v>3.5079680930192175E-2</v>
      </c>
      <c r="AT820" s="28"/>
      <c r="AU820" s="28"/>
      <c r="AV820" s="28"/>
      <c r="AW820" s="60"/>
      <c r="AX820" s="69"/>
      <c r="AY820" s="68"/>
      <c r="AZ820" s="69"/>
      <c r="BA820" s="69"/>
      <c r="BB820" s="69"/>
      <c r="BC820" s="68"/>
      <c r="BD820" s="20"/>
      <c r="BE820" s="27"/>
      <c r="BF820" s="27"/>
      <c r="BG820" s="28"/>
      <c r="BH820" s="17"/>
      <c r="BI820" s="18">
        <v>38537</v>
      </c>
      <c r="BJ820" s="42">
        <f>0.021/2</f>
        <v>1.0500000000000001E-2</v>
      </c>
      <c r="BK820" s="42">
        <f>0.024/2</f>
        <v>1.2E-2</v>
      </c>
      <c r="BL820" s="20"/>
      <c r="BM820" s="20"/>
      <c r="BN820" s="20"/>
      <c r="BO820" s="20"/>
      <c r="BP820" s="20"/>
      <c r="BQ820" s="20"/>
      <c r="BR820" s="20"/>
      <c r="BS820" s="20"/>
      <c r="BT820" s="20"/>
      <c r="BU820" s="20"/>
      <c r="BW820" s="16">
        <f t="shared" si="107"/>
        <v>0.57802122633564701</v>
      </c>
      <c r="BX820" s="10">
        <f t="shared" si="112"/>
        <v>0.18875945246577569</v>
      </c>
      <c r="BY820" s="10">
        <f t="shared" si="113"/>
        <v>0.99226010478413296</v>
      </c>
      <c r="BZ820" s="12">
        <f t="shared" si="114"/>
        <v>0.2592314334622588</v>
      </c>
      <c r="CA820" s="10">
        <f t="shared" si="108"/>
        <v>3.4019037801351821</v>
      </c>
      <c r="CB820" s="10">
        <f t="shared" si="109"/>
        <v>1.7009518900675911</v>
      </c>
      <c r="CC820" s="11">
        <f t="shared" si="110"/>
        <v>203.02648431528047</v>
      </c>
      <c r="CD820" s="11">
        <f t="shared" si="111"/>
        <v>126.8915526970503</v>
      </c>
      <c r="CF820" s="17"/>
      <c r="CG820" s="17"/>
      <c r="CH820" s="17"/>
      <c r="CI820" s="17"/>
    </row>
    <row r="821" spans="32:87" ht="10.5" customHeight="1">
      <c r="AF821" s="8"/>
      <c r="AG821" s="18">
        <v>33297</v>
      </c>
      <c r="AH821" s="19" t="s">
        <v>33</v>
      </c>
      <c r="AI821" s="26"/>
      <c r="AJ821" s="20">
        <v>1.4500000000000001E-2</v>
      </c>
      <c r="AK821" s="21"/>
      <c r="AL821" s="21"/>
      <c r="AM821" s="21"/>
      <c r="AN821" s="21"/>
      <c r="AO821" s="19" t="s">
        <v>34</v>
      </c>
      <c r="AP821" s="18"/>
      <c r="AQ821" s="3">
        <f t="shared" si="106"/>
        <v>48.327376176084641</v>
      </c>
      <c r="AR821" s="27">
        <v>61.947527460816644</v>
      </c>
      <c r="AS821" s="28">
        <v>3.5079680930192175E-2</v>
      </c>
      <c r="AT821" s="28"/>
      <c r="AU821" s="28"/>
      <c r="AV821" s="28"/>
      <c r="AW821" s="60"/>
      <c r="AX821" s="69"/>
      <c r="AY821" s="68"/>
      <c r="AZ821" s="69"/>
      <c r="BA821" s="69"/>
      <c r="BB821" s="69"/>
      <c r="BC821" s="68"/>
      <c r="BD821" s="20"/>
      <c r="BE821" s="27"/>
      <c r="BF821" s="27"/>
      <c r="BG821" s="28"/>
      <c r="BH821" s="17"/>
      <c r="BI821" s="47">
        <v>38553</v>
      </c>
      <c r="BJ821" s="20"/>
      <c r="BK821" s="20"/>
      <c r="BL821" s="20"/>
      <c r="BM821" s="20"/>
      <c r="BN821" s="20"/>
      <c r="BO821" s="20"/>
      <c r="BP821" s="20"/>
      <c r="BQ821" s="43">
        <v>4.3999999999999997E-2</v>
      </c>
      <c r="BR821" s="20"/>
      <c r="BS821" s="20"/>
      <c r="BT821" s="20"/>
      <c r="BU821" s="20"/>
      <c r="BW821" s="16">
        <f t="shared" si="107"/>
        <v>0.57743688019941664</v>
      </c>
      <c r="BX821" s="10">
        <f t="shared" si="112"/>
        <v>0.18856862754153447</v>
      </c>
      <c r="BY821" s="10">
        <f t="shared" si="113"/>
        <v>0.99125698702314369</v>
      </c>
      <c r="BZ821" s="12">
        <f t="shared" si="114"/>
        <v>0.25896936542802168</v>
      </c>
      <c r="CA821" s="10">
        <f t="shared" si="108"/>
        <v>3.3983437523972029</v>
      </c>
      <c r="CB821" s="10">
        <f t="shared" si="109"/>
        <v>1.6991718761986014</v>
      </c>
      <c r="CC821" s="11">
        <f t="shared" si="110"/>
        <v>202.51341173506447</v>
      </c>
      <c r="CD821" s="11">
        <f t="shared" si="111"/>
        <v>126.5708823344153</v>
      </c>
      <c r="CF821" s="17"/>
      <c r="CG821" s="17"/>
      <c r="CH821" s="17"/>
      <c r="CI821" s="17"/>
    </row>
    <row r="822" spans="32:87" ht="10.5" customHeight="1">
      <c r="AG822" s="18">
        <v>33298</v>
      </c>
      <c r="AH822" s="19" t="s">
        <v>33</v>
      </c>
      <c r="AI822" s="26"/>
      <c r="AJ822" s="20">
        <v>1.4500000000000001E-2</v>
      </c>
      <c r="AK822" s="20"/>
      <c r="AL822" s="20"/>
      <c r="AM822" s="20"/>
      <c r="AN822" s="20"/>
      <c r="AO822" s="19" t="s">
        <v>34</v>
      </c>
      <c r="AP822" s="18"/>
      <c r="AQ822" s="3">
        <f t="shared" si="106"/>
        <v>48.324321216194285</v>
      </c>
      <c r="AR822" s="27">
        <v>61.943618029790017</v>
      </c>
      <c r="AS822" s="28">
        <v>3.5077467095376583E-2</v>
      </c>
      <c r="AT822" s="28"/>
      <c r="AU822" s="28"/>
      <c r="AV822" s="28"/>
      <c r="AW822" s="60"/>
      <c r="AX822" s="69"/>
      <c r="AY822" s="68"/>
      <c r="AZ822" s="69"/>
      <c r="BA822" s="69"/>
      <c r="BB822" s="69"/>
      <c r="BC822" s="68"/>
      <c r="BD822" s="20"/>
      <c r="BE822" s="27"/>
      <c r="BF822" s="27"/>
      <c r="BG822" s="28"/>
      <c r="BH822" s="17"/>
      <c r="BI822" s="47">
        <v>38553</v>
      </c>
      <c r="BJ822" s="20"/>
      <c r="BK822" s="20"/>
      <c r="BL822" s="20"/>
      <c r="BM822" s="20"/>
      <c r="BN822" s="20"/>
      <c r="BO822" s="20"/>
      <c r="BP822" s="20"/>
      <c r="BQ822" s="20"/>
      <c r="BR822" s="51">
        <v>9.1999999999999998E-2</v>
      </c>
      <c r="BS822" s="20"/>
      <c r="BT822" s="20"/>
      <c r="BU822" s="20"/>
      <c r="BW822" s="16">
        <f t="shared" si="107"/>
        <v>0.57743688019941664</v>
      </c>
      <c r="BX822" s="10">
        <f t="shared" si="112"/>
        <v>0.18856862754153447</v>
      </c>
      <c r="BY822" s="10">
        <f t="shared" si="113"/>
        <v>0.99125698702314369</v>
      </c>
      <c r="BZ822" s="12">
        <f t="shared" si="114"/>
        <v>0.25896936542802168</v>
      </c>
      <c r="CA822" s="10">
        <f t="shared" si="108"/>
        <v>3.3983437523972029</v>
      </c>
      <c r="CB822" s="10">
        <f t="shared" si="109"/>
        <v>1.6991718761986014</v>
      </c>
      <c r="CC822" s="11">
        <f t="shared" si="110"/>
        <v>202.51341173506447</v>
      </c>
      <c r="CD822" s="11">
        <f t="shared" si="111"/>
        <v>126.5708823344153</v>
      </c>
      <c r="CF822" s="17"/>
      <c r="CG822" s="17"/>
      <c r="CH822" s="17"/>
      <c r="CI822" s="17"/>
    </row>
    <row r="823" spans="32:87" ht="10.5" customHeight="1">
      <c r="AF823" s="8"/>
      <c r="AG823" s="18">
        <v>33298</v>
      </c>
      <c r="AH823" s="19" t="s">
        <v>33</v>
      </c>
      <c r="AI823" s="26"/>
      <c r="AJ823" s="20">
        <v>1.4500000000000001E-2</v>
      </c>
      <c r="AK823" s="21"/>
      <c r="AL823" s="21"/>
      <c r="AM823" s="21"/>
      <c r="AN823" s="21"/>
      <c r="AO823" s="19" t="s">
        <v>34</v>
      </c>
      <c r="AP823" s="18"/>
      <c r="AQ823" s="3">
        <f t="shared" si="106"/>
        <v>48.324321216194285</v>
      </c>
      <c r="AR823" s="27">
        <v>61.943618029790017</v>
      </c>
      <c r="AS823" s="28">
        <v>3.5077467095376583E-2</v>
      </c>
      <c r="AT823" s="28"/>
      <c r="AU823" s="28"/>
      <c r="AV823" s="28"/>
      <c r="AW823" s="60"/>
      <c r="AX823" s="69"/>
      <c r="AY823" s="68"/>
      <c r="AZ823" s="69"/>
      <c r="BA823" s="69"/>
      <c r="BB823" s="69"/>
      <c r="BC823" s="68"/>
      <c r="BD823" s="20"/>
      <c r="BE823" s="27"/>
      <c r="BF823" s="27"/>
      <c r="BG823" s="28"/>
      <c r="BH823" s="17"/>
      <c r="BI823" s="18">
        <v>38565</v>
      </c>
      <c r="BJ823" s="42">
        <f>0.021/2</f>
        <v>1.0500000000000001E-2</v>
      </c>
      <c r="BK823" s="42">
        <f>0.024/2</f>
        <v>1.2E-2</v>
      </c>
      <c r="BL823" s="20"/>
      <c r="BM823" s="20"/>
      <c r="BN823" s="20"/>
      <c r="BO823" s="20"/>
      <c r="BP823" s="20"/>
      <c r="BQ823" s="20"/>
      <c r="BR823" s="20"/>
      <c r="BS823" s="20"/>
      <c r="BT823" s="20"/>
      <c r="BU823" s="20"/>
      <c r="BW823" s="16">
        <f t="shared" si="107"/>
        <v>0.5769990083032065</v>
      </c>
      <c r="BX823" s="10">
        <f t="shared" si="112"/>
        <v>0.18842563545817664</v>
      </c>
      <c r="BY823" s="10">
        <f t="shared" si="113"/>
        <v>0.99050531425782007</v>
      </c>
      <c r="BZ823" s="12">
        <f t="shared" si="114"/>
        <v>0.25877298828103179</v>
      </c>
      <c r="CA823" s="10">
        <f t="shared" si="108"/>
        <v>3.3956761766673291</v>
      </c>
      <c r="CB823" s="10">
        <f t="shared" si="109"/>
        <v>1.6978380883336646</v>
      </c>
      <c r="CC823" s="11">
        <f t="shared" si="110"/>
        <v>202.12945837083046</v>
      </c>
      <c r="CD823" s="11">
        <f t="shared" si="111"/>
        <v>126.33091148176904</v>
      </c>
      <c r="CF823" s="17"/>
      <c r="CG823" s="17"/>
      <c r="CH823" s="17"/>
      <c r="CI823" s="17"/>
    </row>
    <row r="824" spans="32:87" ht="10.5" customHeight="1">
      <c r="AG824" s="18">
        <v>33298</v>
      </c>
      <c r="AH824" s="19" t="s">
        <v>33</v>
      </c>
      <c r="AI824" s="26"/>
      <c r="AJ824" s="20">
        <v>1.4500000000000001E-2</v>
      </c>
      <c r="AK824" s="21"/>
      <c r="AL824" s="21"/>
      <c r="AM824" s="21"/>
      <c r="AN824" s="21"/>
      <c r="AO824" s="19" t="s">
        <v>34</v>
      </c>
      <c r="AP824" s="18"/>
      <c r="AQ824" s="3">
        <f t="shared" si="106"/>
        <v>48.324321216194285</v>
      </c>
      <c r="AR824" s="27">
        <v>61.943618029790017</v>
      </c>
      <c r="AS824" s="28">
        <v>3.5077467095376583E-2</v>
      </c>
      <c r="AT824" s="28"/>
      <c r="AU824" s="28"/>
      <c r="AV824" s="28"/>
      <c r="AW824" s="60"/>
      <c r="AX824" s="69"/>
      <c r="AY824" s="68"/>
      <c r="AZ824" s="69"/>
      <c r="BA824" s="69"/>
      <c r="BB824" s="69"/>
      <c r="BC824" s="68"/>
      <c r="BD824" s="20"/>
      <c r="BE824" s="27"/>
      <c r="BF824" s="27"/>
      <c r="BG824" s="28"/>
      <c r="BH824" s="17"/>
      <c r="BI824" s="18">
        <v>38565</v>
      </c>
      <c r="BJ824" s="20"/>
      <c r="BK824" s="20"/>
      <c r="BL824" s="42">
        <f>0.03/2</f>
        <v>1.4999999999999999E-2</v>
      </c>
      <c r="BM824" s="42">
        <f>0.032/2</f>
        <v>1.6E-2</v>
      </c>
      <c r="BN824" s="20"/>
      <c r="BO824" s="20"/>
      <c r="BP824" s="20"/>
      <c r="BQ824" s="20"/>
      <c r="BR824" s="20"/>
      <c r="BS824" s="20"/>
      <c r="BT824" s="20"/>
      <c r="BU824" s="20"/>
      <c r="BW824" s="16">
        <f t="shared" si="107"/>
        <v>0.5769990083032065</v>
      </c>
      <c r="BX824" s="10">
        <f t="shared" si="112"/>
        <v>0.18842563545817664</v>
      </c>
      <c r="BY824" s="10">
        <f t="shared" si="113"/>
        <v>0.99050531425782007</v>
      </c>
      <c r="BZ824" s="12">
        <f t="shared" si="114"/>
        <v>0.25877298828103179</v>
      </c>
      <c r="CA824" s="10">
        <f t="shared" si="108"/>
        <v>3.3956761766673291</v>
      </c>
      <c r="CB824" s="10">
        <f t="shared" si="109"/>
        <v>1.6978380883336646</v>
      </c>
      <c r="CC824" s="11">
        <f t="shared" si="110"/>
        <v>202.12945837083046</v>
      </c>
      <c r="CD824" s="11">
        <f t="shared" si="111"/>
        <v>126.33091148176904</v>
      </c>
      <c r="CF824" s="17"/>
      <c r="CG824" s="17"/>
      <c r="CH824" s="17"/>
      <c r="CI824" s="17"/>
    </row>
    <row r="825" spans="32:87" ht="10.5" customHeight="1">
      <c r="AF825" s="8"/>
      <c r="AG825" s="18">
        <v>33298</v>
      </c>
      <c r="AH825" s="19" t="s">
        <v>39</v>
      </c>
      <c r="AI825" s="19"/>
      <c r="AJ825" s="19"/>
      <c r="AK825" s="19"/>
      <c r="AL825" s="20">
        <v>0.17</v>
      </c>
      <c r="AM825" s="26"/>
      <c r="AN825" s="20"/>
      <c r="AO825" s="19" t="s">
        <v>34</v>
      </c>
      <c r="AP825" s="18"/>
      <c r="AQ825" s="3">
        <f t="shared" si="106"/>
        <v>48.324321216194285</v>
      </c>
      <c r="AR825" s="19"/>
      <c r="AS825" s="19"/>
      <c r="AT825" s="27">
        <v>241.67204666407847</v>
      </c>
      <c r="AU825" s="27">
        <v>137.66355843309356</v>
      </c>
      <c r="AV825" s="28">
        <v>0</v>
      </c>
      <c r="AW825" s="60"/>
      <c r="AX825" s="69"/>
      <c r="AY825" s="68"/>
      <c r="AZ825" s="69"/>
      <c r="BA825" s="69"/>
      <c r="BB825" s="69"/>
      <c r="BC825" s="68"/>
      <c r="BD825" s="20"/>
      <c r="BE825" s="27"/>
      <c r="BF825" s="27"/>
      <c r="BG825" s="28"/>
      <c r="BH825" s="17"/>
      <c r="BI825" s="47">
        <v>38566</v>
      </c>
      <c r="BJ825" s="20"/>
      <c r="BK825" s="20"/>
      <c r="BL825" s="20"/>
      <c r="BM825" s="20"/>
      <c r="BN825" s="20"/>
      <c r="BO825" s="20"/>
      <c r="BP825" s="20"/>
      <c r="BQ825" s="20"/>
      <c r="BR825" s="20"/>
      <c r="BS825" s="54">
        <v>2.5999999999999999E-2</v>
      </c>
      <c r="BT825" s="43"/>
      <c r="BU825" s="43"/>
      <c r="BW825" s="16">
        <f t="shared" si="107"/>
        <v>0.57696253396988606</v>
      </c>
      <c r="BX825" s="10">
        <f t="shared" si="112"/>
        <v>0.18841372434683173</v>
      </c>
      <c r="BY825" s="10">
        <f t="shared" si="113"/>
        <v>0.99044270059563355</v>
      </c>
      <c r="BZ825" s="12">
        <f t="shared" si="114"/>
        <v>0.25875663024212175</v>
      </c>
      <c r="CA825" s="10">
        <f t="shared" si="108"/>
        <v>3.3954539732310729</v>
      </c>
      <c r="CB825" s="10">
        <f t="shared" si="109"/>
        <v>1.6977269866155364</v>
      </c>
      <c r="CC825" s="11">
        <f t="shared" si="110"/>
        <v>202.09749513517355</v>
      </c>
      <c r="CD825" s="11">
        <f t="shared" si="111"/>
        <v>126.31093445948346</v>
      </c>
      <c r="CF825" s="17"/>
      <c r="CG825" s="17"/>
      <c r="CH825" s="17"/>
      <c r="CI825" s="17"/>
    </row>
    <row r="826" spans="32:87" ht="10.5" customHeight="1">
      <c r="AG826" s="18">
        <v>33326</v>
      </c>
      <c r="AH826" s="19" t="s">
        <v>35</v>
      </c>
      <c r="AI826" s="20">
        <v>9.6000000000000002E-2</v>
      </c>
      <c r="AJ826" s="26"/>
      <c r="AK826" s="20"/>
      <c r="AL826" s="20"/>
      <c r="AM826" s="20"/>
      <c r="AN826" s="20"/>
      <c r="AO826" s="19" t="s">
        <v>34</v>
      </c>
      <c r="AP826" s="18"/>
      <c r="AQ826" s="3">
        <f t="shared" si="106"/>
        <v>48.238860699690775</v>
      </c>
      <c r="AR826" s="27">
        <v>61.834254072212396</v>
      </c>
      <c r="AS826" s="28">
        <v>3.5015536411548843E-2</v>
      </c>
      <c r="AT826" s="28"/>
      <c r="AU826" s="28"/>
      <c r="AV826" s="28"/>
      <c r="AW826" s="60"/>
      <c r="AX826" s="69"/>
      <c r="AY826" s="68"/>
      <c r="AZ826" s="69"/>
      <c r="BA826" s="69"/>
      <c r="BB826" s="69"/>
      <c r="BC826" s="68"/>
      <c r="BD826" s="20"/>
      <c r="BE826" s="27"/>
      <c r="BF826" s="27"/>
      <c r="BG826" s="28"/>
      <c r="BH826" s="17"/>
      <c r="BI826" s="18">
        <v>38596</v>
      </c>
      <c r="BJ826" s="42">
        <f>0.021/2</f>
        <v>1.0500000000000001E-2</v>
      </c>
      <c r="BK826" s="42">
        <f>0.024/2</f>
        <v>1.2E-2</v>
      </c>
      <c r="BL826" s="20"/>
      <c r="BM826" s="20"/>
      <c r="BN826" s="20"/>
      <c r="BO826" s="20"/>
      <c r="BP826" s="20"/>
      <c r="BQ826" s="20"/>
      <c r="BR826" s="20"/>
      <c r="BS826" s="20"/>
      <c r="BT826" s="20"/>
      <c r="BU826" s="20"/>
      <c r="BW826" s="16">
        <f t="shared" si="107"/>
        <v>0.57586937545815775</v>
      </c>
      <c r="BX826" s="10">
        <f t="shared" si="112"/>
        <v>0.18805674091312594</v>
      </c>
      <c r="BY826" s="10">
        <f t="shared" si="113"/>
        <v>0.98856613009965089</v>
      </c>
      <c r="BZ826" s="12">
        <f t="shared" si="114"/>
        <v>0.25826636961658506</v>
      </c>
      <c r="CA826" s="10">
        <f t="shared" si="108"/>
        <v>3.3887946271376355</v>
      </c>
      <c r="CB826" s="10">
        <f t="shared" si="109"/>
        <v>1.6943973135688177</v>
      </c>
      <c r="CC826" s="11">
        <f t="shared" si="110"/>
        <v>201.14094478491728</v>
      </c>
      <c r="CD826" s="11">
        <f t="shared" si="111"/>
        <v>125.71309049057331</v>
      </c>
      <c r="CF826" s="17"/>
      <c r="CG826" s="17"/>
      <c r="CH826" s="17"/>
      <c r="CI826" s="17"/>
    </row>
    <row r="827" spans="32:87" ht="10.5" customHeight="1">
      <c r="AF827" s="8"/>
      <c r="AG827" s="18">
        <v>33326</v>
      </c>
      <c r="AH827" s="19" t="s">
        <v>33</v>
      </c>
      <c r="AI827" s="26"/>
      <c r="AJ827" s="20">
        <v>1.4500000000000001E-2</v>
      </c>
      <c r="AK827" s="21"/>
      <c r="AL827" s="21"/>
      <c r="AM827" s="21"/>
      <c r="AN827" s="21"/>
      <c r="AO827" s="19" t="s">
        <v>34</v>
      </c>
      <c r="AP827" s="20"/>
      <c r="AQ827" s="3">
        <f t="shared" si="106"/>
        <v>48.238860699690775</v>
      </c>
      <c r="AR827" s="27">
        <v>61.834254072212396</v>
      </c>
      <c r="AS827" s="28">
        <v>3.5015536411548843E-2</v>
      </c>
      <c r="AT827" s="28"/>
      <c r="AU827" s="28"/>
      <c r="AV827" s="28"/>
      <c r="AW827" s="60"/>
      <c r="AX827" s="69"/>
      <c r="AY827" s="68"/>
      <c r="AZ827" s="69"/>
      <c r="BA827" s="69"/>
      <c r="BB827" s="69"/>
      <c r="BC827" s="68"/>
      <c r="BD827" s="20"/>
      <c r="BE827" s="27"/>
      <c r="BF827" s="27"/>
      <c r="BG827" s="28"/>
      <c r="BH827" s="17"/>
      <c r="BI827" s="18">
        <v>38596</v>
      </c>
      <c r="BJ827" s="20"/>
      <c r="BK827" s="20"/>
      <c r="BL827" s="42">
        <f>0.03/2</f>
        <v>1.4999999999999999E-2</v>
      </c>
      <c r="BM827" s="42">
        <f>0.032/2</f>
        <v>1.6E-2</v>
      </c>
      <c r="BN827" s="20"/>
      <c r="BO827" s="20"/>
      <c r="BP827" s="20"/>
      <c r="BQ827" s="20"/>
      <c r="BR827" s="20"/>
      <c r="BS827" s="20"/>
      <c r="BT827" s="20"/>
      <c r="BU827" s="20"/>
      <c r="BW827" s="16">
        <f t="shared" si="107"/>
        <v>0.57586937545815775</v>
      </c>
      <c r="BX827" s="10">
        <f t="shared" si="112"/>
        <v>0.18805674091312594</v>
      </c>
      <c r="BY827" s="10">
        <f t="shared" si="113"/>
        <v>0.98856613009965089</v>
      </c>
      <c r="BZ827" s="12">
        <f t="shared" si="114"/>
        <v>0.25826636961658506</v>
      </c>
      <c r="CA827" s="10">
        <f t="shared" si="108"/>
        <v>3.3887946271376355</v>
      </c>
      <c r="CB827" s="10">
        <f t="shared" si="109"/>
        <v>1.6943973135688177</v>
      </c>
      <c r="CC827" s="11">
        <f t="shared" si="110"/>
        <v>201.14094478491728</v>
      </c>
      <c r="CD827" s="11">
        <f t="shared" si="111"/>
        <v>125.71309049057331</v>
      </c>
      <c r="CF827" s="17"/>
      <c r="CG827" s="17"/>
      <c r="CH827" s="17"/>
      <c r="CI827" s="17"/>
    </row>
    <row r="828" spans="32:87" ht="10.5" customHeight="1">
      <c r="AG828" s="18">
        <v>33329</v>
      </c>
      <c r="AH828" s="19" t="s">
        <v>33</v>
      </c>
      <c r="AI828" s="26"/>
      <c r="AJ828" s="20">
        <v>1.4500000000000001E-2</v>
      </c>
      <c r="AK828" s="20"/>
      <c r="AL828" s="20"/>
      <c r="AM828" s="20"/>
      <c r="AN828" s="20"/>
      <c r="AO828" s="19" t="s">
        <v>34</v>
      </c>
      <c r="AP828" s="20"/>
      <c r="AQ828" s="3">
        <f t="shared" si="106"/>
        <v>48.229713184508007</v>
      </c>
      <c r="AR828" s="27">
        <v>61.822547963547379</v>
      </c>
      <c r="AS828" s="28">
        <v>3.5008907469705072E-2</v>
      </c>
      <c r="AT828" s="28"/>
      <c r="AU828" s="28"/>
      <c r="AV828" s="28"/>
      <c r="AW828" s="60"/>
      <c r="AX828" s="69"/>
      <c r="AY828" s="68"/>
      <c r="AZ828" s="69"/>
      <c r="BA828" s="69"/>
      <c r="BB828" s="69"/>
      <c r="BC828" s="68"/>
      <c r="BD828" s="20"/>
      <c r="BE828" s="27"/>
      <c r="BF828" s="27"/>
      <c r="BG828" s="28"/>
      <c r="BH828" s="17"/>
      <c r="BI828" s="18">
        <v>38628</v>
      </c>
      <c r="BJ828" s="42">
        <f>0.021/2</f>
        <v>1.0500000000000001E-2</v>
      </c>
      <c r="BK828" s="42">
        <f>0.024/2</f>
        <v>1.2E-2</v>
      </c>
      <c r="BL828" s="20"/>
      <c r="BM828" s="20"/>
      <c r="BN828" s="20"/>
      <c r="BO828" s="20"/>
      <c r="BP828" s="20"/>
      <c r="BQ828" s="20"/>
      <c r="BR828" s="20"/>
      <c r="BS828" s="20"/>
      <c r="BT828" s="20"/>
      <c r="BU828" s="20"/>
      <c r="BW828" s="16">
        <f t="shared" si="107"/>
        <v>0.57470562252111246</v>
      </c>
      <c r="BX828" s="10">
        <f t="shared" si="112"/>
        <v>0.18767670406120146</v>
      </c>
      <c r="BY828" s="10">
        <f t="shared" si="113"/>
        <v>0.98656837368752737</v>
      </c>
      <c r="BZ828" s="12">
        <f t="shared" si="114"/>
        <v>0.25774444874530728</v>
      </c>
      <c r="CA828" s="10">
        <f t="shared" si="108"/>
        <v>3.3817057197666096</v>
      </c>
      <c r="CB828" s="10">
        <f t="shared" si="109"/>
        <v>1.6908528598833048</v>
      </c>
      <c r="CC828" s="11">
        <f t="shared" si="110"/>
        <v>200.12561415422269</v>
      </c>
      <c r="CD828" s="11">
        <f t="shared" si="111"/>
        <v>125.07850884638918</v>
      </c>
      <c r="CF828" s="17"/>
      <c r="CG828" s="17"/>
      <c r="CH828" s="17"/>
      <c r="CI828" s="17"/>
    </row>
    <row r="829" spans="32:87" ht="10.5" customHeight="1">
      <c r="AF829" s="8"/>
      <c r="AG829" s="18">
        <v>33329</v>
      </c>
      <c r="AH829" s="19" t="s">
        <v>33</v>
      </c>
      <c r="AI829" s="26"/>
      <c r="AJ829" s="20">
        <v>1.4500000000000001E-2</v>
      </c>
      <c r="AK829" s="21"/>
      <c r="AL829" s="21"/>
      <c r="AM829" s="21"/>
      <c r="AN829" s="21"/>
      <c r="AO829" s="19" t="s">
        <v>34</v>
      </c>
      <c r="AP829" s="20"/>
      <c r="AQ829" s="3">
        <f t="shared" si="106"/>
        <v>48.229713184508007</v>
      </c>
      <c r="AR829" s="27">
        <v>61.822547963547379</v>
      </c>
      <c r="AS829" s="28">
        <v>3.5008907469705072E-2</v>
      </c>
      <c r="AT829" s="28"/>
      <c r="AU829" s="28"/>
      <c r="AV829" s="28"/>
      <c r="AW829" s="60"/>
      <c r="AX829" s="69"/>
      <c r="AY829" s="68"/>
      <c r="AZ829" s="69"/>
      <c r="BA829" s="69"/>
      <c r="BB829" s="69"/>
      <c r="BC829" s="68"/>
      <c r="BD829" s="20"/>
      <c r="BE829" s="27"/>
      <c r="BF829" s="27"/>
      <c r="BG829" s="28"/>
      <c r="BH829" s="17"/>
      <c r="BI829" s="18">
        <v>38628</v>
      </c>
      <c r="BJ829" s="20"/>
      <c r="BK829" s="20"/>
      <c r="BL829" s="42">
        <f>0.03/2</f>
        <v>1.4999999999999999E-2</v>
      </c>
      <c r="BM829" s="42">
        <f>0.032/2</f>
        <v>1.6E-2</v>
      </c>
      <c r="BN829" s="20"/>
      <c r="BO829" s="20"/>
      <c r="BP829" s="20"/>
      <c r="BQ829" s="20"/>
      <c r="BR829" s="20"/>
      <c r="BS829" s="20"/>
      <c r="BT829" s="20"/>
      <c r="BU829" s="20"/>
      <c r="BW829" s="16">
        <f t="shared" si="107"/>
        <v>0.57470562252111246</v>
      </c>
      <c r="BX829" s="10">
        <f t="shared" si="112"/>
        <v>0.18767670406120146</v>
      </c>
      <c r="BY829" s="10">
        <f t="shared" si="113"/>
        <v>0.98656837368752737</v>
      </c>
      <c r="BZ829" s="12">
        <f t="shared" si="114"/>
        <v>0.25774444874530728</v>
      </c>
      <c r="CA829" s="10">
        <f t="shared" si="108"/>
        <v>3.3817057197666096</v>
      </c>
      <c r="CB829" s="10">
        <f t="shared" si="109"/>
        <v>1.6908528598833048</v>
      </c>
      <c r="CC829" s="11">
        <f t="shared" si="110"/>
        <v>200.12561415422269</v>
      </c>
      <c r="CD829" s="11">
        <f t="shared" si="111"/>
        <v>125.07850884638918</v>
      </c>
      <c r="CF829" s="17"/>
      <c r="CG829" s="17"/>
      <c r="CH829" s="17"/>
      <c r="CI829" s="17"/>
    </row>
    <row r="830" spans="32:87" ht="10.5" customHeight="1">
      <c r="AG830" s="18">
        <v>33329</v>
      </c>
      <c r="AH830" s="19" t="s">
        <v>33</v>
      </c>
      <c r="AI830" s="26"/>
      <c r="AJ830" s="20">
        <v>6.7000000000000004E-2</v>
      </c>
      <c r="AK830" s="21"/>
      <c r="AL830" s="21"/>
      <c r="AM830" s="21"/>
      <c r="AN830" s="21"/>
      <c r="AO830" s="19" t="s">
        <v>34</v>
      </c>
      <c r="AP830" s="18"/>
      <c r="AQ830" s="3">
        <f t="shared" si="106"/>
        <v>48.229713184508007</v>
      </c>
      <c r="AR830" s="27">
        <v>61.822547963547379</v>
      </c>
      <c r="AS830" s="28">
        <v>3.5008907469705072E-2</v>
      </c>
      <c r="AT830" s="28"/>
      <c r="AU830" s="28"/>
      <c r="AV830" s="28"/>
      <c r="AW830" s="60"/>
      <c r="AX830" s="69"/>
      <c r="AY830" s="68"/>
      <c r="AZ830" s="69"/>
      <c r="BA830" s="69"/>
      <c r="BB830" s="69"/>
      <c r="BC830" s="68"/>
      <c r="BD830" s="20"/>
      <c r="BE830" s="27"/>
      <c r="BF830" s="27"/>
      <c r="BG830" s="28"/>
      <c r="BH830" s="17"/>
      <c r="BI830" s="18">
        <v>38657</v>
      </c>
      <c r="BJ830" s="42">
        <f>0.021/2</f>
        <v>1.0500000000000001E-2</v>
      </c>
      <c r="BK830" s="42">
        <f>0.024/2</f>
        <v>1.2E-2</v>
      </c>
      <c r="BL830" s="20"/>
      <c r="BM830" s="20"/>
      <c r="BN830" s="20"/>
      <c r="BO830" s="20"/>
      <c r="BP830" s="20"/>
      <c r="BQ830" s="20"/>
      <c r="BR830" s="20"/>
      <c r="BS830" s="20"/>
      <c r="BT830" s="20"/>
      <c r="BU830" s="20"/>
      <c r="BW830" s="16">
        <f t="shared" si="107"/>
        <v>0.57365300295040889</v>
      </c>
      <c r="BX830" s="10">
        <f t="shared" si="112"/>
        <v>0.18733295908304495</v>
      </c>
      <c r="BY830" s="10">
        <f t="shared" si="113"/>
        <v>0.98476139436231214</v>
      </c>
      <c r="BZ830" s="12">
        <f t="shared" si="114"/>
        <v>0.25727236905727618</v>
      </c>
      <c r="CA830" s="10">
        <f t="shared" si="108"/>
        <v>3.3752942071816916</v>
      </c>
      <c r="CB830" s="10">
        <f t="shared" si="109"/>
        <v>1.6876471035908458</v>
      </c>
      <c r="CC830" s="11">
        <f t="shared" si="110"/>
        <v>199.20989849851139</v>
      </c>
      <c r="CD830" s="11">
        <f t="shared" si="111"/>
        <v>124.50618656156963</v>
      </c>
      <c r="CF830" s="17"/>
      <c r="CG830" s="17"/>
      <c r="CH830" s="17"/>
      <c r="CI830" s="17"/>
    </row>
    <row r="831" spans="32:87" ht="10.5" customHeight="1">
      <c r="AF831" s="8"/>
      <c r="AG831" s="18">
        <v>33329</v>
      </c>
      <c r="AH831" s="19" t="s">
        <v>39</v>
      </c>
      <c r="AI831" s="19"/>
      <c r="AJ831" s="19"/>
      <c r="AK831" s="19"/>
      <c r="AL831" s="20">
        <v>0.13</v>
      </c>
      <c r="AM831" s="26"/>
      <c r="AN831" s="20"/>
      <c r="AO831" s="19" t="s">
        <v>34</v>
      </c>
      <c r="AP831" s="20"/>
      <c r="AQ831" s="3">
        <f t="shared" si="106"/>
        <v>48.229713184508007</v>
      </c>
      <c r="AR831" s="19"/>
      <c r="AS831" s="19"/>
      <c r="AT831" s="27">
        <v>241.19969371426299</v>
      </c>
      <c r="AU831" s="27">
        <v>137.39449219723573</v>
      </c>
      <c r="AV831" s="28">
        <v>0</v>
      </c>
      <c r="AW831" s="60"/>
      <c r="AX831" s="69"/>
      <c r="AY831" s="68"/>
      <c r="AZ831" s="69"/>
      <c r="BA831" s="69"/>
      <c r="BB831" s="69"/>
      <c r="BC831" s="68"/>
      <c r="BD831" s="20"/>
      <c r="BE831" s="27"/>
      <c r="BF831" s="27"/>
      <c r="BG831" s="28"/>
      <c r="BH831" s="17"/>
      <c r="BI831" s="18">
        <v>38657</v>
      </c>
      <c r="BJ831" s="20"/>
      <c r="BK831" s="20"/>
      <c r="BL831" s="42">
        <f>0.03/2</f>
        <v>1.4999999999999999E-2</v>
      </c>
      <c r="BM831" s="42">
        <f>0.032/2</f>
        <v>1.6E-2</v>
      </c>
      <c r="BN831" s="20"/>
      <c r="BO831" s="20"/>
      <c r="BP831" s="20"/>
      <c r="BQ831" s="20"/>
      <c r="BR831" s="20"/>
      <c r="BS831" s="20"/>
      <c r="BT831" s="20"/>
      <c r="BU831" s="20"/>
      <c r="BW831" s="16">
        <f t="shared" si="107"/>
        <v>0.57365300295040889</v>
      </c>
      <c r="BX831" s="10">
        <f t="shared" si="112"/>
        <v>0.18733295908304495</v>
      </c>
      <c r="BY831" s="10">
        <f t="shared" si="113"/>
        <v>0.98476139436231214</v>
      </c>
      <c r="BZ831" s="12">
        <f t="shared" si="114"/>
        <v>0.25727236905727618</v>
      </c>
      <c r="CA831" s="10">
        <f t="shared" si="108"/>
        <v>3.3752942071816916</v>
      </c>
      <c r="CB831" s="10">
        <f t="shared" si="109"/>
        <v>1.6876471035908458</v>
      </c>
      <c r="CC831" s="11">
        <f t="shared" si="110"/>
        <v>199.20989849851139</v>
      </c>
      <c r="CD831" s="11">
        <f t="shared" si="111"/>
        <v>124.50618656156963</v>
      </c>
      <c r="CF831" s="17"/>
      <c r="CG831" s="17"/>
      <c r="CH831" s="17"/>
      <c r="CI831" s="17"/>
    </row>
    <row r="832" spans="32:87" ht="10.5" customHeight="1">
      <c r="AG832" s="18">
        <v>33358</v>
      </c>
      <c r="AH832" s="19" t="s">
        <v>35</v>
      </c>
      <c r="AI832" s="20">
        <v>1.6E-2</v>
      </c>
      <c r="AJ832" s="26"/>
      <c r="AK832" s="20"/>
      <c r="AL832" s="20"/>
      <c r="AM832" s="20"/>
      <c r="AN832" s="20"/>
      <c r="AO832" s="19" t="s">
        <v>34</v>
      </c>
      <c r="AP832" s="18"/>
      <c r="AQ832" s="3">
        <f t="shared" si="106"/>
        <v>48.141376585738151</v>
      </c>
      <c r="AR832" s="27">
        <v>61.709503104664037</v>
      </c>
      <c r="AS832" s="28">
        <v>3.4944892363001509E-2</v>
      </c>
      <c r="AT832" s="28"/>
      <c r="AU832" s="28"/>
      <c r="AV832" s="28"/>
      <c r="AW832" s="60"/>
      <c r="AX832" s="69"/>
      <c r="AY832" s="68"/>
      <c r="AZ832" s="69"/>
      <c r="BA832" s="69"/>
      <c r="BB832" s="69"/>
      <c r="BC832" s="68"/>
      <c r="BD832" s="20"/>
      <c r="BE832" s="27"/>
      <c r="BF832" s="27"/>
      <c r="BG832" s="28"/>
      <c r="BH832" s="17"/>
      <c r="BI832" s="47">
        <v>38670</v>
      </c>
      <c r="BJ832" s="20"/>
      <c r="BK832" s="20"/>
      <c r="BL832" s="20"/>
      <c r="BM832" s="20"/>
      <c r="BN832" s="20"/>
      <c r="BO832" s="20"/>
      <c r="BP832" s="20"/>
      <c r="BQ832" s="20"/>
      <c r="BR832" s="20"/>
      <c r="BS832" s="43">
        <v>4.8000000000000001E-2</v>
      </c>
      <c r="BT832" s="54">
        <v>3.9E-2</v>
      </c>
      <c r="BU832" s="43">
        <v>6.2E-2</v>
      </c>
      <c r="BW832" s="16">
        <f t="shared" si="107"/>
        <v>0.57318176505698859</v>
      </c>
      <c r="BX832" s="10">
        <f t="shared" si="112"/>
        <v>0.18717907095110375</v>
      </c>
      <c r="BY832" s="10">
        <f t="shared" si="113"/>
        <v>0.98395244385980596</v>
      </c>
      <c r="BZ832" s="12">
        <f t="shared" si="114"/>
        <v>0.25706102790050317</v>
      </c>
      <c r="CA832" s="10">
        <f t="shared" si="108"/>
        <v>3.3724240281797613</v>
      </c>
      <c r="CB832" s="10">
        <f t="shared" si="109"/>
        <v>1.6862120140898806</v>
      </c>
      <c r="CC832" s="11">
        <f t="shared" si="110"/>
        <v>198.80076656528172</v>
      </c>
      <c r="CD832" s="11">
        <f t="shared" si="111"/>
        <v>124.25047910330107</v>
      </c>
      <c r="CF832" s="17"/>
      <c r="CG832" s="17"/>
      <c r="CH832" s="17"/>
      <c r="CI832" s="17"/>
    </row>
    <row r="833" spans="32:87" ht="10.5" customHeight="1">
      <c r="AF833" s="8"/>
      <c r="AG833" s="18">
        <v>33358</v>
      </c>
      <c r="AH833" s="19" t="s">
        <v>33</v>
      </c>
      <c r="AI833" s="26"/>
      <c r="AJ833" s="20">
        <v>1.4500000000000001E-2</v>
      </c>
      <c r="AK833" s="21"/>
      <c r="AL833" s="21"/>
      <c r="AM833" s="21"/>
      <c r="AN833" s="21"/>
      <c r="AO833" s="19" t="s">
        <v>34</v>
      </c>
      <c r="AP833" s="18"/>
      <c r="AQ833" s="3">
        <f t="shared" si="106"/>
        <v>48.141376585738151</v>
      </c>
      <c r="AR833" s="27">
        <v>61.709503104664037</v>
      </c>
      <c r="AS833" s="28">
        <v>3.4944892363001509E-2</v>
      </c>
      <c r="AT833" s="28"/>
      <c r="AU833" s="28"/>
      <c r="AV833" s="28"/>
      <c r="AW833" s="60"/>
      <c r="AX833" s="69"/>
      <c r="AY833" s="68"/>
      <c r="AZ833" s="69"/>
      <c r="BA833" s="69"/>
      <c r="BB833" s="69"/>
      <c r="BC833" s="68"/>
      <c r="BD833" s="20"/>
      <c r="BE833" s="27"/>
      <c r="BF833" s="27"/>
      <c r="BG833" s="28"/>
      <c r="BH833" s="17"/>
      <c r="BI833" s="18">
        <v>38687</v>
      </c>
      <c r="BJ833" s="42">
        <f>0.021/2</f>
        <v>1.0500000000000001E-2</v>
      </c>
      <c r="BK833" s="42">
        <f>0.024/2</f>
        <v>1.2E-2</v>
      </c>
      <c r="BL833" s="20"/>
      <c r="BM833" s="20"/>
      <c r="BN833" s="20"/>
      <c r="BO833" s="20"/>
      <c r="BP833" s="20"/>
      <c r="BQ833" s="20"/>
      <c r="BR833" s="20"/>
      <c r="BS833" s="20"/>
      <c r="BT833" s="20"/>
      <c r="BU833" s="20"/>
      <c r="BW833" s="16">
        <f t="shared" si="107"/>
        <v>0.57256611493596732</v>
      </c>
      <c r="BX833" s="10">
        <f t="shared" si="112"/>
        <v>0.18697802335205416</v>
      </c>
      <c r="BY833" s="10">
        <f t="shared" si="113"/>
        <v>0.98289558811513433</v>
      </c>
      <c r="BZ833" s="12">
        <f t="shared" si="114"/>
        <v>0.25678492062950331</v>
      </c>
      <c r="CA833" s="10">
        <f t="shared" si="108"/>
        <v>3.368674399500597</v>
      </c>
      <c r="CB833" s="10">
        <f t="shared" si="109"/>
        <v>1.6843371997502985</v>
      </c>
      <c r="CC833" s="11">
        <f t="shared" si="110"/>
        <v>198.26701547041742</v>
      </c>
      <c r="CD833" s="11">
        <f t="shared" si="111"/>
        <v>123.91688466901088</v>
      </c>
      <c r="CF833" s="17"/>
      <c r="CG833" s="17"/>
      <c r="CH833" s="17"/>
      <c r="CI833" s="17"/>
    </row>
    <row r="834" spans="32:87" ht="10.5" customHeight="1">
      <c r="AG834" s="18">
        <v>33359</v>
      </c>
      <c r="AH834" s="19" t="s">
        <v>33</v>
      </c>
      <c r="AI834" s="26"/>
      <c r="AJ834" s="20">
        <v>1.4500000000000001E-2</v>
      </c>
      <c r="AK834" s="20"/>
      <c r="AL834" s="20"/>
      <c r="AM834" s="20"/>
      <c r="AN834" s="20"/>
      <c r="AO834" s="19" t="s">
        <v>34</v>
      </c>
      <c r="AP834" s="18"/>
      <c r="AQ834" s="3">
        <f t="shared" si="106"/>
        <v>48.138333383599466</v>
      </c>
      <c r="AR834" s="27">
        <v>61.705608695057009</v>
      </c>
      <c r="AS834" s="28">
        <v>3.4942687034523912E-2</v>
      </c>
      <c r="AT834" s="28"/>
      <c r="AU834" s="28"/>
      <c r="AV834" s="28"/>
      <c r="AW834" s="60"/>
      <c r="AX834" s="69"/>
      <c r="AY834" s="68"/>
      <c r="AZ834" s="69"/>
      <c r="BA834" s="69"/>
      <c r="BB834" s="69"/>
      <c r="BC834" s="68"/>
      <c r="BD834" s="20"/>
      <c r="BE834" s="27"/>
      <c r="BF834" s="27"/>
      <c r="BG834" s="28"/>
      <c r="BH834" s="17"/>
      <c r="BI834" s="18">
        <v>38687</v>
      </c>
      <c r="BJ834" s="20"/>
      <c r="BK834" s="20"/>
      <c r="BL834" s="42">
        <f>0.03/2</f>
        <v>1.4999999999999999E-2</v>
      </c>
      <c r="BM834" s="42">
        <f>0.032/2</f>
        <v>1.6E-2</v>
      </c>
      <c r="BN834" s="20"/>
      <c r="BO834" s="20"/>
      <c r="BP834" s="20"/>
      <c r="BQ834" s="20"/>
      <c r="BR834" s="20"/>
      <c r="BS834" s="20"/>
      <c r="BT834" s="20"/>
      <c r="BU834" s="20"/>
      <c r="BW834" s="16">
        <f t="shared" si="107"/>
        <v>0.57256611493596732</v>
      </c>
      <c r="BX834" s="10">
        <f t="shared" si="112"/>
        <v>0.18697802335205416</v>
      </c>
      <c r="BY834" s="10">
        <f t="shared" si="113"/>
        <v>0.98289558811513433</v>
      </c>
      <c r="BZ834" s="12">
        <f t="shared" si="114"/>
        <v>0.25678492062950331</v>
      </c>
      <c r="CA834" s="10">
        <f t="shared" si="108"/>
        <v>3.368674399500597</v>
      </c>
      <c r="CB834" s="10">
        <f t="shared" si="109"/>
        <v>1.6843371997502985</v>
      </c>
      <c r="CC834" s="11">
        <f t="shared" si="110"/>
        <v>198.26701547041742</v>
      </c>
      <c r="CD834" s="11">
        <f t="shared" si="111"/>
        <v>123.91688466901088</v>
      </c>
      <c r="CF834" s="17"/>
      <c r="CG834" s="17"/>
      <c r="CH834" s="17"/>
      <c r="CI834" s="17"/>
    </row>
    <row r="835" spans="32:87" ht="10.5" customHeight="1">
      <c r="AF835" s="8"/>
      <c r="AG835" s="18">
        <v>33359</v>
      </c>
      <c r="AH835" s="19" t="s">
        <v>33</v>
      </c>
      <c r="AI835" s="26"/>
      <c r="AJ835" s="20">
        <v>0.1</v>
      </c>
      <c r="AK835" s="21"/>
      <c r="AL835" s="21"/>
      <c r="AM835" s="21"/>
      <c r="AN835" s="21"/>
      <c r="AO835" s="19" t="s">
        <v>34</v>
      </c>
      <c r="AP835" s="18"/>
      <c r="AQ835" s="3">
        <f t="shared" si="106"/>
        <v>48.138333383599466</v>
      </c>
      <c r="AR835" s="27">
        <v>61.705608695057009</v>
      </c>
      <c r="AS835" s="28">
        <v>3.4942687034523912E-2</v>
      </c>
      <c r="AT835" s="28"/>
      <c r="AU835" s="28"/>
      <c r="AV835" s="28"/>
      <c r="AW835" s="60"/>
      <c r="AX835" s="69"/>
      <c r="AY835" s="68"/>
      <c r="AZ835" s="69"/>
      <c r="BA835" s="69"/>
      <c r="BB835" s="69"/>
      <c r="BC835" s="68"/>
      <c r="BD835" s="20"/>
      <c r="BE835" s="27"/>
      <c r="BF835" s="27"/>
      <c r="BG835" s="28"/>
      <c r="BH835" s="17"/>
      <c r="BI835" s="18">
        <v>38749</v>
      </c>
      <c r="BJ835" s="42">
        <f>0.021/2</f>
        <v>1.0500000000000001E-2</v>
      </c>
      <c r="BK835" s="42">
        <f>0.024/2</f>
        <v>1.2E-2</v>
      </c>
      <c r="BL835" s="20"/>
      <c r="BM835" s="20"/>
      <c r="BN835" s="20"/>
      <c r="BO835" s="20"/>
      <c r="BP835" s="20"/>
      <c r="BQ835" s="20"/>
      <c r="BR835" s="20"/>
      <c r="BS835" s="20"/>
      <c r="BT835" s="20"/>
      <c r="BU835" s="20"/>
      <c r="BW835" s="16">
        <f t="shared" si="107"/>
        <v>0.5703264010136655</v>
      </c>
      <c r="BX835" s="10">
        <f t="shared" si="112"/>
        <v>0.18624661911568421</v>
      </c>
      <c r="BY835" s="10">
        <f t="shared" si="113"/>
        <v>0.97905078333985229</v>
      </c>
      <c r="BZ835" s="12">
        <f t="shared" si="114"/>
        <v>0.25578045189345983</v>
      </c>
      <c r="CA835" s="10">
        <f t="shared" si="108"/>
        <v>3.3550345770059593</v>
      </c>
      <c r="CB835" s="10">
        <f t="shared" si="109"/>
        <v>1.6775172885029797</v>
      </c>
      <c r="CC835" s="11">
        <f t="shared" si="110"/>
        <v>196.33250877752394</v>
      </c>
      <c r="CD835" s="11">
        <f t="shared" si="111"/>
        <v>122.70781798595246</v>
      </c>
      <c r="CF835" s="17"/>
      <c r="CG835" s="17"/>
      <c r="CH835" s="17"/>
      <c r="CI835" s="17"/>
    </row>
    <row r="836" spans="32:87" ht="10.5" customHeight="1">
      <c r="AG836" s="18">
        <v>33359</v>
      </c>
      <c r="AH836" s="19" t="s">
        <v>33</v>
      </c>
      <c r="AI836" s="26"/>
      <c r="AJ836" s="20">
        <v>1.4500000000000001E-2</v>
      </c>
      <c r="AK836" s="21"/>
      <c r="AL836" s="21"/>
      <c r="AM836" s="21"/>
      <c r="AN836" s="21"/>
      <c r="AO836" s="19" t="s">
        <v>34</v>
      </c>
      <c r="AP836" s="20"/>
      <c r="AQ836" s="3">
        <f t="shared" si="106"/>
        <v>48.138333383599466</v>
      </c>
      <c r="AR836" s="27">
        <v>61.705608695057009</v>
      </c>
      <c r="AS836" s="28">
        <v>3.4942687034523912E-2</v>
      </c>
      <c r="AT836" s="28"/>
      <c r="AU836" s="28"/>
      <c r="AV836" s="28"/>
      <c r="AW836" s="60"/>
      <c r="AX836" s="69"/>
      <c r="AY836" s="68"/>
      <c r="AZ836" s="69"/>
      <c r="BA836" s="69"/>
      <c r="BB836" s="69"/>
      <c r="BC836" s="68"/>
      <c r="BD836" s="20"/>
      <c r="BE836" s="27"/>
      <c r="BF836" s="27"/>
      <c r="BG836" s="28"/>
      <c r="BH836" s="17"/>
      <c r="BI836" s="18">
        <v>38749</v>
      </c>
      <c r="BJ836" s="20"/>
      <c r="BK836" s="20"/>
      <c r="BL836" s="42">
        <f>0.03/2</f>
        <v>1.4999999999999999E-2</v>
      </c>
      <c r="BM836" s="42">
        <f>0.032/2</f>
        <v>1.6E-2</v>
      </c>
      <c r="BN836" s="20"/>
      <c r="BO836" s="20"/>
      <c r="BP836" s="20"/>
      <c r="BQ836" s="20"/>
      <c r="BR836" s="20"/>
      <c r="BS836" s="20"/>
      <c r="BT836" s="20"/>
      <c r="BU836" s="20"/>
      <c r="BW836" s="16">
        <f t="shared" si="107"/>
        <v>0.5703264010136655</v>
      </c>
      <c r="BX836" s="10">
        <f t="shared" si="112"/>
        <v>0.18624661911568421</v>
      </c>
      <c r="BY836" s="10">
        <f t="shared" si="113"/>
        <v>0.97905078333985229</v>
      </c>
      <c r="BZ836" s="12">
        <f t="shared" si="114"/>
        <v>0.25578045189345983</v>
      </c>
      <c r="CA836" s="10">
        <f t="shared" si="108"/>
        <v>3.3550345770059593</v>
      </c>
      <c r="CB836" s="10">
        <f t="shared" si="109"/>
        <v>1.6775172885029797</v>
      </c>
      <c r="CC836" s="11">
        <f t="shared" si="110"/>
        <v>196.33250877752394</v>
      </c>
      <c r="CD836" s="11">
        <f t="shared" si="111"/>
        <v>122.70781798595246</v>
      </c>
      <c r="CF836" s="17"/>
      <c r="CG836" s="17"/>
      <c r="CH836" s="17"/>
      <c r="CI836" s="17"/>
    </row>
    <row r="837" spans="32:87" ht="10.5" customHeight="1">
      <c r="AF837" s="8"/>
      <c r="AG837" s="18">
        <v>33359</v>
      </c>
      <c r="AH837" s="19" t="s">
        <v>39</v>
      </c>
      <c r="AI837" s="19"/>
      <c r="AJ837" s="19"/>
      <c r="AK837" s="19"/>
      <c r="AL837" s="20">
        <v>9.6000000000000002E-2</v>
      </c>
      <c r="AM837" s="26"/>
      <c r="AN837" s="21"/>
      <c r="AO837" s="19" t="s">
        <v>34</v>
      </c>
      <c r="AP837" s="18"/>
      <c r="AQ837" s="3">
        <f t="shared" ref="AQ837:AQ900" si="115">100*2.71828^(-(0.69315/30.02)*(AG837-21794)/365.25)</f>
        <v>48.138333383599466</v>
      </c>
      <c r="AR837" s="19"/>
      <c r="AS837" s="19"/>
      <c r="AT837" s="27">
        <v>240.74345700658671</v>
      </c>
      <c r="AU837" s="27">
        <v>137.13460625041864</v>
      </c>
      <c r="AV837" s="28">
        <v>0</v>
      </c>
      <c r="AW837" s="60"/>
      <c r="AX837" s="69"/>
      <c r="AY837" s="68"/>
      <c r="AZ837" s="69"/>
      <c r="BA837" s="69"/>
      <c r="BB837" s="69"/>
      <c r="BC837" s="68"/>
      <c r="BD837" s="20"/>
      <c r="BE837" s="27"/>
      <c r="BF837" s="27"/>
      <c r="BG837" s="28"/>
      <c r="BH837" s="17"/>
      <c r="BI837" s="47">
        <v>38754</v>
      </c>
      <c r="BJ837" s="20"/>
      <c r="BK837" s="20"/>
      <c r="BL837" s="20"/>
      <c r="BM837" s="20"/>
      <c r="BN837" s="20"/>
      <c r="BO837" s="20"/>
      <c r="BP837" s="20"/>
      <c r="BQ837" s="20"/>
      <c r="BR837" s="20"/>
      <c r="BS837" s="43">
        <v>3.7999999999999999E-2</v>
      </c>
      <c r="BT837" s="43"/>
      <c r="BU837" s="43"/>
      <c r="BW837" s="16">
        <f t="shared" si="107"/>
        <v>0.57014616114206451</v>
      </c>
      <c r="BX837" s="10">
        <f t="shared" si="112"/>
        <v>0.18618775972103599</v>
      </c>
      <c r="BY837" s="10">
        <f t="shared" si="113"/>
        <v>0.9787413745746848</v>
      </c>
      <c r="BZ837" s="12">
        <f t="shared" si="114"/>
        <v>0.25569961776807931</v>
      </c>
      <c r="CA837" s="10">
        <f t="shared" si="108"/>
        <v>3.3539370008347871</v>
      </c>
      <c r="CB837" s="10">
        <f t="shared" si="109"/>
        <v>1.6769685004173935</v>
      </c>
      <c r="CC837" s="11">
        <f t="shared" si="110"/>
        <v>196.17732511668626</v>
      </c>
      <c r="CD837" s="11">
        <f t="shared" si="111"/>
        <v>122.61082819792891</v>
      </c>
      <c r="CF837" s="17"/>
      <c r="CG837" s="17"/>
      <c r="CH837" s="17"/>
      <c r="CI837" s="17"/>
    </row>
    <row r="838" spans="32:87" ht="10.5" customHeight="1">
      <c r="AG838" s="18">
        <v>33389</v>
      </c>
      <c r="AH838" s="19" t="s">
        <v>35</v>
      </c>
      <c r="AI838" s="20">
        <v>1.6E-2</v>
      </c>
      <c r="AJ838" s="26"/>
      <c r="AK838" s="20"/>
      <c r="AL838" s="20"/>
      <c r="AM838" s="20"/>
      <c r="AN838" s="20"/>
      <c r="AO838" s="19" t="s">
        <v>34</v>
      </c>
      <c r="AP838" s="20"/>
      <c r="AQ838" s="3">
        <f t="shared" si="115"/>
        <v>48.047126718035543</v>
      </c>
      <c r="AR838" s="27">
        <v>61.588890620822866</v>
      </c>
      <c r="AS838" s="28">
        <v>3.4876591857351431E-2</v>
      </c>
      <c r="AT838" s="28"/>
      <c r="AU838" s="28"/>
      <c r="AV838" s="28"/>
      <c r="AW838" s="60"/>
      <c r="AX838" s="69"/>
      <c r="AY838" s="68"/>
      <c r="AZ838" s="69"/>
      <c r="BA838" s="69"/>
      <c r="BB838" s="69"/>
      <c r="BC838" s="68"/>
      <c r="BD838" s="20"/>
      <c r="BE838" s="27"/>
      <c r="BF838" s="27"/>
      <c r="BG838" s="28"/>
      <c r="BH838" s="17"/>
      <c r="BI838" s="18">
        <v>38777</v>
      </c>
      <c r="BJ838" s="20"/>
      <c r="BK838" s="20"/>
      <c r="BL838" s="42">
        <f>0.03/2</f>
        <v>1.4999999999999999E-2</v>
      </c>
      <c r="BM838" s="42">
        <f>0.032/2</f>
        <v>1.6E-2</v>
      </c>
      <c r="BN838" s="20"/>
      <c r="BO838" s="20"/>
      <c r="BP838" s="20"/>
      <c r="BQ838" s="20"/>
      <c r="BR838" s="20"/>
      <c r="BS838" s="20"/>
      <c r="BT838" s="20"/>
      <c r="BU838" s="20"/>
      <c r="BW838" s="16">
        <f t="shared" ref="BW838:BW901" si="116">1*2.71828^(-(0.69315/30.02)*(BI838-29866)/365.25)</f>
        <v>0.56931779111331815</v>
      </c>
      <c r="BX838" s="10">
        <f t="shared" si="112"/>
        <v>0.18591724599949597</v>
      </c>
      <c r="BY838" s="10">
        <f t="shared" si="113"/>
        <v>0.97731935321271068</v>
      </c>
      <c r="BZ838" s="12">
        <f t="shared" si="114"/>
        <v>0.2553281096984702</v>
      </c>
      <c r="CA838" s="10">
        <f t="shared" ref="CA838:CA901" si="117">6*2.71828^(-(0.69315/29)*(BI838-29866)/365.25)</f>
        <v>3.3488927733816078</v>
      </c>
      <c r="CB838" s="10">
        <f t="shared" ref="CB838:CB901" si="118">3*2.71828^(-(0.69315/29)*(BI838-29866)/365.25)</f>
        <v>1.6744463866908039</v>
      </c>
      <c r="CC838" s="11">
        <f t="shared" ref="CC838:CC901" si="119">800*2.71828^(-(0.69315/12)*(BI838-29866)/365.25)</f>
        <v>195.4650586283162</v>
      </c>
      <c r="CD838" s="11">
        <f t="shared" ref="CD838:CD901" si="120">500*2.71828^(-(0.69315/12)*(BI838-29866)/365.25)</f>
        <v>122.16566164269763</v>
      </c>
      <c r="CF838" s="17"/>
      <c r="CG838" s="17"/>
      <c r="CH838" s="17"/>
      <c r="CI838" s="17"/>
    </row>
    <row r="839" spans="32:87" ht="10.5" customHeight="1">
      <c r="AF839" s="8"/>
      <c r="AG839" s="18">
        <v>33389</v>
      </c>
      <c r="AH839" s="19" t="s">
        <v>33</v>
      </c>
      <c r="AI839" s="26"/>
      <c r="AJ839" s="20">
        <v>1.4500000000000001E-2</v>
      </c>
      <c r="AK839" s="21"/>
      <c r="AL839" s="21"/>
      <c r="AM839" s="21"/>
      <c r="AN839" s="21"/>
      <c r="AO839" s="19" t="s">
        <v>34</v>
      </c>
      <c r="AP839" s="20"/>
      <c r="AQ839" s="3">
        <f t="shared" si="115"/>
        <v>48.047126718035543</v>
      </c>
      <c r="AR839" s="27">
        <v>61.588890620822866</v>
      </c>
      <c r="AS839" s="28">
        <v>3.4876591857351431E-2</v>
      </c>
      <c r="AT839" s="28"/>
      <c r="AU839" s="28"/>
      <c r="AV839" s="28"/>
      <c r="AW839" s="60"/>
      <c r="AX839" s="69"/>
      <c r="AY839" s="68"/>
      <c r="AZ839" s="69"/>
      <c r="BA839" s="69"/>
      <c r="BB839" s="69"/>
      <c r="BC839" s="68"/>
      <c r="BD839" s="20"/>
      <c r="BE839" s="27"/>
      <c r="BF839" s="27"/>
      <c r="BG839" s="28"/>
      <c r="BH839" s="17"/>
      <c r="BI839" s="18">
        <v>38778</v>
      </c>
      <c r="BJ839" s="42">
        <f>0.021/2</f>
        <v>1.0500000000000001E-2</v>
      </c>
      <c r="BK839" s="42">
        <f>0.024/2</f>
        <v>1.2E-2</v>
      </c>
      <c r="BL839" s="20"/>
      <c r="BM839" s="20"/>
      <c r="BN839" s="20"/>
      <c r="BO839" s="20"/>
      <c r="BP839" s="20"/>
      <c r="BQ839" s="20"/>
      <c r="BR839" s="20"/>
      <c r="BS839" s="20"/>
      <c r="BT839" s="20"/>
      <c r="BU839" s="20"/>
      <c r="BW839" s="16">
        <f t="shared" si="116"/>
        <v>0.56928180233936976</v>
      </c>
      <c r="BX839" s="10">
        <f t="shared" si="112"/>
        <v>0.18590549345312588</v>
      </c>
      <c r="BY839" s="10">
        <f t="shared" si="113"/>
        <v>0.97725757308599204</v>
      </c>
      <c r="BZ839" s="12">
        <f t="shared" si="114"/>
        <v>0.25531196942362538</v>
      </c>
      <c r="CA839" s="10">
        <f t="shared" si="117"/>
        <v>3.348673631318825</v>
      </c>
      <c r="CB839" s="10">
        <f t="shared" si="118"/>
        <v>1.6743368156594125</v>
      </c>
      <c r="CC839" s="11">
        <f t="shared" si="119"/>
        <v>195.43414925082129</v>
      </c>
      <c r="CD839" s="11">
        <f t="shared" si="120"/>
        <v>122.14634328176331</v>
      </c>
      <c r="CF839" s="17"/>
      <c r="CG839" s="17"/>
      <c r="CH839" s="17"/>
      <c r="CI839" s="17"/>
    </row>
    <row r="840" spans="32:87" ht="10.5" customHeight="1">
      <c r="AG840" s="18">
        <v>33392</v>
      </c>
      <c r="AH840" s="19" t="s">
        <v>33</v>
      </c>
      <c r="AI840" s="26"/>
      <c r="AJ840" s="20">
        <v>1.4500000000000001E-2</v>
      </c>
      <c r="AK840" s="20"/>
      <c r="AL840" s="20"/>
      <c r="AM840" s="20"/>
      <c r="AN840" s="20"/>
      <c r="AO840" s="19" t="s">
        <v>34</v>
      </c>
      <c r="AP840" s="20"/>
      <c r="AQ840" s="3">
        <f t="shared" si="115"/>
        <v>48.038015561288347</v>
      </c>
      <c r="AR840" s="27">
        <v>61.57723096296845</v>
      </c>
      <c r="AS840" s="28">
        <v>3.4869989219698992E-2</v>
      </c>
      <c r="AT840" s="28"/>
      <c r="AU840" s="28"/>
      <c r="AV840" s="28"/>
      <c r="AW840" s="60"/>
      <c r="AX840" s="69"/>
      <c r="AY840" s="68"/>
      <c r="AZ840" s="69"/>
      <c r="BA840" s="69"/>
      <c r="BB840" s="69"/>
      <c r="BC840" s="68"/>
      <c r="BD840" s="20"/>
      <c r="BE840" s="27"/>
      <c r="BF840" s="27"/>
      <c r="BG840" s="28"/>
      <c r="BH840" s="17"/>
      <c r="BI840" s="18">
        <v>38810</v>
      </c>
      <c r="BJ840" s="42">
        <f>0.021/2</f>
        <v>1.0500000000000001E-2</v>
      </c>
      <c r="BK840" s="42">
        <f>0.024/2</f>
        <v>1.2E-2</v>
      </c>
      <c r="BL840" s="20"/>
      <c r="BM840" s="20"/>
      <c r="BN840" s="20"/>
      <c r="BO840" s="20"/>
      <c r="BP840" s="20"/>
      <c r="BQ840" s="20"/>
      <c r="BR840" s="20"/>
      <c r="BS840" s="20"/>
      <c r="BT840" s="20"/>
      <c r="BU840" s="20"/>
      <c r="BW840" s="16">
        <f t="shared" si="116"/>
        <v>0.56813136198307912</v>
      </c>
      <c r="BX840" s="10">
        <f t="shared" si="112"/>
        <v>0.18552980397693722</v>
      </c>
      <c r="BY840" s="10">
        <f t="shared" si="113"/>
        <v>0.97528266971485189</v>
      </c>
      <c r="BZ840" s="12">
        <f t="shared" si="114"/>
        <v>0.2547960189894784</v>
      </c>
      <c r="CA840" s="10">
        <f t="shared" si="117"/>
        <v>3.3416686517316538</v>
      </c>
      <c r="CB840" s="10">
        <f t="shared" si="118"/>
        <v>1.6708343258658269</v>
      </c>
      <c r="CC840" s="11">
        <f t="shared" si="119"/>
        <v>194.44762570520368</v>
      </c>
      <c r="CD840" s="11">
        <f t="shared" si="120"/>
        <v>121.52976606575228</v>
      </c>
      <c r="CF840" s="17"/>
      <c r="CG840" s="17"/>
      <c r="CH840" s="17"/>
      <c r="CI840" s="17"/>
    </row>
    <row r="841" spans="32:87" ht="10.5" customHeight="1">
      <c r="AF841" s="8"/>
      <c r="AG841" s="18">
        <v>33392</v>
      </c>
      <c r="AH841" s="19" t="s">
        <v>33</v>
      </c>
      <c r="AI841" s="26"/>
      <c r="AJ841" s="20">
        <v>1.4500000000000001E-2</v>
      </c>
      <c r="AK841" s="21"/>
      <c r="AL841" s="21"/>
      <c r="AM841" s="21"/>
      <c r="AN841" s="21"/>
      <c r="AO841" s="19" t="s">
        <v>34</v>
      </c>
      <c r="AP841" s="20"/>
      <c r="AQ841" s="3">
        <f t="shared" si="115"/>
        <v>48.038015561288347</v>
      </c>
      <c r="AR841" s="27">
        <v>61.57723096296845</v>
      </c>
      <c r="AS841" s="28">
        <v>3.4869989219698992E-2</v>
      </c>
      <c r="AT841" s="28"/>
      <c r="AU841" s="28"/>
      <c r="AV841" s="28"/>
      <c r="AW841" s="60"/>
      <c r="AX841" s="69"/>
      <c r="AY841" s="68"/>
      <c r="AZ841" s="69"/>
      <c r="BA841" s="69"/>
      <c r="BB841" s="69"/>
      <c r="BC841" s="68"/>
      <c r="BD841" s="20"/>
      <c r="BE841" s="27"/>
      <c r="BF841" s="27"/>
      <c r="BG841" s="28"/>
      <c r="BH841" s="17"/>
      <c r="BI841" s="18">
        <v>38810</v>
      </c>
      <c r="BJ841" s="20"/>
      <c r="BK841" s="20"/>
      <c r="BL841" s="42">
        <f>0.03/2</f>
        <v>1.4999999999999999E-2</v>
      </c>
      <c r="BM841" s="42">
        <v>3.6999999999999998E-2</v>
      </c>
      <c r="BN841" s="20"/>
      <c r="BO841" s="20"/>
      <c r="BP841" s="20"/>
      <c r="BQ841" s="20"/>
      <c r="BR841" s="20"/>
      <c r="BS841" s="20"/>
      <c r="BT841" s="20"/>
      <c r="BU841" s="20"/>
      <c r="BW841" s="16">
        <f t="shared" si="116"/>
        <v>0.56813136198307912</v>
      </c>
      <c r="BX841" s="10">
        <f t="shared" si="112"/>
        <v>0.18552980397693722</v>
      </c>
      <c r="BY841" s="10">
        <f t="shared" si="113"/>
        <v>0.97528266971485189</v>
      </c>
      <c r="BZ841" s="12">
        <f t="shared" si="114"/>
        <v>0.2547960189894784</v>
      </c>
      <c r="CA841" s="10">
        <f t="shared" si="117"/>
        <v>3.3416686517316538</v>
      </c>
      <c r="CB841" s="10">
        <f t="shared" si="118"/>
        <v>1.6708343258658269</v>
      </c>
      <c r="CC841" s="11">
        <f t="shared" si="119"/>
        <v>194.44762570520368</v>
      </c>
      <c r="CD841" s="11">
        <f t="shared" si="120"/>
        <v>121.52976606575228</v>
      </c>
      <c r="CF841" s="17"/>
      <c r="CG841" s="17"/>
      <c r="CH841" s="17"/>
      <c r="CI841" s="17"/>
    </row>
    <row r="842" spans="32:87" ht="10.5" customHeight="1">
      <c r="AG842" s="18">
        <v>33392</v>
      </c>
      <c r="AH842" s="19" t="s">
        <v>33</v>
      </c>
      <c r="AI842" s="26"/>
      <c r="AJ842" s="20">
        <v>1.4500000000000001E-2</v>
      </c>
      <c r="AK842" s="21"/>
      <c r="AL842" s="21"/>
      <c r="AM842" s="21"/>
      <c r="AN842" s="21"/>
      <c r="AO842" s="19" t="s">
        <v>34</v>
      </c>
      <c r="AP842" s="18"/>
      <c r="AQ842" s="3">
        <f t="shared" si="115"/>
        <v>48.038015561288347</v>
      </c>
      <c r="AR842" s="27">
        <v>61.57723096296845</v>
      </c>
      <c r="AS842" s="28">
        <v>3.4869989219698992E-2</v>
      </c>
      <c r="AT842" s="28"/>
      <c r="AU842" s="28"/>
      <c r="AV842" s="28"/>
      <c r="AW842" s="60"/>
      <c r="AX842" s="69"/>
      <c r="AY842" s="68"/>
      <c r="AZ842" s="69"/>
      <c r="BA842" s="69"/>
      <c r="BB842" s="69"/>
      <c r="BC842" s="68"/>
      <c r="BD842" s="20"/>
      <c r="BE842" s="27"/>
      <c r="BF842" s="27"/>
      <c r="BG842" s="28"/>
      <c r="BH842" s="17"/>
      <c r="BI842" s="18">
        <v>38835</v>
      </c>
      <c r="BJ842" s="42">
        <v>7.9000000000000001E-2</v>
      </c>
      <c r="BK842" s="42">
        <v>5.5E-2</v>
      </c>
      <c r="BL842" s="20"/>
      <c r="BM842" s="20"/>
      <c r="BN842" s="20"/>
      <c r="BO842" s="20"/>
      <c r="BP842" s="20"/>
      <c r="BQ842" s="20"/>
      <c r="BR842" s="20"/>
      <c r="BS842" s="20"/>
      <c r="BT842" s="20"/>
      <c r="BU842" s="20"/>
      <c r="BW842" s="16">
        <f t="shared" si="116"/>
        <v>0.56723419834795252</v>
      </c>
      <c r="BX842" s="10">
        <f t="shared" si="112"/>
        <v>0.18523682491522997</v>
      </c>
      <c r="BY842" s="10">
        <f t="shared" si="113"/>
        <v>0.97374255381246055</v>
      </c>
      <c r="BZ842" s="12">
        <f t="shared" si="114"/>
        <v>0.25439365830688115</v>
      </c>
      <c r="CA842" s="10">
        <f t="shared" si="117"/>
        <v>3.3362062088917197</v>
      </c>
      <c r="CB842" s="10">
        <f t="shared" si="118"/>
        <v>1.6681031044458599</v>
      </c>
      <c r="CC842" s="11">
        <f t="shared" si="119"/>
        <v>193.68037043164642</v>
      </c>
      <c r="CD842" s="11">
        <f t="shared" si="120"/>
        <v>121.05023151977902</v>
      </c>
      <c r="CF842" s="17"/>
      <c r="CG842" s="17"/>
      <c r="CH842" s="17"/>
      <c r="CI842" s="17"/>
    </row>
    <row r="843" spans="32:87" ht="10.5" customHeight="1">
      <c r="AF843" s="8"/>
      <c r="AG843" s="18">
        <v>33392</v>
      </c>
      <c r="AH843" s="19" t="s">
        <v>39</v>
      </c>
      <c r="AI843" s="19"/>
      <c r="AJ843" s="19"/>
      <c r="AK843" s="19"/>
      <c r="AL843" s="20">
        <v>0.02</v>
      </c>
      <c r="AM843" s="26"/>
      <c r="AN843" s="21"/>
      <c r="AO843" s="19" t="s">
        <v>34</v>
      </c>
      <c r="AP843" s="18"/>
      <c r="AQ843" s="3">
        <f t="shared" si="115"/>
        <v>48.038015561288347</v>
      </c>
      <c r="AR843" s="19"/>
      <c r="AS843" s="19"/>
      <c r="AT843" s="27">
        <v>240.24259331397818</v>
      </c>
      <c r="AU843" s="27">
        <v>136.84929945070311</v>
      </c>
      <c r="AV843" s="28">
        <v>0</v>
      </c>
      <c r="AW843" s="60"/>
      <c r="AX843" s="69"/>
      <c r="AY843" s="68"/>
      <c r="AZ843" s="69"/>
      <c r="BA843" s="69"/>
      <c r="BB843" s="69"/>
      <c r="BC843" s="68"/>
      <c r="BD843" s="20"/>
      <c r="BE843" s="27"/>
      <c r="BF843" s="27"/>
      <c r="BG843" s="28"/>
      <c r="BH843" s="17"/>
      <c r="BI843" s="18">
        <v>38839</v>
      </c>
      <c r="BJ843" s="20"/>
      <c r="BK843" s="20"/>
      <c r="BL843" s="42">
        <v>7.5999999999999998E-2</v>
      </c>
      <c r="BM843" s="42">
        <v>4.2000000000000003E-2</v>
      </c>
      <c r="BN843" s="20"/>
      <c r="BO843" s="20"/>
      <c r="BP843" s="20"/>
      <c r="BQ843" s="20"/>
      <c r="BR843" s="20"/>
      <c r="BS843" s="20"/>
      <c r="BT843" s="20"/>
      <c r="BU843" s="20"/>
      <c r="BW843" s="16">
        <f t="shared" si="116"/>
        <v>0.56709078369931287</v>
      </c>
      <c r="BX843" s="10">
        <f t="shared" si="112"/>
        <v>0.18518999121895832</v>
      </c>
      <c r="BY843" s="10">
        <f t="shared" si="113"/>
        <v>0.9734963610641616</v>
      </c>
      <c r="BZ843" s="12">
        <f t="shared" si="114"/>
        <v>0.25432933958768467</v>
      </c>
      <c r="CA843" s="10">
        <f t="shared" si="117"/>
        <v>3.3353330470425853</v>
      </c>
      <c r="CB843" s="10">
        <f t="shared" si="118"/>
        <v>1.6676665235212926</v>
      </c>
      <c r="CC843" s="11">
        <f t="shared" si="119"/>
        <v>193.55789084629185</v>
      </c>
      <c r="CD843" s="11">
        <f t="shared" si="120"/>
        <v>120.97368177893242</v>
      </c>
      <c r="CF843" s="17"/>
      <c r="CG843" s="17"/>
      <c r="CH843" s="17"/>
      <c r="CI843" s="17"/>
    </row>
    <row r="844" spans="32:87" ht="10.5" customHeight="1">
      <c r="AG844" s="18">
        <v>33417</v>
      </c>
      <c r="AH844" s="19" t="s">
        <v>35</v>
      </c>
      <c r="AI844" s="20">
        <v>1.6E-2</v>
      </c>
      <c r="AJ844" s="26"/>
      <c r="AK844" s="20"/>
      <c r="AL844" s="20"/>
      <c r="AM844" s="20"/>
      <c r="AN844" s="20"/>
      <c r="AO844" s="19" t="s">
        <v>34</v>
      </c>
      <c r="AP844" s="18"/>
      <c r="AQ844" s="3">
        <f t="shared" si="115"/>
        <v>47.962156414004525</v>
      </c>
      <c r="AR844" s="27">
        <v>61.480152948802015</v>
      </c>
      <c r="AS844" s="28">
        <v>3.481501582686343E-2</v>
      </c>
      <c r="AT844" s="28"/>
      <c r="AU844" s="28"/>
      <c r="AV844" s="28"/>
      <c r="AW844" s="60"/>
      <c r="AX844" s="69"/>
      <c r="AY844" s="68"/>
      <c r="AZ844" s="69"/>
      <c r="BA844" s="69"/>
      <c r="BB844" s="69"/>
      <c r="BC844" s="68"/>
      <c r="BD844" s="20"/>
      <c r="BE844" s="27"/>
      <c r="BF844" s="27"/>
      <c r="BG844" s="28"/>
      <c r="BH844" s="17"/>
      <c r="BI844" s="47">
        <v>38852</v>
      </c>
      <c r="BJ844" s="20"/>
      <c r="BK844" s="20"/>
      <c r="BL844" s="20"/>
      <c r="BM844" s="20"/>
      <c r="BN844" s="20"/>
      <c r="BO844" s="20"/>
      <c r="BP844" s="20"/>
      <c r="BQ844" s="20"/>
      <c r="BR844" s="20"/>
      <c r="BS844" s="43">
        <v>5.5E-2</v>
      </c>
      <c r="BT844" s="43">
        <v>0.04</v>
      </c>
      <c r="BU844" s="43">
        <v>6.9000000000000006E-2</v>
      </c>
      <c r="BW844" s="16">
        <f t="shared" si="116"/>
        <v>0.56662493646254419</v>
      </c>
      <c r="BX844" s="10">
        <f t="shared" si="112"/>
        <v>0.18503786346769452</v>
      </c>
      <c r="BY844" s="10">
        <f t="shared" si="113"/>
        <v>0.97269666443208469</v>
      </c>
      <c r="BZ844" s="12">
        <f t="shared" si="114"/>
        <v>0.25412041603702618</v>
      </c>
      <c r="CA844" s="10">
        <f t="shared" si="117"/>
        <v>3.3324968489844435</v>
      </c>
      <c r="CB844" s="10">
        <f t="shared" si="118"/>
        <v>1.6662484244922218</v>
      </c>
      <c r="CC844" s="11">
        <f t="shared" si="119"/>
        <v>193.16036685440852</v>
      </c>
      <c r="CD844" s="11">
        <f t="shared" si="120"/>
        <v>120.72522928400532</v>
      </c>
      <c r="CF844" s="17"/>
      <c r="CG844" s="17"/>
      <c r="CH844" s="17"/>
      <c r="CI844" s="17"/>
    </row>
    <row r="845" spans="32:87" ht="10.5" customHeight="1">
      <c r="AF845" s="8"/>
      <c r="AG845" s="18">
        <v>33417</v>
      </c>
      <c r="AH845" s="19" t="s">
        <v>33</v>
      </c>
      <c r="AI845" s="26"/>
      <c r="AJ845" s="20">
        <v>1.4500000000000001E-2</v>
      </c>
      <c r="AK845" s="21"/>
      <c r="AL845" s="21"/>
      <c r="AM845" s="21"/>
      <c r="AN845" s="21"/>
      <c r="AO845" s="19" t="s">
        <v>34</v>
      </c>
      <c r="AP845" s="20"/>
      <c r="AQ845" s="3">
        <f t="shared" si="115"/>
        <v>47.962156414004525</v>
      </c>
      <c r="AR845" s="27">
        <v>61.480152948802015</v>
      </c>
      <c r="AS845" s="28">
        <v>3.481501582686343E-2</v>
      </c>
      <c r="AT845" s="28"/>
      <c r="AU845" s="28"/>
      <c r="AV845" s="28"/>
      <c r="AW845" s="60"/>
      <c r="AX845" s="69"/>
      <c r="AY845" s="68"/>
      <c r="AZ845" s="69"/>
      <c r="BA845" s="69"/>
      <c r="BB845" s="69"/>
      <c r="BC845" s="68"/>
      <c r="BD845" s="20"/>
      <c r="BE845" s="27"/>
      <c r="BF845" s="27"/>
      <c r="BG845" s="28"/>
      <c r="BH845" s="17"/>
      <c r="BI845" s="18">
        <v>38869</v>
      </c>
      <c r="BJ845" s="42">
        <v>4.1000000000000002E-2</v>
      </c>
      <c r="BK845" s="42">
        <f>0.024/2</f>
        <v>1.2E-2</v>
      </c>
      <c r="BL845" s="20"/>
      <c r="BM845" s="20"/>
      <c r="BN845" s="20"/>
      <c r="BO845" s="20"/>
      <c r="BP845" s="20"/>
      <c r="BQ845" s="20"/>
      <c r="BR845" s="20"/>
      <c r="BS845" s="20"/>
      <c r="BT845" s="20"/>
      <c r="BU845" s="20"/>
      <c r="BW845" s="16">
        <f t="shared" si="116"/>
        <v>0.56601632898063625</v>
      </c>
      <c r="BX845" s="10">
        <f t="shared" ref="BX845:BX908" si="121">0.3*2.71828^(-(0.69315/30.02)*(BI845-31208)/365.25)</f>
        <v>0.18483911572311809</v>
      </c>
      <c r="BY845" s="10">
        <f t="shared" si="113"/>
        <v>0.97165189843344002</v>
      </c>
      <c r="BZ845" s="12">
        <f t="shared" si="114"/>
        <v>0.25384746725458951</v>
      </c>
      <c r="CA845" s="10">
        <f t="shared" si="117"/>
        <v>3.3287916133279056</v>
      </c>
      <c r="CB845" s="10">
        <f t="shared" si="118"/>
        <v>1.6643958066639528</v>
      </c>
      <c r="CC845" s="11">
        <f t="shared" si="119"/>
        <v>192.64175941101584</v>
      </c>
      <c r="CD845" s="11">
        <f t="shared" si="120"/>
        <v>120.4010996318849</v>
      </c>
      <c r="CF845" s="17"/>
      <c r="CG845" s="17"/>
      <c r="CH845" s="17"/>
      <c r="CI845" s="17"/>
    </row>
    <row r="846" spans="32:87" ht="10.5" customHeight="1">
      <c r="AG846" s="18">
        <v>33420</v>
      </c>
      <c r="AH846" s="19" t="s">
        <v>33</v>
      </c>
      <c r="AI846" s="26"/>
      <c r="AJ846" s="20">
        <v>1.4500000000000001E-2</v>
      </c>
      <c r="AK846" s="20"/>
      <c r="AL846" s="20"/>
      <c r="AM846" s="20"/>
      <c r="AN846" s="20"/>
      <c r="AO846" s="19" t="s">
        <v>34</v>
      </c>
      <c r="AP846" s="20"/>
      <c r="AQ846" s="3">
        <f t="shared" si="115"/>
        <v>47.953061370140894</v>
      </c>
      <c r="AR846" s="27">
        <v>61.468513876544108</v>
      </c>
      <c r="AS846" s="28">
        <v>3.480842484643424E-2</v>
      </c>
      <c r="AT846" s="28"/>
      <c r="AU846" s="28"/>
      <c r="AV846" s="28"/>
      <c r="AW846" s="60"/>
      <c r="AX846" s="69"/>
      <c r="AY846" s="68"/>
      <c r="AZ846" s="69"/>
      <c r="BA846" s="69"/>
      <c r="BB846" s="69"/>
      <c r="BC846" s="68"/>
      <c r="BD846" s="20"/>
      <c r="BE846" s="27"/>
      <c r="BF846" s="27"/>
      <c r="BG846" s="28"/>
      <c r="BH846" s="17"/>
      <c r="BI846" s="18">
        <v>38869</v>
      </c>
      <c r="BJ846" s="20"/>
      <c r="BK846" s="20"/>
      <c r="BL846" s="42">
        <f>0.03/2</f>
        <v>1.4999999999999999E-2</v>
      </c>
      <c r="BM846" s="42">
        <f>0.032/2</f>
        <v>1.6E-2</v>
      </c>
      <c r="BN846" s="20"/>
      <c r="BO846" s="20"/>
      <c r="BP846" s="20"/>
      <c r="BQ846" s="20"/>
      <c r="BR846" s="20"/>
      <c r="BS846" s="20"/>
      <c r="BT846" s="20"/>
      <c r="BU846" s="20"/>
      <c r="BW846" s="16">
        <f t="shared" si="116"/>
        <v>0.56601632898063625</v>
      </c>
      <c r="BX846" s="10">
        <f t="shared" si="121"/>
        <v>0.18483911572311809</v>
      </c>
      <c r="BY846" s="10">
        <f t="shared" si="113"/>
        <v>0.97165189843344002</v>
      </c>
      <c r="BZ846" s="12">
        <f t="shared" si="114"/>
        <v>0.25384746725458951</v>
      </c>
      <c r="CA846" s="10">
        <f t="shared" si="117"/>
        <v>3.3287916133279056</v>
      </c>
      <c r="CB846" s="10">
        <f t="shared" si="118"/>
        <v>1.6643958066639528</v>
      </c>
      <c r="CC846" s="11">
        <f t="shared" si="119"/>
        <v>192.64175941101584</v>
      </c>
      <c r="CD846" s="11">
        <f t="shared" si="120"/>
        <v>120.4010996318849</v>
      </c>
      <c r="CF846" s="17"/>
      <c r="CG846" s="17"/>
      <c r="CH846" s="17"/>
      <c r="CI846" s="17"/>
    </row>
    <row r="847" spans="32:87" ht="10.5" customHeight="1">
      <c r="AF847" s="8"/>
      <c r="AG847" s="18">
        <v>33420</v>
      </c>
      <c r="AH847" s="19" t="s">
        <v>33</v>
      </c>
      <c r="AI847" s="26"/>
      <c r="AJ847" s="20">
        <v>1.4500000000000001E-2</v>
      </c>
      <c r="AK847" s="21"/>
      <c r="AL847" s="21"/>
      <c r="AM847" s="21"/>
      <c r="AN847" s="21"/>
      <c r="AO847" s="19" t="s">
        <v>34</v>
      </c>
      <c r="AP847" s="20"/>
      <c r="AQ847" s="3">
        <f t="shared" si="115"/>
        <v>47.953061370140894</v>
      </c>
      <c r="AR847" s="27">
        <v>61.468513876544108</v>
      </c>
      <c r="AS847" s="28">
        <v>3.480842484643424E-2</v>
      </c>
      <c r="AT847" s="28"/>
      <c r="AU847" s="28"/>
      <c r="AV847" s="28"/>
      <c r="AW847" s="60"/>
      <c r="AX847" s="69"/>
      <c r="AY847" s="68"/>
      <c r="AZ847" s="69"/>
      <c r="BA847" s="69"/>
      <c r="BB847" s="69"/>
      <c r="BC847" s="68"/>
      <c r="BD847" s="20"/>
      <c r="BE847" s="27"/>
      <c r="BF847" s="27"/>
      <c r="BG847" s="28"/>
      <c r="BH847" s="17"/>
      <c r="BI847" s="44">
        <v>38883</v>
      </c>
      <c r="BJ847" s="20"/>
      <c r="BK847" s="20"/>
      <c r="BL847" s="20"/>
      <c r="BM847" s="20"/>
      <c r="BN847" s="45">
        <v>0.25</v>
      </c>
      <c r="BO847" s="55">
        <v>0.17</v>
      </c>
      <c r="BP847" s="55">
        <v>0.26</v>
      </c>
      <c r="BQ847" s="20"/>
      <c r="BR847" s="20"/>
      <c r="BS847" s="20"/>
      <c r="BT847" s="20"/>
      <c r="BU847" s="20"/>
      <c r="BW847" s="16">
        <f t="shared" si="116"/>
        <v>0.56551561369103021</v>
      </c>
      <c r="BX847" s="10">
        <f t="shared" si="121"/>
        <v>0.18467560140980049</v>
      </c>
      <c r="BY847" s="10">
        <f t="shared" si="113"/>
        <v>0.97079234556047489</v>
      </c>
      <c r="BZ847" s="12">
        <f t="shared" si="114"/>
        <v>0.25362290605100896</v>
      </c>
      <c r="CA847" s="10">
        <f t="shared" si="117"/>
        <v>3.3257433363022235</v>
      </c>
      <c r="CB847" s="10">
        <f t="shared" si="118"/>
        <v>1.6628716681511118</v>
      </c>
      <c r="CC847" s="11">
        <f t="shared" si="119"/>
        <v>192.21571658702769</v>
      </c>
      <c r="CD847" s="11">
        <f t="shared" si="120"/>
        <v>120.13482286689231</v>
      </c>
      <c r="CF847" s="17"/>
      <c r="CG847" s="17"/>
      <c r="CH847" s="17"/>
      <c r="CI847" s="17"/>
    </row>
    <row r="848" spans="32:87" ht="10.5" customHeight="1">
      <c r="AG848" s="18">
        <v>33420</v>
      </c>
      <c r="AH848" s="19" t="s">
        <v>33</v>
      </c>
      <c r="AI848" s="26"/>
      <c r="AJ848" s="20">
        <v>1.4500000000000001E-2</v>
      </c>
      <c r="AK848" s="21"/>
      <c r="AL848" s="21"/>
      <c r="AM848" s="21"/>
      <c r="AN848" s="21"/>
      <c r="AO848" s="19" t="s">
        <v>34</v>
      </c>
      <c r="AP848" s="20"/>
      <c r="AQ848" s="3">
        <f t="shared" si="115"/>
        <v>47.953061370140894</v>
      </c>
      <c r="AR848" s="27">
        <v>61.468513876544108</v>
      </c>
      <c r="AS848" s="28">
        <v>3.480842484643424E-2</v>
      </c>
      <c r="AT848" s="28"/>
      <c r="AU848" s="28"/>
      <c r="AV848" s="28"/>
      <c r="AW848" s="60"/>
      <c r="AX848" s="69"/>
      <c r="AY848" s="68"/>
      <c r="AZ848" s="69"/>
      <c r="BA848" s="69"/>
      <c r="BB848" s="69"/>
      <c r="BC848" s="68"/>
      <c r="BD848" s="20"/>
      <c r="BE848" s="27"/>
      <c r="BF848" s="27"/>
      <c r="BG848" s="28"/>
      <c r="BH848" s="17"/>
      <c r="BI848" s="18">
        <v>38901</v>
      </c>
      <c r="BJ848" s="42">
        <f>0.021/2</f>
        <v>1.0500000000000001E-2</v>
      </c>
      <c r="BK848" s="42">
        <f>0.024/2</f>
        <v>1.2E-2</v>
      </c>
      <c r="BL848" s="20"/>
      <c r="BM848" s="20"/>
      <c r="BN848" s="20"/>
      <c r="BO848" s="20"/>
      <c r="BP848" s="20"/>
      <c r="BQ848" s="20"/>
      <c r="BR848" s="20"/>
      <c r="BS848" s="20"/>
      <c r="BT848" s="20"/>
      <c r="BU848" s="20"/>
      <c r="BW848" s="16">
        <f t="shared" si="116"/>
        <v>0.56487248769763221</v>
      </c>
      <c r="BX848" s="10">
        <f t="shared" si="121"/>
        <v>0.18446558124990098</v>
      </c>
      <c r="BY848" s="10">
        <f t="shared" si="113"/>
        <v>0.96968832336107569</v>
      </c>
      <c r="BZ848" s="12">
        <f t="shared" si="114"/>
        <v>0.25333447637824014</v>
      </c>
      <c r="CA848" s="10">
        <f t="shared" si="117"/>
        <v>3.3218282242764241</v>
      </c>
      <c r="CB848" s="10">
        <f t="shared" si="118"/>
        <v>1.6609141121382121</v>
      </c>
      <c r="CC848" s="11">
        <f t="shared" si="119"/>
        <v>191.66933144867301</v>
      </c>
      <c r="CD848" s="11">
        <f t="shared" si="120"/>
        <v>119.79333215542063</v>
      </c>
      <c r="CF848" s="17"/>
      <c r="CG848" s="17"/>
      <c r="CH848" s="17"/>
      <c r="CI848" s="17"/>
    </row>
    <row r="849" spans="32:87" ht="10.5" customHeight="1">
      <c r="AF849" s="8"/>
      <c r="AG849" s="18">
        <v>33420</v>
      </c>
      <c r="AH849" s="19" t="s">
        <v>39</v>
      </c>
      <c r="AI849" s="19"/>
      <c r="AJ849" s="19"/>
      <c r="AK849" s="19"/>
      <c r="AL849" s="20">
        <v>0.02</v>
      </c>
      <c r="AM849" s="26"/>
      <c r="AN849" s="20"/>
      <c r="AO849" s="19" t="s">
        <v>34</v>
      </c>
      <c r="AP849" s="18"/>
      <c r="AQ849" s="3">
        <f t="shared" si="115"/>
        <v>47.953061370140894</v>
      </c>
      <c r="AR849" s="19"/>
      <c r="AS849" s="19"/>
      <c r="AT849" s="27">
        <v>239.81843531967289</v>
      </c>
      <c r="AU849" s="27">
        <v>136.60768648950256</v>
      </c>
      <c r="AV849" s="28">
        <v>0</v>
      </c>
      <c r="AW849" s="60"/>
      <c r="AX849" s="69"/>
      <c r="AY849" s="68"/>
      <c r="AZ849" s="69"/>
      <c r="BA849" s="69"/>
      <c r="BB849" s="69"/>
      <c r="BC849" s="68"/>
      <c r="BD849" s="20"/>
      <c r="BE849" s="27"/>
      <c r="BF849" s="27"/>
      <c r="BG849" s="28"/>
      <c r="BH849" s="17"/>
      <c r="BI849" s="18">
        <v>38901</v>
      </c>
      <c r="BJ849" s="20"/>
      <c r="BK849" s="20"/>
      <c r="BL849" s="42">
        <f>0.03/2</f>
        <v>1.4999999999999999E-2</v>
      </c>
      <c r="BM849" s="42">
        <f>0.032/2</f>
        <v>1.6E-2</v>
      </c>
      <c r="BN849" s="20"/>
      <c r="BO849" s="20"/>
      <c r="BP849" s="20"/>
      <c r="BQ849" s="20"/>
      <c r="BR849" s="20"/>
      <c r="BS849" s="20"/>
      <c r="BT849" s="20"/>
      <c r="BU849" s="20"/>
      <c r="BW849" s="16">
        <f t="shared" si="116"/>
        <v>0.56487248769763221</v>
      </c>
      <c r="BX849" s="10">
        <f t="shared" si="121"/>
        <v>0.18446558124990098</v>
      </c>
      <c r="BY849" s="10">
        <f t="shared" si="113"/>
        <v>0.96968832336107569</v>
      </c>
      <c r="BZ849" s="12">
        <f t="shared" si="114"/>
        <v>0.25333447637824014</v>
      </c>
      <c r="CA849" s="10">
        <f t="shared" si="117"/>
        <v>3.3218282242764241</v>
      </c>
      <c r="CB849" s="10">
        <f t="shared" si="118"/>
        <v>1.6609141121382121</v>
      </c>
      <c r="CC849" s="11">
        <f t="shared" si="119"/>
        <v>191.66933144867301</v>
      </c>
      <c r="CD849" s="11">
        <f t="shared" si="120"/>
        <v>119.79333215542063</v>
      </c>
      <c r="CF849" s="17"/>
      <c r="CG849" s="17"/>
      <c r="CH849" s="17"/>
      <c r="CI849" s="17"/>
    </row>
    <row r="850" spans="32:87" ht="10.5" customHeight="1">
      <c r="AG850" s="18">
        <v>33450</v>
      </c>
      <c r="AH850" s="19" t="s">
        <v>35</v>
      </c>
      <c r="AI850" s="20">
        <v>1.6E-2</v>
      </c>
      <c r="AJ850" s="26"/>
      <c r="AK850" s="20"/>
      <c r="AL850" s="20"/>
      <c r="AM850" s="20"/>
      <c r="AN850" s="20"/>
      <c r="AO850" s="19" t="s">
        <v>34</v>
      </c>
      <c r="AP850" s="20"/>
      <c r="AQ850" s="3">
        <f t="shared" si="115"/>
        <v>47.862205735478589</v>
      </c>
      <c r="AR850" s="27">
        <v>61.352244274518782</v>
      </c>
      <c r="AS850" s="28">
        <v>3.474258363035812E-2</v>
      </c>
      <c r="AT850" s="28"/>
      <c r="AU850" s="28"/>
      <c r="AV850" s="28"/>
      <c r="AW850" s="60"/>
      <c r="AX850" s="69"/>
      <c r="AY850" s="68"/>
      <c r="AZ850" s="69"/>
      <c r="BA850" s="69"/>
      <c r="BB850" s="69"/>
      <c r="BC850" s="68"/>
      <c r="BD850" s="20"/>
      <c r="BE850" s="27"/>
      <c r="BF850" s="27"/>
      <c r="BG850" s="28"/>
      <c r="BH850" s="17"/>
      <c r="BI850" s="47">
        <v>38908</v>
      </c>
      <c r="BJ850" s="20"/>
      <c r="BK850" s="20"/>
      <c r="BL850" s="20"/>
      <c r="BM850" s="20"/>
      <c r="BN850" s="20"/>
      <c r="BO850" s="20"/>
      <c r="BP850" s="20"/>
      <c r="BQ850" s="43">
        <v>2.9000000000000001E-2</v>
      </c>
      <c r="BR850" s="20"/>
      <c r="BS850" s="20"/>
      <c r="BT850" s="20"/>
      <c r="BU850" s="20"/>
      <c r="BW850" s="16">
        <f t="shared" si="116"/>
        <v>0.56462258071019111</v>
      </c>
      <c r="BX850" s="10">
        <f t="shared" si="121"/>
        <v>0.18438397126056583</v>
      </c>
      <c r="BY850" s="10">
        <f t="shared" ref="BY850:BY913" si="122">1.704*2.71828^(-(0.69315/30.02)*(BI850-29983)/365.25)</f>
        <v>0.96925932054552777</v>
      </c>
      <c r="BZ850" s="12">
        <f t="shared" si="114"/>
        <v>0.25322239788763307</v>
      </c>
      <c r="CA850" s="10">
        <f t="shared" si="117"/>
        <v>3.3203069257037559</v>
      </c>
      <c r="CB850" s="10">
        <f t="shared" si="118"/>
        <v>1.6601534628518779</v>
      </c>
      <c r="CC850" s="11">
        <f t="shared" si="119"/>
        <v>191.45726802445398</v>
      </c>
      <c r="CD850" s="11">
        <f t="shared" si="120"/>
        <v>119.66079251528373</v>
      </c>
      <c r="CF850" s="17"/>
      <c r="CG850" s="17"/>
      <c r="CH850" s="17"/>
      <c r="CI850" s="17"/>
    </row>
    <row r="851" spans="32:87" ht="10.5" customHeight="1">
      <c r="AF851" s="8"/>
      <c r="AG851" s="18">
        <v>33450</v>
      </c>
      <c r="AH851" s="19" t="s">
        <v>33</v>
      </c>
      <c r="AI851" s="26"/>
      <c r="AJ851" s="20">
        <v>1.4500000000000001E-2</v>
      </c>
      <c r="AK851" s="21"/>
      <c r="AL851" s="21"/>
      <c r="AM851" s="21"/>
      <c r="AN851" s="21"/>
      <c r="AO851" s="19" t="s">
        <v>34</v>
      </c>
      <c r="AP851" s="18"/>
      <c r="AQ851" s="3">
        <f t="shared" si="115"/>
        <v>47.862205735478589</v>
      </c>
      <c r="AR851" s="27">
        <v>61.352244274518782</v>
      </c>
      <c r="AS851" s="28">
        <v>3.474258363035812E-2</v>
      </c>
      <c r="AT851" s="28"/>
      <c r="AU851" s="28"/>
      <c r="AV851" s="28"/>
      <c r="AW851" s="60"/>
      <c r="AX851" s="69"/>
      <c r="AY851" s="68"/>
      <c r="AZ851" s="69"/>
      <c r="BA851" s="69"/>
      <c r="BB851" s="69"/>
      <c r="BC851" s="68"/>
      <c r="BD851" s="20"/>
      <c r="BE851" s="27"/>
      <c r="BF851" s="27"/>
      <c r="BG851" s="28"/>
      <c r="BH851" s="17"/>
      <c r="BI851" s="47">
        <v>38924</v>
      </c>
      <c r="BJ851" s="20"/>
      <c r="BK851" s="20"/>
      <c r="BL851" s="20"/>
      <c r="BM851" s="20"/>
      <c r="BN851" s="20"/>
      <c r="BO851" s="20"/>
      <c r="BP851" s="20"/>
      <c r="BQ851" s="20"/>
      <c r="BR851" s="43">
        <v>2.3E-2</v>
      </c>
      <c r="BS851" s="20"/>
      <c r="BT851" s="20"/>
      <c r="BU851" s="20"/>
      <c r="BW851" s="16">
        <f t="shared" si="116"/>
        <v>0.56405177983224075</v>
      </c>
      <c r="BX851" s="10">
        <f t="shared" si="121"/>
        <v>0.18419756969557149</v>
      </c>
      <c r="BY851" s="10">
        <f t="shared" si="122"/>
        <v>0.9682794552513817</v>
      </c>
      <c r="BZ851" s="12">
        <f t="shared" si="114"/>
        <v>0.25296640464193404</v>
      </c>
      <c r="CA851" s="10">
        <f t="shared" si="117"/>
        <v>3.3168322875252358</v>
      </c>
      <c r="CB851" s="10">
        <f t="shared" si="118"/>
        <v>1.6584161437626179</v>
      </c>
      <c r="CC851" s="11">
        <f t="shared" si="119"/>
        <v>190.97343225870304</v>
      </c>
      <c r="CD851" s="11">
        <f t="shared" si="120"/>
        <v>119.3583951616894</v>
      </c>
      <c r="CF851" s="17"/>
      <c r="CG851" s="17"/>
      <c r="CH851" s="17"/>
      <c r="CI851" s="17"/>
    </row>
    <row r="852" spans="32:87" ht="10.5" customHeight="1">
      <c r="AG852" s="18">
        <v>33451</v>
      </c>
      <c r="AH852" s="19" t="s">
        <v>33</v>
      </c>
      <c r="AI852" s="26"/>
      <c r="AJ852" s="20">
        <v>1.4500000000000001E-2</v>
      </c>
      <c r="AK852" s="20"/>
      <c r="AL852" s="20"/>
      <c r="AM852" s="20"/>
      <c r="AN852" s="20"/>
      <c r="AO852" s="19" t="s">
        <v>34</v>
      </c>
      <c r="AP852" s="18"/>
      <c r="AQ852" s="3">
        <f t="shared" si="115"/>
        <v>47.859180180806362</v>
      </c>
      <c r="AR852" s="27">
        <v>61.34837241106996</v>
      </c>
      <c r="AS852" s="28">
        <v>3.4740391069331765E-2</v>
      </c>
      <c r="AT852" s="28"/>
      <c r="AU852" s="28"/>
      <c r="AV852" s="28"/>
      <c r="AW852" s="60"/>
      <c r="AX852" s="69"/>
      <c r="AY852" s="68"/>
      <c r="AZ852" s="69"/>
      <c r="BA852" s="69"/>
      <c r="BB852" s="69"/>
      <c r="BC852" s="68"/>
      <c r="BD852" s="20"/>
      <c r="BE852" s="27"/>
      <c r="BF852" s="27"/>
      <c r="BG852" s="28"/>
      <c r="BH852" s="17"/>
      <c r="BI852" s="18">
        <v>38930</v>
      </c>
      <c r="BJ852" s="42">
        <f>0.021/2</f>
        <v>1.0500000000000001E-2</v>
      </c>
      <c r="BK852" s="42">
        <f>0.024/2</f>
        <v>1.2E-2</v>
      </c>
      <c r="BL852" s="20"/>
      <c r="BM852" s="20"/>
      <c r="BN852" s="20"/>
      <c r="BO852" s="20"/>
      <c r="BP852" s="20"/>
      <c r="BQ852" s="20"/>
      <c r="BR852" s="20"/>
      <c r="BS852" s="20"/>
      <c r="BT852" s="20"/>
      <c r="BU852" s="20"/>
      <c r="BW852" s="16">
        <f t="shared" si="116"/>
        <v>0.56383787830422816</v>
      </c>
      <c r="BX852" s="10">
        <f t="shared" si="121"/>
        <v>0.18412771770144107</v>
      </c>
      <c r="BY852" s="10">
        <f t="shared" si="122"/>
        <v>0.96791226120568075</v>
      </c>
      <c r="BZ852" s="12">
        <f t="shared" si="114"/>
        <v>0.25287047390928946</v>
      </c>
      <c r="CA852" s="10">
        <f t="shared" si="117"/>
        <v>3.3155302358558494</v>
      </c>
      <c r="CB852" s="10">
        <f t="shared" si="118"/>
        <v>1.6577651179279247</v>
      </c>
      <c r="CC852" s="11">
        <f t="shared" si="119"/>
        <v>190.79230924304969</v>
      </c>
      <c r="CD852" s="11">
        <f t="shared" si="120"/>
        <v>119.24519327690605</v>
      </c>
      <c r="CF852" s="17"/>
      <c r="CG852" s="17"/>
      <c r="CH852" s="17"/>
      <c r="CI852" s="17"/>
    </row>
    <row r="853" spans="32:87" ht="10.5" customHeight="1">
      <c r="AF853" s="8"/>
      <c r="AG853" s="18">
        <v>33451</v>
      </c>
      <c r="AH853" s="19" t="s">
        <v>33</v>
      </c>
      <c r="AI853" s="26"/>
      <c r="AJ853" s="20">
        <v>1.4500000000000001E-2</v>
      </c>
      <c r="AK853" s="21"/>
      <c r="AL853" s="21"/>
      <c r="AM853" s="21"/>
      <c r="AN853" s="21"/>
      <c r="AO853" s="19" t="s">
        <v>34</v>
      </c>
      <c r="AP853" s="18"/>
      <c r="AQ853" s="3">
        <f t="shared" si="115"/>
        <v>47.859180180806362</v>
      </c>
      <c r="AR853" s="27">
        <v>61.34837241106996</v>
      </c>
      <c r="AS853" s="28">
        <v>3.4740391069331765E-2</v>
      </c>
      <c r="AT853" s="28"/>
      <c r="AU853" s="28"/>
      <c r="AV853" s="28"/>
      <c r="AW853" s="60"/>
      <c r="AX853" s="69"/>
      <c r="AY853" s="68"/>
      <c r="AZ853" s="69"/>
      <c r="BA853" s="69"/>
      <c r="BB853" s="69"/>
      <c r="BC853" s="68"/>
      <c r="BD853" s="20"/>
      <c r="BE853" s="27"/>
      <c r="BF853" s="27"/>
      <c r="BG853" s="28"/>
      <c r="BH853" s="17"/>
      <c r="BI853" s="18">
        <v>38930</v>
      </c>
      <c r="BJ853" s="20"/>
      <c r="BK853" s="20"/>
      <c r="BL853" s="42">
        <f>0.03/2</f>
        <v>1.4999999999999999E-2</v>
      </c>
      <c r="BM853" s="42">
        <f>0.032/2</f>
        <v>1.6E-2</v>
      </c>
      <c r="BN853" s="20"/>
      <c r="BO853" s="20"/>
      <c r="BP853" s="20"/>
      <c r="BQ853" s="20"/>
      <c r="BR853" s="20"/>
      <c r="BS853" s="20"/>
      <c r="BT853" s="20"/>
      <c r="BU853" s="20"/>
      <c r="BW853" s="16">
        <f t="shared" si="116"/>
        <v>0.56383787830422816</v>
      </c>
      <c r="BX853" s="10">
        <f t="shared" si="121"/>
        <v>0.18412771770144107</v>
      </c>
      <c r="BY853" s="10">
        <f t="shared" si="122"/>
        <v>0.96791226120568075</v>
      </c>
      <c r="BZ853" s="12">
        <f t="shared" si="114"/>
        <v>0.25287047390928946</v>
      </c>
      <c r="CA853" s="10">
        <f t="shared" si="117"/>
        <v>3.3155302358558494</v>
      </c>
      <c r="CB853" s="10">
        <f t="shared" si="118"/>
        <v>1.6577651179279247</v>
      </c>
      <c r="CC853" s="11">
        <f t="shared" si="119"/>
        <v>190.79230924304969</v>
      </c>
      <c r="CD853" s="11">
        <f t="shared" si="120"/>
        <v>119.24519327690605</v>
      </c>
      <c r="CF853" s="17"/>
      <c r="CG853" s="17"/>
      <c r="CH853" s="17"/>
      <c r="CI853" s="17"/>
    </row>
    <row r="854" spans="32:87" ht="10.5" customHeight="1">
      <c r="AG854" s="18">
        <v>33451</v>
      </c>
      <c r="AH854" s="19" t="s">
        <v>33</v>
      </c>
      <c r="AI854" s="26"/>
      <c r="AJ854" s="20">
        <v>1.4500000000000001E-2</v>
      </c>
      <c r="AK854" s="21"/>
      <c r="AL854" s="21"/>
      <c r="AM854" s="21"/>
      <c r="AN854" s="21"/>
      <c r="AO854" s="19" t="s">
        <v>34</v>
      </c>
      <c r="AP854" s="18"/>
      <c r="AQ854" s="3">
        <f t="shared" si="115"/>
        <v>47.859180180806362</v>
      </c>
      <c r="AR854" s="27">
        <v>61.34837241106996</v>
      </c>
      <c r="AS854" s="28">
        <v>3.4740391069331765E-2</v>
      </c>
      <c r="AT854" s="28"/>
      <c r="AU854" s="28"/>
      <c r="AV854" s="28"/>
      <c r="AW854" s="60"/>
      <c r="AX854" s="69"/>
      <c r="AY854" s="68"/>
      <c r="AZ854" s="69"/>
      <c r="BA854" s="69"/>
      <c r="BB854" s="69"/>
      <c r="BC854" s="68"/>
      <c r="BD854" s="20"/>
      <c r="BE854" s="27"/>
      <c r="BF854" s="27"/>
      <c r="BG854" s="28"/>
      <c r="BH854" s="17"/>
      <c r="BI854" s="47">
        <v>38932</v>
      </c>
      <c r="BJ854" s="20"/>
      <c r="BK854" s="20"/>
      <c r="BL854" s="20"/>
      <c r="BM854" s="20"/>
      <c r="BN854" s="20"/>
      <c r="BO854" s="20"/>
      <c r="BP854" s="20"/>
      <c r="BQ854" s="20"/>
      <c r="BR854" s="20"/>
      <c r="BS854" s="56"/>
      <c r="BT854" s="43"/>
      <c r="BU854" s="43"/>
      <c r="BW854" s="16">
        <f t="shared" si="116"/>
        <v>0.56376659582228195</v>
      </c>
      <c r="BX854" s="10">
        <f t="shared" si="121"/>
        <v>0.18410443959044878</v>
      </c>
      <c r="BY854" s="10">
        <f t="shared" si="122"/>
        <v>0.96778989413716743</v>
      </c>
      <c r="BZ854" s="12">
        <f t="shared" si="114"/>
        <v>0.25283850508334721</v>
      </c>
      <c r="CA854" s="10">
        <f t="shared" si="117"/>
        <v>3.3150963322274816</v>
      </c>
      <c r="CB854" s="10">
        <f t="shared" si="118"/>
        <v>1.6575481661137408</v>
      </c>
      <c r="CC854" s="11">
        <f t="shared" si="119"/>
        <v>190.73197308603244</v>
      </c>
      <c r="CD854" s="11">
        <f t="shared" si="120"/>
        <v>119.20748317877027</v>
      </c>
      <c r="CF854" s="17"/>
      <c r="CG854" s="17"/>
      <c r="CH854" s="17"/>
      <c r="CI854" s="17"/>
    </row>
    <row r="855" spans="32:87" ht="10.5" customHeight="1">
      <c r="AF855" s="8"/>
      <c r="AG855" s="18">
        <v>33451</v>
      </c>
      <c r="AH855" s="19" t="s">
        <v>39</v>
      </c>
      <c r="AI855" s="19"/>
      <c r="AJ855" s="19"/>
      <c r="AK855" s="19"/>
      <c r="AL855" s="20">
        <v>0.02</v>
      </c>
      <c r="AM855" s="26"/>
      <c r="AN855" s="21"/>
      <c r="AO855" s="19" t="s">
        <v>34</v>
      </c>
      <c r="AP855" s="20"/>
      <c r="AQ855" s="3">
        <f t="shared" si="115"/>
        <v>47.859180180806362</v>
      </c>
      <c r="AR855" s="19"/>
      <c r="AS855" s="19"/>
      <c r="AT855" s="27">
        <v>239.34970529107824</v>
      </c>
      <c r="AU855" s="27">
        <v>136.34068397691789</v>
      </c>
      <c r="AV855" s="28">
        <v>0</v>
      </c>
      <c r="AW855" s="60"/>
      <c r="AX855" s="69"/>
      <c r="AY855" s="68"/>
      <c r="AZ855" s="69"/>
      <c r="BA855" s="69"/>
      <c r="BB855" s="69"/>
      <c r="BC855" s="68"/>
      <c r="BD855" s="20"/>
      <c r="BE855" s="27"/>
      <c r="BF855" s="27"/>
      <c r="BG855" s="28"/>
      <c r="BH855" s="17"/>
      <c r="BI855" s="18">
        <v>38961</v>
      </c>
      <c r="BJ855" s="42">
        <f>0.021/2</f>
        <v>1.0500000000000001E-2</v>
      </c>
      <c r="BK855" s="42">
        <f>0.024/2</f>
        <v>1.2E-2</v>
      </c>
      <c r="BL855" s="20"/>
      <c r="BM855" s="20"/>
      <c r="BN855" s="20"/>
      <c r="BO855" s="20"/>
      <c r="BP855" s="20"/>
      <c r="BQ855" s="20"/>
      <c r="BR855" s="20"/>
      <c r="BS855" s="20"/>
      <c r="BT855" s="20"/>
      <c r="BU855" s="20"/>
      <c r="BW855" s="16">
        <f t="shared" si="116"/>
        <v>0.56273401195879358</v>
      </c>
      <c r="BX855" s="10">
        <f t="shared" si="121"/>
        <v>0.18376723750198445</v>
      </c>
      <c r="BY855" s="10">
        <f t="shared" si="122"/>
        <v>0.9660173091075851</v>
      </c>
      <c r="BZ855" s="12">
        <f t="shared" si="114"/>
        <v>0.25237541102571365</v>
      </c>
      <c r="CA855" s="10">
        <f t="shared" si="117"/>
        <v>3.3088111070731889</v>
      </c>
      <c r="CB855" s="10">
        <f t="shared" si="118"/>
        <v>1.6544055535365945</v>
      </c>
      <c r="CC855" s="11">
        <f t="shared" si="119"/>
        <v>189.85923995520503</v>
      </c>
      <c r="CD855" s="11">
        <f t="shared" si="120"/>
        <v>118.66202497200315</v>
      </c>
      <c r="CF855" s="17"/>
      <c r="CG855" s="17"/>
      <c r="CH855" s="17"/>
      <c r="CI855" s="17"/>
    </row>
    <row r="856" spans="32:87" ht="10.5" customHeight="1">
      <c r="AG856" s="18">
        <v>33480</v>
      </c>
      <c r="AH856" s="19" t="s">
        <v>35</v>
      </c>
      <c r="AI856" s="20">
        <v>1.6E-2</v>
      </c>
      <c r="AJ856" s="26"/>
      <c r="AK856" s="20"/>
      <c r="AL856" s="20"/>
      <c r="AM856" s="20"/>
      <c r="AN856" s="20"/>
      <c r="AO856" s="19" t="s">
        <v>34</v>
      </c>
      <c r="AP856" s="20"/>
      <c r="AQ856" s="3">
        <f t="shared" si="115"/>
        <v>47.771522243034426</v>
      </c>
      <c r="AR856" s="27">
        <v>61.23619460005478</v>
      </c>
      <c r="AS856" s="28">
        <v>3.4676866954985973E-2</v>
      </c>
      <c r="AT856" s="28"/>
      <c r="AU856" s="28"/>
      <c r="AV856" s="28"/>
      <c r="AW856" s="60"/>
      <c r="AX856" s="69"/>
      <c r="AY856" s="68"/>
      <c r="AZ856" s="69"/>
      <c r="BA856" s="69"/>
      <c r="BB856" s="69"/>
      <c r="BC856" s="68"/>
      <c r="BD856" s="20"/>
      <c r="BE856" s="27"/>
      <c r="BF856" s="27"/>
      <c r="BG856" s="28"/>
      <c r="BH856" s="17"/>
      <c r="BI856" s="18">
        <v>38961</v>
      </c>
      <c r="BJ856" s="20"/>
      <c r="BK856" s="20"/>
      <c r="BL856" s="42">
        <f>0.03/2</f>
        <v>1.4999999999999999E-2</v>
      </c>
      <c r="BM856" s="42">
        <f>0.032/2</f>
        <v>1.6E-2</v>
      </c>
      <c r="BN856" s="20"/>
      <c r="BO856" s="20"/>
      <c r="BP856" s="20"/>
      <c r="BQ856" s="20"/>
      <c r="BR856" s="20"/>
      <c r="BS856" s="20"/>
      <c r="BT856" s="20"/>
      <c r="BU856" s="20"/>
      <c r="BW856" s="16">
        <f t="shared" si="116"/>
        <v>0.56273401195879358</v>
      </c>
      <c r="BX856" s="10">
        <f t="shared" si="121"/>
        <v>0.18376723750198445</v>
      </c>
      <c r="BY856" s="10">
        <f t="shared" si="122"/>
        <v>0.9660173091075851</v>
      </c>
      <c r="BZ856" s="12">
        <f t="shared" si="114"/>
        <v>0.25237541102571365</v>
      </c>
      <c r="CA856" s="10">
        <f t="shared" si="117"/>
        <v>3.3088111070731889</v>
      </c>
      <c r="CB856" s="10">
        <f t="shared" si="118"/>
        <v>1.6544055535365945</v>
      </c>
      <c r="CC856" s="11">
        <f t="shared" si="119"/>
        <v>189.85923995520503</v>
      </c>
      <c r="CD856" s="11">
        <f t="shared" si="120"/>
        <v>118.66202497200315</v>
      </c>
      <c r="CF856" s="17"/>
      <c r="CG856" s="17"/>
      <c r="CH856" s="17"/>
      <c r="CI856" s="17"/>
    </row>
    <row r="857" spans="32:87" ht="10.5" customHeight="1">
      <c r="AF857" s="8"/>
      <c r="AG857" s="18">
        <v>33480</v>
      </c>
      <c r="AH857" s="19" t="s">
        <v>33</v>
      </c>
      <c r="AI857" s="26"/>
      <c r="AJ857" s="20">
        <v>1.4500000000000001E-2</v>
      </c>
      <c r="AK857" s="21"/>
      <c r="AL857" s="21"/>
      <c r="AM857" s="21"/>
      <c r="AN857" s="21"/>
      <c r="AO857" s="19" t="s">
        <v>34</v>
      </c>
      <c r="AP857" s="18"/>
      <c r="AQ857" s="3">
        <f t="shared" si="115"/>
        <v>47.771522243034426</v>
      </c>
      <c r="AR857" s="27">
        <v>61.23619460005478</v>
      </c>
      <c r="AS857" s="28">
        <v>3.4676866954985973E-2</v>
      </c>
      <c r="AT857" s="28"/>
      <c r="AU857" s="28"/>
      <c r="AV857" s="28"/>
      <c r="AW857" s="60"/>
      <c r="AX857" s="69"/>
      <c r="AY857" s="68"/>
      <c r="AZ857" s="69"/>
      <c r="BA857" s="69"/>
      <c r="BB857" s="69"/>
      <c r="BC857" s="68"/>
      <c r="BD857" s="20"/>
      <c r="BE857" s="27"/>
      <c r="BF857" s="27"/>
      <c r="BG857" s="28"/>
      <c r="BH857" s="17"/>
      <c r="BI857" s="18">
        <v>38992</v>
      </c>
      <c r="BJ857" s="42">
        <f>0.021/2</f>
        <v>1.0500000000000001E-2</v>
      </c>
      <c r="BK857" s="42">
        <f>0.024/2</f>
        <v>1.2E-2</v>
      </c>
      <c r="BL857" s="20"/>
      <c r="BM857" s="20"/>
      <c r="BN857" s="20"/>
      <c r="BO857" s="20"/>
      <c r="BP857" s="20"/>
      <c r="BQ857" s="20"/>
      <c r="BR857" s="20"/>
      <c r="BS857" s="20"/>
      <c r="BT857" s="20"/>
      <c r="BU857" s="20"/>
      <c r="BW857" s="16">
        <f t="shared" si="116"/>
        <v>0.56163230673263709</v>
      </c>
      <c r="BX857" s="10">
        <f t="shared" si="121"/>
        <v>0.1834074630407829</v>
      </c>
      <c r="BY857" s="10">
        <f t="shared" si="122"/>
        <v>0.9641260668947732</v>
      </c>
      <c r="BZ857" s="12">
        <f t="shared" si="114"/>
        <v>0.25188131736268343</v>
      </c>
      <c r="CA857" s="10">
        <f t="shared" si="117"/>
        <v>3.3021055950240186</v>
      </c>
      <c r="CB857" s="10">
        <f t="shared" si="118"/>
        <v>1.6510527975120093</v>
      </c>
      <c r="CC857" s="11">
        <f t="shared" si="119"/>
        <v>188.93073384026485</v>
      </c>
      <c r="CD857" s="11">
        <f t="shared" si="120"/>
        <v>118.08170865016552</v>
      </c>
      <c r="CF857" s="17"/>
      <c r="CG857" s="17"/>
      <c r="CH857" s="17"/>
      <c r="CI857" s="17"/>
    </row>
    <row r="858" spans="32:87" ht="10.5" customHeight="1">
      <c r="AG858" s="18">
        <v>33483</v>
      </c>
      <c r="AH858" s="19" t="s">
        <v>33</v>
      </c>
      <c r="AI858" s="26"/>
      <c r="AJ858" s="20">
        <v>1.4500000000000001E-2</v>
      </c>
      <c r="AK858" s="20"/>
      <c r="AL858" s="20"/>
      <c r="AM858" s="20"/>
      <c r="AN858" s="20"/>
      <c r="AO858" s="19" t="s">
        <v>34</v>
      </c>
      <c r="AP858" s="20"/>
      <c r="AQ858" s="3">
        <f t="shared" si="115"/>
        <v>47.76246334904971</v>
      </c>
      <c r="AR858" s="27">
        <v>61.224601712601434</v>
      </c>
      <c r="AS858" s="28">
        <v>3.4670302128114061E-2</v>
      </c>
      <c r="AT858" s="28"/>
      <c r="AU858" s="28"/>
      <c r="AV858" s="28"/>
      <c r="AW858" s="60"/>
      <c r="AX858" s="69"/>
      <c r="AY858" s="68"/>
      <c r="AZ858" s="69"/>
      <c r="BA858" s="69"/>
      <c r="BB858" s="69"/>
      <c r="BC858" s="68"/>
      <c r="BD858" s="20"/>
      <c r="BE858" s="27"/>
      <c r="BF858" s="27"/>
      <c r="BG858" s="28"/>
      <c r="BH858" s="17"/>
      <c r="BI858" s="18">
        <v>38992</v>
      </c>
      <c r="BJ858" s="20"/>
      <c r="BK858" s="20"/>
      <c r="BL858" s="42">
        <f>0.03/2</f>
        <v>1.4999999999999999E-2</v>
      </c>
      <c r="BM858" s="42">
        <f>0.032/2</f>
        <v>1.6E-2</v>
      </c>
      <c r="BN858" s="20"/>
      <c r="BO858" s="20"/>
      <c r="BP858" s="20"/>
      <c r="BQ858" s="20"/>
      <c r="BR858" s="20"/>
      <c r="BS858" s="20"/>
      <c r="BT858" s="20"/>
      <c r="BU858" s="20"/>
      <c r="BW858" s="16">
        <f t="shared" si="116"/>
        <v>0.56163230673263709</v>
      </c>
      <c r="BX858" s="10">
        <f t="shared" si="121"/>
        <v>0.1834074630407829</v>
      </c>
      <c r="BY858" s="10">
        <f t="shared" si="122"/>
        <v>0.9641260668947732</v>
      </c>
      <c r="BZ858" s="12">
        <f t="shared" si="114"/>
        <v>0.25188131736268343</v>
      </c>
      <c r="CA858" s="10">
        <f t="shared" si="117"/>
        <v>3.3021055950240186</v>
      </c>
      <c r="CB858" s="10">
        <f t="shared" si="118"/>
        <v>1.6510527975120093</v>
      </c>
      <c r="CC858" s="11">
        <f t="shared" si="119"/>
        <v>188.93073384026485</v>
      </c>
      <c r="CD858" s="11">
        <f t="shared" si="120"/>
        <v>118.08170865016552</v>
      </c>
      <c r="CF858" s="17"/>
      <c r="CG858" s="17"/>
      <c r="CH858" s="17"/>
      <c r="CI858" s="17"/>
    </row>
    <row r="859" spans="32:87" ht="10.5" customHeight="1">
      <c r="AF859" s="8"/>
      <c r="AG859" s="18">
        <v>33483</v>
      </c>
      <c r="AH859" s="19" t="s">
        <v>33</v>
      </c>
      <c r="AI859" s="26"/>
      <c r="AJ859" s="20">
        <v>1.4500000000000001E-2</v>
      </c>
      <c r="AK859" s="21"/>
      <c r="AL859" s="21"/>
      <c r="AM859" s="21"/>
      <c r="AN859" s="21"/>
      <c r="AO859" s="19" t="s">
        <v>34</v>
      </c>
      <c r="AP859" s="20"/>
      <c r="AQ859" s="3">
        <f t="shared" si="115"/>
        <v>47.76246334904971</v>
      </c>
      <c r="AR859" s="27">
        <v>61.224601712601434</v>
      </c>
      <c r="AS859" s="28">
        <v>3.4670302128114061E-2</v>
      </c>
      <c r="AT859" s="28"/>
      <c r="AU859" s="28"/>
      <c r="AV859" s="28"/>
      <c r="AW859" s="60"/>
      <c r="AX859" s="69"/>
      <c r="AY859" s="68"/>
      <c r="AZ859" s="69"/>
      <c r="BA859" s="69"/>
      <c r="BB859" s="69"/>
      <c r="BC859" s="68"/>
      <c r="BD859" s="20"/>
      <c r="BE859" s="27"/>
      <c r="BF859" s="27"/>
      <c r="BG859" s="28"/>
      <c r="BH859" s="17"/>
      <c r="BI859" s="18">
        <v>39022</v>
      </c>
      <c r="BJ859" s="42">
        <f>0.021/2</f>
        <v>1.0500000000000001E-2</v>
      </c>
      <c r="BK859" s="42">
        <f>0.024/2</f>
        <v>1.2E-2</v>
      </c>
      <c r="BL859" s="20"/>
      <c r="BM859" s="20"/>
      <c r="BN859" s="20"/>
      <c r="BO859" s="20"/>
      <c r="BP859" s="20"/>
      <c r="BQ859" s="20"/>
      <c r="BR859" s="20"/>
      <c r="BS859" s="20"/>
      <c r="BT859" s="20"/>
      <c r="BU859" s="20"/>
      <c r="BW859" s="16">
        <f t="shared" si="116"/>
        <v>0.56056819407294323</v>
      </c>
      <c r="BX859" s="10">
        <f t="shared" si="121"/>
        <v>0.18305996486276779</v>
      </c>
      <c r="BY859" s="10">
        <f t="shared" si="122"/>
        <v>0.96229935795900701</v>
      </c>
      <c r="BZ859" s="12">
        <f t="shared" si="114"/>
        <v>0.25140408324467961</v>
      </c>
      <c r="CA859" s="10">
        <f t="shared" si="117"/>
        <v>3.2956293287669274</v>
      </c>
      <c r="CB859" s="10">
        <f t="shared" si="118"/>
        <v>1.6478146643834637</v>
      </c>
      <c r="CC859" s="11">
        <f t="shared" si="119"/>
        <v>188.03650326354145</v>
      </c>
      <c r="CD859" s="11">
        <f t="shared" si="120"/>
        <v>117.52281453971341</v>
      </c>
      <c r="CF859" s="17"/>
      <c r="CG859" s="17"/>
      <c r="CH859" s="17"/>
      <c r="CI859" s="17"/>
    </row>
    <row r="860" spans="32:87" ht="10.5" customHeight="1">
      <c r="AG860" s="18">
        <v>33483</v>
      </c>
      <c r="AH860" s="19" t="s">
        <v>33</v>
      </c>
      <c r="AI860" s="26"/>
      <c r="AJ860" s="20">
        <v>1.4500000000000001E-2</v>
      </c>
      <c r="AK860" s="21"/>
      <c r="AL860" s="21"/>
      <c r="AM860" s="21"/>
      <c r="AN860" s="21"/>
      <c r="AO860" s="19" t="s">
        <v>34</v>
      </c>
      <c r="AP860" s="20"/>
      <c r="AQ860" s="3">
        <f t="shared" si="115"/>
        <v>47.76246334904971</v>
      </c>
      <c r="AR860" s="27">
        <v>61.224601712601434</v>
      </c>
      <c r="AS860" s="28">
        <v>3.4670302128114061E-2</v>
      </c>
      <c r="AT860" s="28"/>
      <c r="AU860" s="28"/>
      <c r="AV860" s="28"/>
      <c r="AW860" s="60"/>
      <c r="AX860" s="69"/>
      <c r="AY860" s="68"/>
      <c r="AZ860" s="69"/>
      <c r="BA860" s="69"/>
      <c r="BB860" s="69"/>
      <c r="BC860" s="68"/>
      <c r="BD860" s="20"/>
      <c r="BE860" s="27"/>
      <c r="BF860" s="27"/>
      <c r="BG860" s="28"/>
      <c r="BH860" s="17"/>
      <c r="BI860" s="18">
        <v>39022</v>
      </c>
      <c r="BJ860" s="20"/>
      <c r="BK860" s="20"/>
      <c r="BL860" s="42">
        <f>0.03/2</f>
        <v>1.4999999999999999E-2</v>
      </c>
      <c r="BM860" s="42">
        <f>0.032/2</f>
        <v>1.6E-2</v>
      </c>
      <c r="BN860" s="20"/>
      <c r="BO860" s="20"/>
      <c r="BP860" s="20"/>
      <c r="BQ860" s="20"/>
      <c r="BR860" s="20"/>
      <c r="BS860" s="20"/>
      <c r="BT860" s="20"/>
      <c r="BU860" s="20"/>
      <c r="BW860" s="16">
        <f t="shared" si="116"/>
        <v>0.56056819407294323</v>
      </c>
      <c r="BX860" s="10">
        <f t="shared" si="121"/>
        <v>0.18305996486276779</v>
      </c>
      <c r="BY860" s="10">
        <f t="shared" si="122"/>
        <v>0.96229935795900701</v>
      </c>
      <c r="BZ860" s="12">
        <f t="shared" si="114"/>
        <v>0.25140408324467961</v>
      </c>
      <c r="CA860" s="10">
        <f t="shared" si="117"/>
        <v>3.2956293287669274</v>
      </c>
      <c r="CB860" s="10">
        <f t="shared" si="118"/>
        <v>1.6478146643834637</v>
      </c>
      <c r="CC860" s="11">
        <f t="shared" si="119"/>
        <v>188.03650326354145</v>
      </c>
      <c r="CD860" s="11">
        <f t="shared" si="120"/>
        <v>117.52281453971341</v>
      </c>
      <c r="CF860" s="17"/>
      <c r="CG860" s="17"/>
      <c r="CH860" s="17"/>
      <c r="CI860" s="17"/>
    </row>
    <row r="861" spans="32:87" ht="10.5" customHeight="1">
      <c r="AF861" s="8"/>
      <c r="AG861" s="18">
        <v>33483</v>
      </c>
      <c r="AH861" s="19" t="s">
        <v>39</v>
      </c>
      <c r="AI861" s="19"/>
      <c r="AJ861" s="19"/>
      <c r="AK861" s="19"/>
      <c r="AL861" s="20">
        <v>0.02</v>
      </c>
      <c r="AM861" s="26"/>
      <c r="AN861" s="20"/>
      <c r="AO861" s="19" t="s">
        <v>34</v>
      </c>
      <c r="AP861" s="20"/>
      <c r="AQ861" s="3">
        <f t="shared" si="115"/>
        <v>47.76246334904971</v>
      </c>
      <c r="AR861" s="19"/>
      <c r="AS861" s="19"/>
      <c r="AT861" s="27">
        <v>238.86681586731962</v>
      </c>
      <c r="AU861" s="27">
        <v>136.06561585331019</v>
      </c>
      <c r="AV861" s="28">
        <v>0</v>
      </c>
      <c r="AW861" s="60"/>
      <c r="AX861" s="69"/>
      <c r="AY861" s="68"/>
      <c r="AZ861" s="69"/>
      <c r="BA861" s="69"/>
      <c r="BB861" s="69"/>
      <c r="BC861" s="68"/>
      <c r="BD861" s="20"/>
      <c r="BE861" s="27"/>
      <c r="BF861" s="27"/>
      <c r="BG861" s="28"/>
      <c r="BH861" s="17"/>
      <c r="BI861" s="47">
        <v>39034</v>
      </c>
      <c r="BJ861" s="20"/>
      <c r="BK861" s="20"/>
      <c r="BL861" s="20"/>
      <c r="BM861" s="20"/>
      <c r="BN861" s="20"/>
      <c r="BO861" s="20"/>
      <c r="BP861" s="20"/>
      <c r="BQ861" s="20"/>
      <c r="BR861" s="20"/>
      <c r="BS861" s="43">
        <v>3.5999999999999997E-2</v>
      </c>
      <c r="BT861" s="43">
        <v>3.5999999999999997E-2</v>
      </c>
      <c r="BU861" s="43">
        <v>5.7000000000000002E-2</v>
      </c>
      <c r="BW861" s="16">
        <f t="shared" si="116"/>
        <v>0.56014311374553327</v>
      </c>
      <c r="BX861" s="10">
        <f t="shared" si="121"/>
        <v>0.18292115001272402</v>
      </c>
      <c r="BY861" s="10">
        <f t="shared" si="122"/>
        <v>0.9615696438395247</v>
      </c>
      <c r="BZ861" s="12">
        <f t="shared" si="114"/>
        <v>0.25121344287095199</v>
      </c>
      <c r="CA861" s="10">
        <f t="shared" si="117"/>
        <v>3.2930423801082229</v>
      </c>
      <c r="CB861" s="10">
        <f t="shared" si="118"/>
        <v>1.6465211900541115</v>
      </c>
      <c r="CC861" s="11">
        <f t="shared" si="119"/>
        <v>187.67999725533056</v>
      </c>
      <c r="CD861" s="11">
        <f t="shared" si="120"/>
        <v>117.29999828458159</v>
      </c>
      <c r="CF861" s="17"/>
      <c r="CG861" s="17"/>
      <c r="CH861" s="17"/>
      <c r="CI861" s="17"/>
    </row>
    <row r="862" spans="32:87" ht="10.5" customHeight="1">
      <c r="AG862" s="18">
        <v>33511</v>
      </c>
      <c r="AH862" s="19" t="s">
        <v>35</v>
      </c>
      <c r="AI862" s="20">
        <v>1.6E-2</v>
      </c>
      <c r="AJ862" s="26"/>
      <c r="AK862" s="20"/>
      <c r="AL862" s="20"/>
      <c r="AM862" s="20"/>
      <c r="AN862" s="20"/>
      <c r="AO862" s="19" t="s">
        <v>34</v>
      </c>
      <c r="AP862" s="18"/>
      <c r="AQ862" s="3">
        <f t="shared" si="115"/>
        <v>47.677996466027629</v>
      </c>
      <c r="AR862" s="27">
        <v>61.116507207350168</v>
      </c>
      <c r="AS862" s="28">
        <v>3.4609090310468563E-2</v>
      </c>
      <c r="AT862" s="28"/>
      <c r="AU862" s="28"/>
      <c r="AV862" s="28"/>
      <c r="AW862" s="60"/>
      <c r="AX862" s="69"/>
      <c r="AY862" s="68"/>
      <c r="AZ862" s="69"/>
      <c r="BA862" s="69"/>
      <c r="BB862" s="69"/>
      <c r="BC862" s="68"/>
      <c r="BD862" s="20"/>
      <c r="BE862" s="27"/>
      <c r="BF862" s="27"/>
      <c r="BG862" s="28"/>
      <c r="BH862" s="17"/>
      <c r="BI862" s="18">
        <v>39052</v>
      </c>
      <c r="BJ862" s="42">
        <f>0.021/2</f>
        <v>1.0500000000000001E-2</v>
      </c>
      <c r="BK862" s="42">
        <f>0.024/2</f>
        <v>1.2E-2</v>
      </c>
      <c r="BL862" s="20"/>
      <c r="BM862" s="20"/>
      <c r="BN862" s="20"/>
      <c r="BO862" s="20"/>
      <c r="BP862" s="20"/>
      <c r="BQ862" s="20"/>
      <c r="BR862" s="20"/>
      <c r="BS862" s="20"/>
      <c r="BT862" s="20"/>
      <c r="BU862" s="20"/>
      <c r="BW862" s="16">
        <f t="shared" si="116"/>
        <v>0.55950609756463343</v>
      </c>
      <c r="BX862" s="10">
        <f t="shared" si="121"/>
        <v>0.18271312508208135</v>
      </c>
      <c r="BY862" s="10">
        <f t="shared" si="122"/>
        <v>0.96047611004939748</v>
      </c>
      <c r="BZ862" s="12">
        <f t="shared" si="114"/>
        <v>0.25092775333190143</v>
      </c>
      <c r="CA862" s="10">
        <f t="shared" si="117"/>
        <v>3.2891657641098995</v>
      </c>
      <c r="CB862" s="10">
        <f t="shared" si="118"/>
        <v>1.6445828820549497</v>
      </c>
      <c r="CC862" s="11">
        <f t="shared" si="119"/>
        <v>187.14650518149006</v>
      </c>
      <c r="CD862" s="11">
        <f t="shared" si="120"/>
        <v>116.96656573843129</v>
      </c>
      <c r="CF862" s="17"/>
      <c r="CG862" s="17"/>
      <c r="CH862" s="17"/>
      <c r="CI862" s="17"/>
    </row>
    <row r="863" spans="32:87" ht="10.5" customHeight="1">
      <c r="AF863" s="8"/>
      <c r="AG863" s="18">
        <v>33511</v>
      </c>
      <c r="AH863" s="19" t="s">
        <v>33</v>
      </c>
      <c r="AI863" s="26"/>
      <c r="AJ863" s="20">
        <v>1.4500000000000001E-2</v>
      </c>
      <c r="AK863" s="21"/>
      <c r="AL863" s="21"/>
      <c r="AM863" s="21"/>
      <c r="AN863" s="21"/>
      <c r="AO863" s="19" t="s">
        <v>34</v>
      </c>
      <c r="AP863" s="20"/>
      <c r="AQ863" s="3">
        <f t="shared" si="115"/>
        <v>47.677996466027629</v>
      </c>
      <c r="AR863" s="27">
        <v>61.116507207350168</v>
      </c>
      <c r="AS863" s="28">
        <v>3.4609090310468563E-2</v>
      </c>
      <c r="AT863" s="28"/>
      <c r="AU863" s="28"/>
      <c r="AV863" s="28"/>
      <c r="AW863" s="60"/>
      <c r="AX863" s="69"/>
      <c r="AY863" s="68"/>
      <c r="AZ863" s="69"/>
      <c r="BA863" s="69"/>
      <c r="BB863" s="69"/>
      <c r="BC863" s="68"/>
      <c r="BD863" s="20"/>
      <c r="BE863" s="27"/>
      <c r="BF863" s="27"/>
      <c r="BG863" s="28"/>
      <c r="BH863" s="17"/>
      <c r="BI863" s="18">
        <v>39052</v>
      </c>
      <c r="BJ863" s="20"/>
      <c r="BK863" s="20"/>
      <c r="BL863" s="42">
        <f>0.03/2</f>
        <v>1.4999999999999999E-2</v>
      </c>
      <c r="BM863" s="42">
        <f>0.032/2</f>
        <v>1.6E-2</v>
      </c>
      <c r="BN863" s="20"/>
      <c r="BO863" s="20"/>
      <c r="BP863" s="20"/>
      <c r="BQ863" s="20"/>
      <c r="BR863" s="20"/>
      <c r="BS863" s="20"/>
      <c r="BT863" s="20"/>
      <c r="BU863" s="20"/>
      <c r="BW863" s="16">
        <f t="shared" si="116"/>
        <v>0.55950609756463343</v>
      </c>
      <c r="BX863" s="10">
        <f t="shared" si="121"/>
        <v>0.18271312508208135</v>
      </c>
      <c r="BY863" s="10">
        <f t="shared" si="122"/>
        <v>0.96047611004939748</v>
      </c>
      <c r="BZ863" s="12">
        <f t="shared" si="114"/>
        <v>0.25092775333190143</v>
      </c>
      <c r="CA863" s="10">
        <f t="shared" si="117"/>
        <v>3.2891657641098995</v>
      </c>
      <c r="CB863" s="10">
        <f t="shared" si="118"/>
        <v>1.6445828820549497</v>
      </c>
      <c r="CC863" s="11">
        <f t="shared" si="119"/>
        <v>187.14650518149006</v>
      </c>
      <c r="CD863" s="11">
        <f t="shared" si="120"/>
        <v>116.96656573843129</v>
      </c>
      <c r="CF863" s="17"/>
      <c r="CG863" s="17"/>
      <c r="CH863" s="17"/>
      <c r="CI863" s="17"/>
    </row>
    <row r="864" spans="32:87" ht="10.5" customHeight="1">
      <c r="AG864" s="18">
        <v>33512</v>
      </c>
      <c r="AH864" s="19" t="s">
        <v>33</v>
      </c>
      <c r="AI864" s="26"/>
      <c r="AJ864" s="20">
        <v>1.4500000000000001E-2</v>
      </c>
      <c r="AK864" s="20"/>
      <c r="AL864" s="20"/>
      <c r="AM864" s="20"/>
      <c r="AN864" s="20"/>
      <c r="AO864" s="19" t="s">
        <v>34</v>
      </c>
      <c r="AP864" s="20"/>
      <c r="AQ864" s="3">
        <f t="shared" si="115"/>
        <v>47.67498255593398</v>
      </c>
      <c r="AR864" s="27">
        <v>61.112650220972995</v>
      </c>
      <c r="AS864" s="28">
        <v>3.4606906174038762E-2</v>
      </c>
      <c r="AT864" s="28"/>
      <c r="AU864" s="28"/>
      <c r="AV864" s="28"/>
      <c r="AW864" s="60"/>
      <c r="AX864" s="69"/>
      <c r="AY864" s="68"/>
      <c r="AZ864" s="69"/>
      <c r="BA864" s="69"/>
      <c r="BB864" s="69"/>
      <c r="BC864" s="68"/>
      <c r="BD864" s="20"/>
      <c r="BE864" s="27"/>
      <c r="BF864" s="27"/>
      <c r="BG864" s="28"/>
      <c r="BH864" s="17"/>
      <c r="BI864" s="18">
        <v>39086</v>
      </c>
      <c r="BJ864" s="42">
        <f>0.021/2</f>
        <v>1.0500000000000001E-2</v>
      </c>
      <c r="BK864" s="42">
        <f>0.024/2</f>
        <v>1.2E-2</v>
      </c>
      <c r="BL864" s="20"/>
      <c r="BM864" s="20"/>
      <c r="BN864" s="20"/>
      <c r="BO864" s="20"/>
      <c r="BP864" s="20"/>
      <c r="BQ864" s="20"/>
      <c r="BR864" s="20"/>
      <c r="BS864" s="20"/>
      <c r="BT864" s="20"/>
      <c r="BU864" s="20"/>
      <c r="BW864" s="16">
        <f t="shared" si="116"/>
        <v>0.55830482066871423</v>
      </c>
      <c r="BX864" s="10">
        <f t="shared" si="121"/>
        <v>0.1823208343515644</v>
      </c>
      <c r="BY864" s="10">
        <f t="shared" si="122"/>
        <v>0.95841393813544196</v>
      </c>
      <c r="BZ864" s="12">
        <f t="shared" si="114"/>
        <v>0.25038900368478478</v>
      </c>
      <c r="CA864" s="10">
        <f t="shared" si="117"/>
        <v>3.2818557142040454</v>
      </c>
      <c r="CB864" s="10">
        <f t="shared" si="118"/>
        <v>1.6409278571020227</v>
      </c>
      <c r="CC864" s="11">
        <f t="shared" si="119"/>
        <v>186.14293201441677</v>
      </c>
      <c r="CD864" s="11">
        <f t="shared" si="120"/>
        <v>116.33933250901049</v>
      </c>
      <c r="CF864" s="17"/>
      <c r="CG864" s="17"/>
      <c r="CH864" s="17"/>
      <c r="CI864" s="17"/>
    </row>
    <row r="865" spans="32:87" ht="10.5" customHeight="1">
      <c r="AF865" s="8"/>
      <c r="AG865" s="18">
        <v>33512</v>
      </c>
      <c r="AH865" s="19" t="s">
        <v>33</v>
      </c>
      <c r="AI865" s="26"/>
      <c r="AJ865" s="20">
        <v>1.4500000000000001E-2</v>
      </c>
      <c r="AK865" s="21"/>
      <c r="AL865" s="21"/>
      <c r="AM865" s="21"/>
      <c r="AN865" s="21"/>
      <c r="AO865" s="19" t="s">
        <v>34</v>
      </c>
      <c r="AP865" s="18"/>
      <c r="AQ865" s="3">
        <f t="shared" si="115"/>
        <v>47.67498255593398</v>
      </c>
      <c r="AR865" s="27">
        <v>61.112650220972995</v>
      </c>
      <c r="AS865" s="28">
        <v>3.4606906174038762E-2</v>
      </c>
      <c r="AT865" s="28"/>
      <c r="AU865" s="28"/>
      <c r="AV865" s="28"/>
      <c r="AW865" s="60"/>
      <c r="AX865" s="69"/>
      <c r="AY865" s="68"/>
      <c r="AZ865" s="69"/>
      <c r="BA865" s="69"/>
      <c r="BB865" s="69"/>
      <c r="BC865" s="68"/>
      <c r="BD865" s="20"/>
      <c r="BE865" s="27"/>
      <c r="BF865" s="27"/>
      <c r="BG865" s="28"/>
      <c r="BH865" s="17"/>
      <c r="BI865" s="18">
        <v>39086</v>
      </c>
      <c r="BJ865" s="20"/>
      <c r="BK865" s="20"/>
      <c r="BL865" s="42">
        <f>0.03/2</f>
        <v>1.4999999999999999E-2</v>
      </c>
      <c r="BM865" s="42">
        <f>0.032/2</f>
        <v>1.6E-2</v>
      </c>
      <c r="BN865" s="20"/>
      <c r="BO865" s="20"/>
      <c r="BP865" s="20"/>
      <c r="BQ865" s="20"/>
      <c r="BR865" s="20"/>
      <c r="BS865" s="20"/>
      <c r="BT865" s="20"/>
      <c r="BU865" s="20"/>
      <c r="BW865" s="16">
        <f t="shared" si="116"/>
        <v>0.55830482066871423</v>
      </c>
      <c r="BX865" s="10">
        <f t="shared" si="121"/>
        <v>0.1823208343515644</v>
      </c>
      <c r="BY865" s="10">
        <f t="shared" si="122"/>
        <v>0.95841393813544196</v>
      </c>
      <c r="BZ865" s="12">
        <f t="shared" si="114"/>
        <v>0.25038900368478478</v>
      </c>
      <c r="CA865" s="10">
        <f t="shared" si="117"/>
        <v>3.2818557142040454</v>
      </c>
      <c r="CB865" s="10">
        <f t="shared" si="118"/>
        <v>1.6409278571020227</v>
      </c>
      <c r="CC865" s="11">
        <f t="shared" si="119"/>
        <v>186.14293201441677</v>
      </c>
      <c r="CD865" s="11">
        <f t="shared" si="120"/>
        <v>116.33933250901049</v>
      </c>
      <c r="CF865" s="17"/>
      <c r="CG865" s="17"/>
      <c r="CH865" s="17"/>
      <c r="CI865" s="17"/>
    </row>
    <row r="866" spans="32:87" ht="10.5" customHeight="1">
      <c r="AG866" s="18">
        <v>33512</v>
      </c>
      <c r="AH866" s="19" t="s">
        <v>33</v>
      </c>
      <c r="AI866" s="26"/>
      <c r="AJ866" s="20">
        <v>1.4500000000000001E-2</v>
      </c>
      <c r="AK866" s="21"/>
      <c r="AL866" s="21"/>
      <c r="AM866" s="21"/>
      <c r="AN866" s="21"/>
      <c r="AO866" s="19" t="s">
        <v>34</v>
      </c>
      <c r="AP866" s="20"/>
      <c r="AQ866" s="3">
        <f t="shared" si="115"/>
        <v>47.67498255593398</v>
      </c>
      <c r="AR866" s="27">
        <v>61.112650220972995</v>
      </c>
      <c r="AS866" s="28">
        <v>3.4606906174038762E-2</v>
      </c>
      <c r="AT866" s="28"/>
      <c r="AU866" s="28"/>
      <c r="AV866" s="28"/>
      <c r="AW866" s="60"/>
      <c r="AX866" s="69"/>
      <c r="AY866" s="68"/>
      <c r="AZ866" s="69"/>
      <c r="BA866" s="69"/>
      <c r="BB866" s="69"/>
      <c r="BC866" s="68"/>
      <c r="BD866" s="20"/>
      <c r="BE866" s="27"/>
      <c r="BF866" s="27"/>
      <c r="BG866" s="28"/>
      <c r="BH866" s="17"/>
      <c r="BI866" s="18">
        <v>39114</v>
      </c>
      <c r="BJ866" s="42">
        <f>0.021/2</f>
        <v>1.0500000000000001E-2</v>
      </c>
      <c r="BK866" s="42">
        <f>0.024/2</f>
        <v>1.2E-2</v>
      </c>
      <c r="BL866" s="20"/>
      <c r="BM866" s="20"/>
      <c r="BN866" s="20"/>
      <c r="BO866" s="20"/>
      <c r="BP866" s="20"/>
      <c r="BQ866" s="20"/>
      <c r="BR866" s="20"/>
      <c r="BS866" s="20"/>
      <c r="BT866" s="20"/>
      <c r="BU866" s="20"/>
      <c r="BW866" s="16">
        <f t="shared" si="116"/>
        <v>0.55731747067310256</v>
      </c>
      <c r="BX866" s="10">
        <f t="shared" si="121"/>
        <v>0.18199840390079144</v>
      </c>
      <c r="BY866" s="10">
        <f t="shared" si="122"/>
        <v>0.95671900382253594</v>
      </c>
      <c r="BZ866" s="12">
        <f t="shared" si="114"/>
        <v>0.24994619614930039</v>
      </c>
      <c r="CA866" s="10">
        <f t="shared" si="117"/>
        <v>3.2758478734925838</v>
      </c>
      <c r="CB866" s="10">
        <f t="shared" si="118"/>
        <v>1.6379239367462919</v>
      </c>
      <c r="CC866" s="11">
        <f t="shared" si="119"/>
        <v>185.32050217253649</v>
      </c>
      <c r="CD866" s="11">
        <f t="shared" si="120"/>
        <v>115.82531385783531</v>
      </c>
      <c r="CF866" s="17"/>
      <c r="CG866" s="17"/>
      <c r="CH866" s="17"/>
      <c r="CI866" s="17"/>
    </row>
    <row r="867" spans="32:87" ht="10.5" customHeight="1">
      <c r="AF867" s="8"/>
      <c r="AG867" s="18">
        <v>33512</v>
      </c>
      <c r="AH867" s="19" t="s">
        <v>39</v>
      </c>
      <c r="AI867" s="19"/>
      <c r="AJ867" s="19"/>
      <c r="AK867" s="19"/>
      <c r="AL867" s="20">
        <v>0.02</v>
      </c>
      <c r="AM867" s="26"/>
      <c r="AN867" s="21"/>
      <c r="AO867" s="19" t="s">
        <v>34</v>
      </c>
      <c r="AP867" s="20"/>
      <c r="AQ867" s="3">
        <f t="shared" si="115"/>
        <v>47.67498255593398</v>
      </c>
      <c r="AR867" s="19"/>
      <c r="AS867" s="19"/>
      <c r="AT867" s="27">
        <v>238.43003889223354</v>
      </c>
      <c r="AU867" s="27">
        <v>135.81681474676117</v>
      </c>
      <c r="AV867" s="28">
        <v>0</v>
      </c>
      <c r="AW867" s="60"/>
      <c r="AX867" s="69"/>
      <c r="AY867" s="68"/>
      <c r="AZ867" s="69"/>
      <c r="BA867" s="69"/>
      <c r="BB867" s="69"/>
      <c r="BC867" s="68"/>
      <c r="BD867" s="20"/>
      <c r="BE867" s="27"/>
      <c r="BF867" s="27"/>
      <c r="BG867" s="28"/>
      <c r="BH867" s="17"/>
      <c r="BI867" s="18">
        <v>39114</v>
      </c>
      <c r="BJ867" s="20"/>
      <c r="BK867" s="20"/>
      <c r="BL867" s="42">
        <f>0.03/2</f>
        <v>1.4999999999999999E-2</v>
      </c>
      <c r="BM867" s="42">
        <f>0.032/2</f>
        <v>1.6E-2</v>
      </c>
      <c r="BN867" s="20"/>
      <c r="BO867" s="20"/>
      <c r="BP867" s="20"/>
      <c r="BQ867" s="20"/>
      <c r="BR867" s="20"/>
      <c r="BS867" s="20"/>
      <c r="BT867" s="20"/>
      <c r="BU867" s="20"/>
      <c r="BW867" s="16">
        <f t="shared" si="116"/>
        <v>0.55731747067310256</v>
      </c>
      <c r="BX867" s="10">
        <f t="shared" si="121"/>
        <v>0.18199840390079144</v>
      </c>
      <c r="BY867" s="10">
        <f t="shared" si="122"/>
        <v>0.95671900382253594</v>
      </c>
      <c r="BZ867" s="12">
        <f t="shared" si="114"/>
        <v>0.24994619614930039</v>
      </c>
      <c r="CA867" s="10">
        <f t="shared" si="117"/>
        <v>3.2758478734925838</v>
      </c>
      <c r="CB867" s="10">
        <f t="shared" si="118"/>
        <v>1.6379239367462919</v>
      </c>
      <c r="CC867" s="11">
        <f t="shared" si="119"/>
        <v>185.32050217253649</v>
      </c>
      <c r="CD867" s="11">
        <f t="shared" si="120"/>
        <v>115.82531385783531</v>
      </c>
      <c r="CF867" s="17"/>
      <c r="CG867" s="17"/>
      <c r="CH867" s="17"/>
      <c r="CI867" s="17"/>
    </row>
    <row r="868" spans="32:87" ht="10.5" customHeight="1">
      <c r="AG868" s="18">
        <v>33542</v>
      </c>
      <c r="AH868" s="19" t="s">
        <v>35</v>
      </c>
      <c r="AI868" s="20">
        <v>1.6E-2</v>
      </c>
      <c r="AJ868" s="20"/>
      <c r="AK868" s="20"/>
      <c r="AL868" s="20"/>
      <c r="AM868" s="20"/>
      <c r="AN868" s="20"/>
      <c r="AO868" s="19" t="s">
        <v>34</v>
      </c>
      <c r="AP868" s="20"/>
      <c r="AQ868" s="3">
        <f t="shared" si="115"/>
        <v>47.584653791223872</v>
      </c>
      <c r="AR868" s="27">
        <v>60.997053746098452</v>
      </c>
      <c r="AS868" s="28">
        <v>3.4541446136786766E-2</v>
      </c>
      <c r="AT868" s="28"/>
      <c r="AU868" s="28"/>
      <c r="AV868" s="28"/>
      <c r="AW868" s="60"/>
      <c r="AX868" s="69"/>
      <c r="AY868" s="68"/>
      <c r="AZ868" s="69"/>
      <c r="BA868" s="69"/>
      <c r="BB868" s="69"/>
      <c r="BC868" s="68"/>
      <c r="BD868" s="20"/>
      <c r="BE868" s="27"/>
      <c r="BF868" s="27"/>
      <c r="BG868" s="28"/>
      <c r="BH868" s="17"/>
      <c r="BI868" s="47">
        <v>39118</v>
      </c>
      <c r="BJ868" s="20"/>
      <c r="BK868" s="20"/>
      <c r="BL868" s="20"/>
      <c r="BM868" s="20"/>
      <c r="BN868" s="20"/>
      <c r="BO868" s="20"/>
      <c r="BP868" s="20"/>
      <c r="BQ868" s="20"/>
      <c r="BR868" s="20"/>
      <c r="BS868" s="43">
        <v>2.5000000000000001E-2</v>
      </c>
      <c r="BT868" s="43"/>
      <c r="BU868" s="43"/>
      <c r="BW868" s="16">
        <f t="shared" si="116"/>
        <v>0.55717656328516629</v>
      </c>
      <c r="BX868" s="10">
        <f t="shared" si="121"/>
        <v>0.18195238897922211</v>
      </c>
      <c r="BY868" s="10">
        <f t="shared" si="122"/>
        <v>0.95647711516317835</v>
      </c>
      <c r="BZ868" s="12">
        <f t="shared" si="114"/>
        <v>0.24988300188843962</v>
      </c>
      <c r="CA868" s="10">
        <f t="shared" si="117"/>
        <v>3.2749905088071882</v>
      </c>
      <c r="CB868" s="10">
        <f t="shared" si="118"/>
        <v>1.6374952544035941</v>
      </c>
      <c r="CC868" s="11">
        <f t="shared" si="119"/>
        <v>185.20330920035653</v>
      </c>
      <c r="CD868" s="11">
        <f t="shared" si="120"/>
        <v>115.75206825022283</v>
      </c>
      <c r="CF868" s="17"/>
      <c r="CG868" s="17"/>
      <c r="CH868" s="17"/>
      <c r="CI868" s="17"/>
    </row>
    <row r="869" spans="32:87" ht="10.5" customHeight="1">
      <c r="AF869" s="8"/>
      <c r="AG869" s="18">
        <v>33542</v>
      </c>
      <c r="AH869" s="19" t="s">
        <v>33</v>
      </c>
      <c r="AI869" s="26"/>
      <c r="AJ869" s="20">
        <v>1.4500000000000001E-2</v>
      </c>
      <c r="AK869" s="21"/>
      <c r="AL869" s="21"/>
      <c r="AM869" s="21"/>
      <c r="AN869" s="21"/>
      <c r="AO869" s="19" t="s">
        <v>34</v>
      </c>
      <c r="AP869" s="18"/>
      <c r="AQ869" s="3">
        <f t="shared" si="115"/>
        <v>47.584653791223872</v>
      </c>
      <c r="AR869" s="27">
        <v>60.997053746098452</v>
      </c>
      <c r="AS869" s="28">
        <v>3.4541446136786766E-2</v>
      </c>
      <c r="AT869" s="28"/>
      <c r="AU869" s="28"/>
      <c r="AV869" s="28"/>
      <c r="AW869" s="60"/>
      <c r="AX869" s="69"/>
      <c r="AY869" s="68"/>
      <c r="AZ869" s="69"/>
      <c r="BA869" s="69"/>
      <c r="BB869" s="69"/>
      <c r="BC869" s="68"/>
      <c r="BD869" s="20"/>
      <c r="BE869" s="27"/>
      <c r="BF869" s="27"/>
      <c r="BG869" s="28"/>
      <c r="BH869" s="17"/>
      <c r="BI869" s="18">
        <v>39142</v>
      </c>
      <c r="BJ869" s="42">
        <f>0.021/2</f>
        <v>1.0500000000000001E-2</v>
      </c>
      <c r="BK869" s="42">
        <f>0.024/2</f>
        <v>1.2E-2</v>
      </c>
      <c r="BL869" s="20"/>
      <c r="BM869" s="20"/>
      <c r="BN869" s="20"/>
      <c r="BO869" s="20"/>
      <c r="BP869" s="20"/>
      <c r="BQ869" s="20"/>
      <c r="BR869" s="20"/>
      <c r="BS869" s="20"/>
      <c r="BT869" s="20"/>
      <c r="BU869" s="20"/>
      <c r="BW869" s="16">
        <f t="shared" si="116"/>
        <v>0.55633186678459534</v>
      </c>
      <c r="BX869" s="10">
        <f t="shared" si="121"/>
        <v>0.18167654366129435</v>
      </c>
      <c r="BY869" s="10">
        <f t="shared" si="122"/>
        <v>0.95502706696428985</v>
      </c>
      <c r="BZ869" s="12">
        <f t="shared" si="114"/>
        <v>0.24950417170936168</v>
      </c>
      <c r="CA869" s="10">
        <f t="shared" si="117"/>
        <v>3.269851030872799</v>
      </c>
      <c r="CB869" s="10">
        <f t="shared" si="118"/>
        <v>1.6349255154363995</v>
      </c>
      <c r="CC869" s="11">
        <f t="shared" si="119"/>
        <v>184.50170604823813</v>
      </c>
      <c r="CD869" s="11">
        <f t="shared" si="120"/>
        <v>115.31356628014883</v>
      </c>
      <c r="CF869" s="17"/>
      <c r="CG869" s="17"/>
      <c r="CH869" s="17"/>
      <c r="CI869" s="17"/>
    </row>
    <row r="870" spans="32:87" ht="10.5" customHeight="1">
      <c r="AG870" s="18">
        <v>33543</v>
      </c>
      <c r="AH870" s="19" t="s">
        <v>33</v>
      </c>
      <c r="AI870" s="26"/>
      <c r="AJ870" s="20">
        <v>1.4500000000000001E-2</v>
      </c>
      <c r="AK870" s="20"/>
      <c r="AL870" s="20"/>
      <c r="AM870" s="20"/>
      <c r="AN870" s="20"/>
      <c r="AO870" s="19" t="s">
        <v>34</v>
      </c>
      <c r="AP870" s="20"/>
      <c r="AQ870" s="3">
        <f t="shared" si="115"/>
        <v>47.581645781680784</v>
      </c>
      <c r="AR870" s="27">
        <v>60.993204298279913</v>
      </c>
      <c r="AS870" s="28">
        <v>3.4539266269296216E-2</v>
      </c>
      <c r="AT870" s="28"/>
      <c r="AU870" s="28"/>
      <c r="AV870" s="28"/>
      <c r="AW870" s="60"/>
      <c r="AX870" s="69"/>
      <c r="AY870" s="68"/>
      <c r="AZ870" s="69"/>
      <c r="BA870" s="69"/>
      <c r="BB870" s="69"/>
      <c r="BC870" s="68"/>
      <c r="BD870" s="20"/>
      <c r="BE870" s="27"/>
      <c r="BF870" s="27"/>
      <c r="BG870" s="28"/>
      <c r="BH870" s="17"/>
      <c r="BI870" s="18">
        <v>39142</v>
      </c>
      <c r="BJ870" s="20"/>
      <c r="BK870" s="20"/>
      <c r="BL870" s="42">
        <f>0.03/2</f>
        <v>1.4999999999999999E-2</v>
      </c>
      <c r="BM870" s="42">
        <f>0.032/2</f>
        <v>1.6E-2</v>
      </c>
      <c r="BN870" s="20"/>
      <c r="BO870" s="20"/>
      <c r="BP870" s="20"/>
      <c r="BQ870" s="20"/>
      <c r="BR870" s="20"/>
      <c r="BS870" s="20"/>
      <c r="BT870" s="20"/>
      <c r="BU870" s="20"/>
      <c r="BW870" s="16">
        <f t="shared" si="116"/>
        <v>0.55633186678459534</v>
      </c>
      <c r="BX870" s="10">
        <f t="shared" si="121"/>
        <v>0.18167654366129435</v>
      </c>
      <c r="BY870" s="10">
        <f t="shared" si="122"/>
        <v>0.95502706696428985</v>
      </c>
      <c r="BZ870" s="12">
        <f t="shared" ref="BZ870:BZ933" si="123">0.44*2.71828^(-(0.69315/30.02)*(BI870-30168)/365.25)</f>
        <v>0.24950417170936168</v>
      </c>
      <c r="CA870" s="10">
        <f t="shared" si="117"/>
        <v>3.269851030872799</v>
      </c>
      <c r="CB870" s="10">
        <f t="shared" si="118"/>
        <v>1.6349255154363995</v>
      </c>
      <c r="CC870" s="11">
        <f t="shared" si="119"/>
        <v>184.50170604823813</v>
      </c>
      <c r="CD870" s="11">
        <f t="shared" si="120"/>
        <v>115.31356628014883</v>
      </c>
      <c r="CF870" s="17"/>
      <c r="CG870" s="17"/>
      <c r="CH870" s="17"/>
      <c r="CI870" s="17"/>
    </row>
    <row r="871" spans="32:87" ht="10.5" customHeight="1">
      <c r="AF871" s="8"/>
      <c r="AG871" s="18">
        <v>33543</v>
      </c>
      <c r="AH871" s="19" t="s">
        <v>33</v>
      </c>
      <c r="AI871" s="26"/>
      <c r="AJ871" s="20">
        <v>1.4500000000000001E-2</v>
      </c>
      <c r="AK871" s="21"/>
      <c r="AL871" s="21"/>
      <c r="AM871" s="21"/>
      <c r="AN871" s="21"/>
      <c r="AO871" s="19" t="s">
        <v>34</v>
      </c>
      <c r="AP871" s="20"/>
      <c r="AQ871" s="3">
        <f t="shared" si="115"/>
        <v>47.581645781680784</v>
      </c>
      <c r="AR871" s="27">
        <v>60.993204298279913</v>
      </c>
      <c r="AS871" s="28">
        <v>3.4539266269296216E-2</v>
      </c>
      <c r="AT871" s="28"/>
      <c r="AU871" s="28"/>
      <c r="AV871" s="28"/>
      <c r="AW871" s="60"/>
      <c r="AX871" s="69"/>
      <c r="AY871" s="68"/>
      <c r="AZ871" s="69"/>
      <c r="BA871" s="69"/>
      <c r="BB871" s="69"/>
      <c r="BC871" s="68"/>
      <c r="BD871" s="20"/>
      <c r="BE871" s="27"/>
      <c r="BF871" s="27"/>
      <c r="BG871" s="28"/>
      <c r="BH871" s="17"/>
      <c r="BI871" s="18">
        <v>39174</v>
      </c>
      <c r="BJ871" s="42">
        <v>4.2999999999999997E-2</v>
      </c>
      <c r="BK871" s="42">
        <f>0.024/2</f>
        <v>1.2E-2</v>
      </c>
      <c r="BL871" s="20"/>
      <c r="BM871" s="20"/>
      <c r="BN871" s="20"/>
      <c r="BO871" s="20"/>
      <c r="BP871" s="20"/>
      <c r="BQ871" s="20"/>
      <c r="BR871" s="20"/>
      <c r="BS871" s="20"/>
      <c r="BT871" s="20"/>
      <c r="BU871" s="20"/>
      <c r="BW871" s="16">
        <f t="shared" si="116"/>
        <v>0.55520759646994722</v>
      </c>
      <c r="BX871" s="10">
        <f t="shared" si="121"/>
        <v>0.18130940031197168</v>
      </c>
      <c r="BY871" s="10">
        <f t="shared" si="122"/>
        <v>0.95309708839362306</v>
      </c>
      <c r="BZ871" s="12">
        <f t="shared" si="123"/>
        <v>0.24899995803694538</v>
      </c>
      <c r="CA871" s="10">
        <f t="shared" si="117"/>
        <v>3.2630109376758587</v>
      </c>
      <c r="CB871" s="10">
        <f t="shared" si="118"/>
        <v>1.6315054688379294</v>
      </c>
      <c r="CC871" s="11">
        <f t="shared" si="119"/>
        <v>183.57036790738118</v>
      </c>
      <c r="CD871" s="11">
        <f t="shared" si="120"/>
        <v>114.73147994211322</v>
      </c>
      <c r="CF871" s="17"/>
      <c r="CG871" s="17"/>
      <c r="CH871" s="17"/>
      <c r="CI871" s="17"/>
    </row>
    <row r="872" spans="32:87" ht="10.5" customHeight="1">
      <c r="AG872" s="18">
        <v>33543</v>
      </c>
      <c r="AH872" s="19" t="s">
        <v>33</v>
      </c>
      <c r="AI872" s="26"/>
      <c r="AJ872" s="20">
        <v>1.4500000000000001E-2</v>
      </c>
      <c r="AK872" s="21"/>
      <c r="AL872" s="21"/>
      <c r="AM872" s="21"/>
      <c r="AN872" s="21"/>
      <c r="AO872" s="19" t="s">
        <v>34</v>
      </c>
      <c r="AP872" s="18"/>
      <c r="AQ872" s="3">
        <f t="shared" si="115"/>
        <v>47.581645781680784</v>
      </c>
      <c r="AR872" s="27">
        <v>60.993204298279913</v>
      </c>
      <c r="AS872" s="28">
        <v>3.4539266269296216E-2</v>
      </c>
      <c r="AT872" s="28"/>
      <c r="AU872" s="28"/>
      <c r="AV872" s="28"/>
      <c r="AW872" s="60"/>
      <c r="AX872" s="69"/>
      <c r="AY872" s="68"/>
      <c r="AZ872" s="69"/>
      <c r="BA872" s="69"/>
      <c r="BB872" s="69"/>
      <c r="BC872" s="68"/>
      <c r="BD872" s="20"/>
      <c r="BE872" s="27"/>
      <c r="BF872" s="27"/>
      <c r="BG872" s="28"/>
      <c r="BH872" s="17"/>
      <c r="BI872" s="18">
        <v>39174</v>
      </c>
      <c r="BJ872" s="20"/>
      <c r="BK872" s="20"/>
      <c r="BL872" s="42">
        <v>5.3999999999999999E-2</v>
      </c>
      <c r="BM872" s="42">
        <v>0.04</v>
      </c>
      <c r="BN872" s="20"/>
      <c r="BO872" s="20"/>
      <c r="BP872" s="20"/>
      <c r="BQ872" s="20"/>
      <c r="BR872" s="20"/>
      <c r="BS872" s="20"/>
      <c r="BT872" s="20"/>
      <c r="BU872" s="20"/>
      <c r="BW872" s="16">
        <f t="shared" si="116"/>
        <v>0.55520759646994722</v>
      </c>
      <c r="BX872" s="10">
        <f t="shared" si="121"/>
        <v>0.18130940031197168</v>
      </c>
      <c r="BY872" s="10">
        <f t="shared" si="122"/>
        <v>0.95309708839362306</v>
      </c>
      <c r="BZ872" s="12">
        <f t="shared" si="123"/>
        <v>0.24899995803694538</v>
      </c>
      <c r="CA872" s="10">
        <f t="shared" si="117"/>
        <v>3.2630109376758587</v>
      </c>
      <c r="CB872" s="10">
        <f t="shared" si="118"/>
        <v>1.6315054688379294</v>
      </c>
      <c r="CC872" s="11">
        <f t="shared" si="119"/>
        <v>183.57036790738118</v>
      </c>
      <c r="CD872" s="11">
        <f t="shared" si="120"/>
        <v>114.73147994211322</v>
      </c>
      <c r="CF872" s="17"/>
      <c r="CG872" s="17"/>
      <c r="CH872" s="17"/>
      <c r="CI872" s="17"/>
    </row>
    <row r="873" spans="32:87" ht="10.5" customHeight="1">
      <c r="AF873" s="8"/>
      <c r="AG873" s="18">
        <v>33543</v>
      </c>
      <c r="AH873" s="19" t="s">
        <v>39</v>
      </c>
      <c r="AI873" s="19"/>
      <c r="AJ873" s="19"/>
      <c r="AK873" s="19"/>
      <c r="AL873" s="20">
        <v>0.02</v>
      </c>
      <c r="AM873" s="26"/>
      <c r="AN873" s="20"/>
      <c r="AO873" s="19" t="s">
        <v>34</v>
      </c>
      <c r="AP873" s="20"/>
      <c r="AQ873" s="3">
        <f t="shared" si="115"/>
        <v>47.581645781680784</v>
      </c>
      <c r="AR873" s="19"/>
      <c r="AS873" s="19"/>
      <c r="AT873" s="27">
        <v>237.96402251280546</v>
      </c>
      <c r="AU873" s="27">
        <v>135.55135800914621</v>
      </c>
      <c r="AV873" s="28">
        <v>0</v>
      </c>
      <c r="AW873" s="60"/>
      <c r="AX873" s="69"/>
      <c r="AY873" s="68"/>
      <c r="AZ873" s="69"/>
      <c r="BA873" s="69"/>
      <c r="BB873" s="69"/>
      <c r="BC873" s="68"/>
      <c r="BD873" s="20"/>
      <c r="BE873" s="27"/>
      <c r="BF873" s="27"/>
      <c r="BG873" s="28"/>
      <c r="BH873" s="17"/>
      <c r="BI873" s="18">
        <v>39203</v>
      </c>
      <c r="BJ873" s="42">
        <f>0.021/2</f>
        <v>1.0500000000000001E-2</v>
      </c>
      <c r="BK873" s="42">
        <f>0.024/2</f>
        <v>1.2E-2</v>
      </c>
      <c r="BL873" s="20"/>
      <c r="BM873" s="20"/>
      <c r="BN873" s="20"/>
      <c r="BO873" s="20"/>
      <c r="BP873" s="20"/>
      <c r="BQ873" s="20"/>
      <c r="BR873" s="20"/>
      <c r="BS873" s="20"/>
      <c r="BT873" s="20"/>
      <c r="BU873" s="20"/>
      <c r="BW873" s="16">
        <f t="shared" si="116"/>
        <v>0.55419068910216518</v>
      </c>
      <c r="BX873" s="10">
        <f t="shared" si="121"/>
        <v>0.1809773175627484</v>
      </c>
      <c r="BY873" s="10">
        <f t="shared" si="122"/>
        <v>0.95135141441948901</v>
      </c>
      <c r="BZ873" s="12">
        <f t="shared" si="123"/>
        <v>0.24854389458695816</v>
      </c>
      <c r="CA873" s="10">
        <f t="shared" si="117"/>
        <v>3.2568244633267325</v>
      </c>
      <c r="CB873" s="10">
        <f t="shared" si="118"/>
        <v>1.6284122316633662</v>
      </c>
      <c r="CC873" s="11">
        <f t="shared" si="119"/>
        <v>182.73040416496923</v>
      </c>
      <c r="CD873" s="11">
        <f t="shared" si="120"/>
        <v>114.20650260310578</v>
      </c>
      <c r="CF873" s="17"/>
      <c r="CG873" s="17"/>
      <c r="CH873" s="17"/>
      <c r="CI873" s="17"/>
    </row>
    <row r="874" spans="32:87" ht="10.5" customHeight="1">
      <c r="AG874" s="18">
        <v>33571</v>
      </c>
      <c r="AH874" s="19" t="s">
        <v>35</v>
      </c>
      <c r="AI874" s="20">
        <v>1.6E-2</v>
      </c>
      <c r="AJ874" s="26"/>
      <c r="AK874" s="20"/>
      <c r="AL874" s="20"/>
      <c r="AM874" s="20"/>
      <c r="AN874" s="20"/>
      <c r="AO874" s="19" t="s">
        <v>34</v>
      </c>
      <c r="AP874" s="18"/>
      <c r="AQ874" s="3">
        <f t="shared" si="115"/>
        <v>47.497498670614355</v>
      </c>
      <c r="AR874" s="27">
        <v>60.885518334502471</v>
      </c>
      <c r="AS874" s="28">
        <v>3.4478285800747854E-2</v>
      </c>
      <c r="AT874" s="28"/>
      <c r="AU874" s="28"/>
      <c r="AV874" s="28"/>
      <c r="AW874" s="60"/>
      <c r="AX874" s="69"/>
      <c r="AY874" s="68"/>
      <c r="AZ874" s="69"/>
      <c r="BA874" s="69"/>
      <c r="BB874" s="69"/>
      <c r="BC874" s="68"/>
      <c r="BD874" s="20"/>
      <c r="BE874" s="27"/>
      <c r="BF874" s="27"/>
      <c r="BG874" s="28"/>
      <c r="BH874" s="17"/>
      <c r="BI874" s="18">
        <v>39204</v>
      </c>
      <c r="BJ874" s="20"/>
      <c r="BK874" s="20"/>
      <c r="BL874" s="42">
        <f>0.03/2</f>
        <v>1.4999999999999999E-2</v>
      </c>
      <c r="BM874" s="42">
        <f>0.032/2</f>
        <v>1.6E-2</v>
      </c>
      <c r="BN874" s="20"/>
      <c r="BO874" s="20"/>
      <c r="BP874" s="20"/>
      <c r="BQ874" s="20"/>
      <c r="BR874" s="20"/>
      <c r="BS874" s="20"/>
      <c r="BT874" s="20"/>
      <c r="BU874" s="20"/>
      <c r="BW874" s="16">
        <f t="shared" si="116"/>
        <v>0.55415565657069377</v>
      </c>
      <c r="BX874" s="10">
        <f t="shared" si="121"/>
        <v>0.18096587728831251</v>
      </c>
      <c r="BY874" s="10">
        <f t="shared" si="122"/>
        <v>0.9512912758263633</v>
      </c>
      <c r="BZ874" s="12">
        <f t="shared" si="123"/>
        <v>0.24852818316852335</v>
      </c>
      <c r="CA874" s="10">
        <f t="shared" si="117"/>
        <v>3.2566113459535244</v>
      </c>
      <c r="CB874" s="10">
        <f t="shared" si="118"/>
        <v>1.6283056729767622</v>
      </c>
      <c r="CC874" s="11">
        <f t="shared" si="119"/>
        <v>182.7015085501634</v>
      </c>
      <c r="CD874" s="11">
        <f t="shared" si="120"/>
        <v>114.18844284385212</v>
      </c>
      <c r="CF874" s="17"/>
      <c r="CG874" s="17"/>
      <c r="CH874" s="17"/>
      <c r="CI874" s="17"/>
    </row>
    <row r="875" spans="32:87" ht="10.5" customHeight="1">
      <c r="AF875" s="8"/>
      <c r="AG875" s="18">
        <v>33571</v>
      </c>
      <c r="AH875" s="19" t="s">
        <v>33</v>
      </c>
      <c r="AI875" s="26"/>
      <c r="AJ875" s="20">
        <v>1.4500000000000001E-2</v>
      </c>
      <c r="AK875" s="21"/>
      <c r="AL875" s="21"/>
      <c r="AM875" s="21"/>
      <c r="AN875" s="21"/>
      <c r="AO875" s="19" t="s">
        <v>34</v>
      </c>
      <c r="AP875" s="20"/>
      <c r="AQ875" s="3">
        <f t="shared" si="115"/>
        <v>47.497498670614355</v>
      </c>
      <c r="AR875" s="27">
        <v>60.885518334502471</v>
      </c>
      <c r="AS875" s="28">
        <v>3.4478285800747854E-2</v>
      </c>
      <c r="AT875" s="28"/>
      <c r="AU875" s="28"/>
      <c r="AV875" s="28"/>
      <c r="AW875" s="60"/>
      <c r="AX875" s="69"/>
      <c r="AY875" s="68"/>
      <c r="AZ875" s="69"/>
      <c r="BA875" s="69"/>
      <c r="BB875" s="69"/>
      <c r="BC875" s="68"/>
      <c r="BD875" s="20"/>
      <c r="BE875" s="27"/>
      <c r="BF875" s="27"/>
      <c r="BG875" s="28"/>
      <c r="BH875" s="17"/>
      <c r="BI875" s="47">
        <v>39210</v>
      </c>
      <c r="BJ875" s="20"/>
      <c r="BK875" s="20"/>
      <c r="BL875" s="20"/>
      <c r="BM875" s="20"/>
      <c r="BN875" s="20"/>
      <c r="BO875" s="20"/>
      <c r="BP875" s="20"/>
      <c r="BQ875" s="20"/>
      <c r="BR875" s="20"/>
      <c r="BS875" s="54">
        <v>0.03</v>
      </c>
      <c r="BT875" s="43">
        <v>6.9000000000000006E-2</v>
      </c>
      <c r="BU875" s="43">
        <v>7.6999999999999999E-2</v>
      </c>
      <c r="BW875" s="16">
        <f t="shared" si="116"/>
        <v>0.55394550788233654</v>
      </c>
      <c r="BX875" s="10">
        <f t="shared" si="121"/>
        <v>0.18089725082695884</v>
      </c>
      <c r="BY875" s="10">
        <f t="shared" si="122"/>
        <v>0.95093052409263967</v>
      </c>
      <c r="BZ875" s="12">
        <f t="shared" si="123"/>
        <v>0.24843393551248408</v>
      </c>
      <c r="CA875" s="10">
        <f t="shared" si="117"/>
        <v>3.2553329345440938</v>
      </c>
      <c r="CB875" s="10">
        <f t="shared" si="118"/>
        <v>1.6276664672720469</v>
      </c>
      <c r="CC875" s="11">
        <f t="shared" si="119"/>
        <v>182.52823079209179</v>
      </c>
      <c r="CD875" s="11">
        <f t="shared" si="120"/>
        <v>114.08014424505737</v>
      </c>
      <c r="CF875" s="17"/>
      <c r="CG875" s="17"/>
      <c r="CH875" s="17"/>
      <c r="CI875" s="17"/>
    </row>
    <row r="876" spans="32:87" ht="10.5" customHeight="1">
      <c r="AG876" s="18">
        <v>33574</v>
      </c>
      <c r="AH876" s="19" t="s">
        <v>33</v>
      </c>
      <c r="AI876" s="26"/>
      <c r="AJ876" s="20">
        <v>1.4500000000000001E-2</v>
      </c>
      <c r="AK876" s="20"/>
      <c r="AL876" s="20"/>
      <c r="AM876" s="20"/>
      <c r="AN876" s="20"/>
      <c r="AO876" s="19" t="s">
        <v>34</v>
      </c>
      <c r="AP876" s="18"/>
      <c r="AQ876" s="3">
        <f t="shared" si="115"/>
        <v>47.488491739606232</v>
      </c>
      <c r="AR876" s="27">
        <v>60.873991835081654</v>
      </c>
      <c r="AS876" s="28">
        <v>3.4471758568128605E-2</v>
      </c>
      <c r="AT876" s="28"/>
      <c r="AU876" s="28"/>
      <c r="AV876" s="28"/>
      <c r="AW876" s="60"/>
      <c r="AX876" s="69"/>
      <c r="AY876" s="68"/>
      <c r="AZ876" s="69"/>
      <c r="BA876" s="69"/>
      <c r="BB876" s="69"/>
      <c r="BC876" s="68"/>
      <c r="BD876" s="20"/>
      <c r="BE876" s="27"/>
      <c r="BF876" s="27"/>
      <c r="BG876" s="28"/>
      <c r="BH876" s="17"/>
      <c r="BI876" s="18">
        <v>39234</v>
      </c>
      <c r="BJ876" s="42">
        <f>0.021/2</f>
        <v>1.0500000000000001E-2</v>
      </c>
      <c r="BK876" s="42">
        <f>0.024/2</f>
        <v>1.2E-2</v>
      </c>
      <c r="BL876" s="20"/>
      <c r="BM876" s="20"/>
      <c r="BN876" s="20"/>
      <c r="BO876" s="20"/>
      <c r="BP876" s="20"/>
      <c r="BQ876" s="20"/>
      <c r="BR876" s="20"/>
      <c r="BS876" s="20"/>
      <c r="BT876" s="20"/>
      <c r="BU876" s="20"/>
      <c r="BW876" s="16">
        <f t="shared" si="116"/>
        <v>0.55310570975935669</v>
      </c>
      <c r="BX876" s="10">
        <f t="shared" si="121"/>
        <v>0.18062300513034252</v>
      </c>
      <c r="BY876" s="10">
        <f t="shared" si="122"/>
        <v>0.9494888846933599</v>
      </c>
      <c r="BZ876" s="12">
        <f t="shared" si="123"/>
        <v>0.24805730216180405</v>
      </c>
      <c r="CA876" s="10">
        <f t="shared" si="117"/>
        <v>3.250224305453052</v>
      </c>
      <c r="CB876" s="10">
        <f t="shared" si="118"/>
        <v>1.625112152726526</v>
      </c>
      <c r="CC876" s="11">
        <f t="shared" si="119"/>
        <v>181.83676160276005</v>
      </c>
      <c r="CD876" s="11">
        <f t="shared" si="120"/>
        <v>113.64797600172504</v>
      </c>
      <c r="CF876" s="17"/>
      <c r="CG876" s="17"/>
      <c r="CH876" s="17"/>
      <c r="CI876" s="17"/>
    </row>
    <row r="877" spans="32:87" ht="10.5" customHeight="1">
      <c r="AF877" s="8"/>
      <c r="AG877" s="18">
        <v>33574</v>
      </c>
      <c r="AH877" s="19" t="s">
        <v>33</v>
      </c>
      <c r="AI877" s="26"/>
      <c r="AJ877" s="20">
        <v>1.4500000000000001E-2</v>
      </c>
      <c r="AK877" s="21"/>
      <c r="AL877" s="21"/>
      <c r="AM877" s="21"/>
      <c r="AN877" s="21"/>
      <c r="AO877" s="19" t="s">
        <v>34</v>
      </c>
      <c r="AP877" s="18"/>
      <c r="AQ877" s="3">
        <f t="shared" si="115"/>
        <v>47.488491739606232</v>
      </c>
      <c r="AR877" s="27">
        <v>60.873991835081654</v>
      </c>
      <c r="AS877" s="28">
        <v>3.4471758568128605E-2</v>
      </c>
      <c r="AT877" s="28"/>
      <c r="AU877" s="28"/>
      <c r="AV877" s="28"/>
      <c r="AW877" s="60"/>
      <c r="AX877" s="69"/>
      <c r="AY877" s="68"/>
      <c r="AZ877" s="69"/>
      <c r="BA877" s="69"/>
      <c r="BB877" s="69"/>
      <c r="BC877" s="68"/>
      <c r="BD877" s="20"/>
      <c r="BE877" s="27"/>
      <c r="BF877" s="27"/>
      <c r="BG877" s="28"/>
      <c r="BH877" s="17"/>
      <c r="BI877" s="18">
        <v>39234</v>
      </c>
      <c r="BJ877" s="20"/>
      <c r="BK877" s="20"/>
      <c r="BL877" s="42">
        <f>0.03/2</f>
        <v>1.4999999999999999E-2</v>
      </c>
      <c r="BM877" s="42">
        <v>0.04</v>
      </c>
      <c r="BN877" s="20"/>
      <c r="BO877" s="20"/>
      <c r="BP877" s="20"/>
      <c r="BQ877" s="20"/>
      <c r="BR877" s="20"/>
      <c r="BS877" s="20"/>
      <c r="BT877" s="20"/>
      <c r="BU877" s="20"/>
      <c r="BW877" s="16">
        <f t="shared" si="116"/>
        <v>0.55310570975935669</v>
      </c>
      <c r="BX877" s="10">
        <f t="shared" si="121"/>
        <v>0.18062300513034252</v>
      </c>
      <c r="BY877" s="10">
        <f t="shared" si="122"/>
        <v>0.9494888846933599</v>
      </c>
      <c r="BZ877" s="12">
        <f t="shared" si="123"/>
        <v>0.24805730216180405</v>
      </c>
      <c r="CA877" s="10">
        <f t="shared" si="117"/>
        <v>3.250224305453052</v>
      </c>
      <c r="CB877" s="10">
        <f t="shared" si="118"/>
        <v>1.625112152726526</v>
      </c>
      <c r="CC877" s="11">
        <f t="shared" si="119"/>
        <v>181.83676160276005</v>
      </c>
      <c r="CD877" s="11">
        <f t="shared" si="120"/>
        <v>113.64797600172504</v>
      </c>
      <c r="CF877" s="17"/>
      <c r="CG877" s="17"/>
      <c r="CH877" s="17"/>
      <c r="CI877" s="17"/>
    </row>
    <row r="878" spans="32:87" ht="10.5" customHeight="1">
      <c r="AG878" s="18">
        <v>33574</v>
      </c>
      <c r="AH878" s="19" t="s">
        <v>33</v>
      </c>
      <c r="AI878" s="26"/>
      <c r="AJ878" s="20">
        <v>1.4500000000000001E-2</v>
      </c>
      <c r="AK878" s="21"/>
      <c r="AL878" s="21"/>
      <c r="AM878" s="21"/>
      <c r="AN878" s="21"/>
      <c r="AO878" s="19" t="s">
        <v>34</v>
      </c>
      <c r="AP878" s="18"/>
      <c r="AQ878" s="3">
        <f t="shared" si="115"/>
        <v>47.488491739606232</v>
      </c>
      <c r="AR878" s="27">
        <v>60.873991835081654</v>
      </c>
      <c r="AS878" s="28">
        <v>3.4471758568128605E-2</v>
      </c>
      <c r="AT878" s="28"/>
      <c r="AU878" s="28"/>
      <c r="AV878" s="28"/>
      <c r="AW878" s="60"/>
      <c r="AX878" s="69"/>
      <c r="AY878" s="68"/>
      <c r="AZ878" s="69"/>
      <c r="BA878" s="69"/>
      <c r="BB878" s="69"/>
      <c r="BC878" s="68"/>
      <c r="BD878" s="20"/>
      <c r="BE878" s="27"/>
      <c r="BF878" s="27"/>
      <c r="BG878" s="28"/>
      <c r="BH878" s="17"/>
      <c r="BI878" s="44">
        <v>39252</v>
      </c>
      <c r="BJ878" s="20"/>
      <c r="BK878" s="20"/>
      <c r="BL878" s="20"/>
      <c r="BM878" s="20"/>
      <c r="BN878" s="45">
        <v>0.16</v>
      </c>
      <c r="BO878" s="55">
        <v>0.155</v>
      </c>
      <c r="BP878" s="55">
        <v>0.24</v>
      </c>
      <c r="BQ878" s="20"/>
      <c r="BR878" s="20"/>
      <c r="BS878" s="20"/>
      <c r="BT878" s="20"/>
      <c r="BU878" s="20"/>
      <c r="BW878" s="16">
        <f t="shared" si="116"/>
        <v>0.55247669678353195</v>
      </c>
      <c r="BX878" s="10">
        <f t="shared" si="121"/>
        <v>0.18041759373799066</v>
      </c>
      <c r="BY878" s="10">
        <f t="shared" si="122"/>
        <v>0.94840908960476211</v>
      </c>
      <c r="BZ878" s="12">
        <f t="shared" si="123"/>
        <v>0.24777520190672678</v>
      </c>
      <c r="CA878" s="10">
        <f t="shared" si="117"/>
        <v>3.246398095496942</v>
      </c>
      <c r="CB878" s="10">
        <f t="shared" si="118"/>
        <v>1.623199047748471</v>
      </c>
      <c r="CC878" s="11">
        <f t="shared" si="119"/>
        <v>181.31987928995864</v>
      </c>
      <c r="CD878" s="11">
        <f t="shared" si="120"/>
        <v>113.32492455622415</v>
      </c>
      <c r="CF878" s="17"/>
      <c r="CG878" s="17"/>
      <c r="CH878" s="17"/>
      <c r="CI878" s="17"/>
    </row>
    <row r="879" spans="32:87" ht="10.5" customHeight="1">
      <c r="AF879" s="8"/>
      <c r="AG879" s="18">
        <v>33574</v>
      </c>
      <c r="AH879" s="19" t="s">
        <v>39</v>
      </c>
      <c r="AI879" s="19"/>
      <c r="AJ879" s="19"/>
      <c r="AK879" s="19"/>
      <c r="AL879" s="20">
        <v>0.02</v>
      </c>
      <c r="AM879" s="26"/>
      <c r="AN879" s="20"/>
      <c r="AO879" s="19" t="s">
        <v>34</v>
      </c>
      <c r="AP879" s="20"/>
      <c r="AQ879" s="3">
        <f t="shared" si="115"/>
        <v>47.488491739606232</v>
      </c>
      <c r="AR879" s="19"/>
      <c r="AS879" s="19"/>
      <c r="AT879" s="27">
        <v>237.49891697190643</v>
      </c>
      <c r="AU879" s="27">
        <v>135.28642011214521</v>
      </c>
      <c r="AV879" s="28">
        <v>0</v>
      </c>
      <c r="AW879" s="60"/>
      <c r="AX879" s="69"/>
      <c r="AY879" s="68"/>
      <c r="AZ879" s="69"/>
      <c r="BA879" s="69"/>
      <c r="BB879" s="69"/>
      <c r="BC879" s="68"/>
      <c r="BD879" s="20"/>
      <c r="BE879" s="27"/>
      <c r="BF879" s="27"/>
      <c r="BG879" s="28"/>
      <c r="BH879" s="17"/>
      <c r="BI879" s="18">
        <v>39265</v>
      </c>
      <c r="BJ879" s="20"/>
      <c r="BK879" s="20"/>
      <c r="BL879" s="42">
        <f>0.03/2</f>
        <v>1.4999999999999999E-2</v>
      </c>
      <c r="BM879" s="42">
        <f>0.032/2</f>
        <v>1.6E-2</v>
      </c>
      <c r="BN879" s="20"/>
      <c r="BO879" s="20"/>
      <c r="BP879" s="20"/>
      <c r="BQ879" s="20"/>
      <c r="BR879" s="20"/>
      <c r="BS879" s="20"/>
      <c r="BT879" s="20"/>
      <c r="BU879" s="20"/>
      <c r="BW879" s="16">
        <f t="shared" si="116"/>
        <v>0.55202285455937017</v>
      </c>
      <c r="BX879" s="10">
        <f t="shared" si="121"/>
        <v>0.18026938636110643</v>
      </c>
      <c r="BY879" s="10">
        <f t="shared" si="122"/>
        <v>0.94763000137688347</v>
      </c>
      <c r="BZ879" s="12">
        <f t="shared" si="123"/>
        <v>0.24757166237396425</v>
      </c>
      <c r="CA879" s="10">
        <f t="shared" si="117"/>
        <v>3.2436375232108943</v>
      </c>
      <c r="CB879" s="10">
        <f t="shared" si="118"/>
        <v>1.6218187616054471</v>
      </c>
      <c r="CC879" s="11">
        <f t="shared" si="119"/>
        <v>180.94748939715697</v>
      </c>
      <c r="CD879" s="11">
        <f t="shared" si="120"/>
        <v>113.0921808732231</v>
      </c>
      <c r="CF879" s="17"/>
      <c r="CG879" s="17"/>
      <c r="CH879" s="17"/>
      <c r="CI879" s="17"/>
    </row>
    <row r="880" spans="32:87" ht="10.5" customHeight="1">
      <c r="AG880" s="18">
        <v>33599</v>
      </c>
      <c r="AH880" s="19" t="s">
        <v>35</v>
      </c>
      <c r="AI880" s="20">
        <v>7.5999999999999998E-2</v>
      </c>
      <c r="AJ880" s="26"/>
      <c r="AK880" s="20"/>
      <c r="AL880" s="20"/>
      <c r="AM880" s="20"/>
      <c r="AN880" s="20"/>
      <c r="AO880" s="19" t="s">
        <v>34</v>
      </c>
      <c r="AP880" s="18"/>
      <c r="AQ880" s="3">
        <f t="shared" si="115"/>
        <v>47.413500371893186</v>
      </c>
      <c r="AR880" s="27">
        <v>60.778022494640105</v>
      </c>
      <c r="AS880" s="28">
        <v>3.4417412995677792E-2</v>
      </c>
      <c r="AT880" s="28"/>
      <c r="AU880" s="28"/>
      <c r="AV880" s="28"/>
      <c r="AW880" s="60"/>
      <c r="AX880" s="69"/>
      <c r="AY880" s="68"/>
      <c r="AZ880" s="69"/>
      <c r="BA880" s="69"/>
      <c r="BB880" s="69"/>
      <c r="BC880" s="68"/>
      <c r="BD880" s="20"/>
      <c r="BE880" s="27"/>
      <c r="BF880" s="27"/>
      <c r="BG880" s="28"/>
      <c r="BH880" s="17"/>
      <c r="BI880" s="18">
        <v>39266</v>
      </c>
      <c r="BJ880" s="42">
        <f>0.021/2</f>
        <v>1.0500000000000001E-2</v>
      </c>
      <c r="BK880" s="42">
        <f>0.024/2</f>
        <v>1.2E-2</v>
      </c>
      <c r="BL880" s="20"/>
      <c r="BM880" s="20"/>
      <c r="BN880" s="20"/>
      <c r="BO880" s="20"/>
      <c r="BP880" s="20"/>
      <c r="BQ880" s="20"/>
      <c r="BR880" s="20"/>
      <c r="BS880" s="20"/>
      <c r="BT880" s="20"/>
      <c r="BU880" s="20"/>
      <c r="BW880" s="16">
        <f t="shared" si="116"/>
        <v>0.55198795906508358</v>
      </c>
      <c r="BX880" s="10">
        <f t="shared" si="121"/>
        <v>0.18025799083773289</v>
      </c>
      <c r="BY880" s="10">
        <f t="shared" si="122"/>
        <v>0.94757009802863257</v>
      </c>
      <c r="BZ880" s="12">
        <f t="shared" si="123"/>
        <v>0.24755601241407846</v>
      </c>
      <c r="CA880" s="10">
        <f t="shared" si="117"/>
        <v>3.2434252687537182</v>
      </c>
      <c r="CB880" s="10">
        <f t="shared" si="118"/>
        <v>1.6217126343768591</v>
      </c>
      <c r="CC880" s="11">
        <f t="shared" si="119"/>
        <v>180.91887571911255</v>
      </c>
      <c r="CD880" s="11">
        <f t="shared" si="120"/>
        <v>113.07429732444534</v>
      </c>
      <c r="CF880" s="17"/>
      <c r="CG880" s="17"/>
      <c r="CH880" s="17"/>
      <c r="CI880" s="17"/>
    </row>
    <row r="881" spans="32:87" ht="10.5" customHeight="1">
      <c r="AF881" s="8"/>
      <c r="AG881" s="18">
        <v>33599</v>
      </c>
      <c r="AH881" s="19" t="s">
        <v>33</v>
      </c>
      <c r="AI881" s="26"/>
      <c r="AJ881" s="20">
        <v>1.4500000000000001E-2</v>
      </c>
      <c r="AK881" s="21"/>
      <c r="AL881" s="21"/>
      <c r="AM881" s="21"/>
      <c r="AN881" s="21"/>
      <c r="AO881" s="19" t="s">
        <v>34</v>
      </c>
      <c r="AP881" s="18"/>
      <c r="AQ881" s="3">
        <f t="shared" si="115"/>
        <v>47.413500371893186</v>
      </c>
      <c r="AR881" s="27">
        <v>60.778022494640105</v>
      </c>
      <c r="AS881" s="28">
        <v>3.4417412995677792E-2</v>
      </c>
      <c r="AT881" s="28"/>
      <c r="AU881" s="28"/>
      <c r="AV881" s="28"/>
      <c r="AW881" s="60"/>
      <c r="AX881" s="69"/>
      <c r="AY881" s="68"/>
      <c r="AZ881" s="69"/>
      <c r="BA881" s="69"/>
      <c r="BB881" s="69"/>
      <c r="BC881" s="68"/>
      <c r="BD881" s="20"/>
      <c r="BE881" s="27"/>
      <c r="BF881" s="27"/>
      <c r="BG881" s="28"/>
      <c r="BH881" s="17"/>
      <c r="BI881" s="47">
        <v>39282</v>
      </c>
      <c r="BJ881" s="20"/>
      <c r="BK881" s="20"/>
      <c r="BL881" s="20"/>
      <c r="BM881" s="20"/>
      <c r="BN881" s="20"/>
      <c r="BO881" s="20"/>
      <c r="BP881" s="20"/>
      <c r="BQ881" s="20"/>
      <c r="BR881" s="43">
        <v>2.3E-2</v>
      </c>
      <c r="BS881" s="20"/>
      <c r="BT881" s="20"/>
      <c r="BU881" s="20"/>
      <c r="BW881" s="16">
        <f t="shared" si="116"/>
        <v>0.55142993106121563</v>
      </c>
      <c r="BX881" s="10">
        <f t="shared" si="121"/>
        <v>0.18007576040107848</v>
      </c>
      <c r="BY881" s="10">
        <f t="shared" si="122"/>
        <v>0.94661215928804265</v>
      </c>
      <c r="BZ881" s="12">
        <f t="shared" si="123"/>
        <v>0.24730574755741944</v>
      </c>
      <c r="CA881" s="10">
        <f t="shared" si="117"/>
        <v>3.2400310857699868</v>
      </c>
      <c r="CB881" s="10">
        <f t="shared" si="118"/>
        <v>1.6200155428849934</v>
      </c>
      <c r="CC881" s="11">
        <f t="shared" si="119"/>
        <v>180.46167175043806</v>
      </c>
      <c r="CD881" s="11">
        <f t="shared" si="120"/>
        <v>112.78854484402379</v>
      </c>
      <c r="CF881" s="17"/>
      <c r="CG881" s="17"/>
      <c r="CH881" s="17"/>
      <c r="CI881" s="17"/>
    </row>
    <row r="882" spans="32:87" ht="10.5" customHeight="1">
      <c r="AG882" s="18">
        <v>33609</v>
      </c>
      <c r="AH882" s="19" t="s">
        <v>33</v>
      </c>
      <c r="AI882" s="26"/>
      <c r="AJ882" s="20">
        <v>1.4500000000000001E-2</v>
      </c>
      <c r="AK882" s="20"/>
      <c r="AL882" s="20"/>
      <c r="AM882" s="20"/>
      <c r="AN882" s="20"/>
      <c r="AO882" s="19" t="s">
        <v>34</v>
      </c>
      <c r="AP882" s="20"/>
      <c r="AQ882" s="3">
        <f t="shared" si="115"/>
        <v>47.383536993582936</v>
      </c>
      <c r="AR882" s="27">
        <v>60.73967713527432</v>
      </c>
      <c r="AS882" s="28">
        <v>3.4395698763861907E-2</v>
      </c>
      <c r="AT882" s="28"/>
      <c r="AU882" s="28"/>
      <c r="AV882" s="28"/>
      <c r="AW882" s="60"/>
      <c r="AX882" s="69"/>
      <c r="AY882" s="68"/>
      <c r="AZ882" s="69"/>
      <c r="BA882" s="69"/>
      <c r="BB882" s="69"/>
      <c r="BC882" s="68"/>
      <c r="BD882" s="20"/>
      <c r="BE882" s="27"/>
      <c r="BF882" s="27"/>
      <c r="BG882" s="28"/>
      <c r="BH882" s="17"/>
      <c r="BI882" s="47">
        <v>39287</v>
      </c>
      <c r="BJ882" s="20"/>
      <c r="BK882" s="20"/>
      <c r="BL882" s="20"/>
      <c r="BM882" s="20"/>
      <c r="BN882" s="20"/>
      <c r="BO882" s="20"/>
      <c r="BP882" s="20"/>
      <c r="BQ882" s="43">
        <v>3.5000000000000003E-2</v>
      </c>
      <c r="BR882" s="20"/>
      <c r="BS882" s="20"/>
      <c r="BT882" s="20"/>
      <c r="BU882" s="20"/>
      <c r="BW882" s="16">
        <f t="shared" si="116"/>
        <v>0.55125566302839302</v>
      </c>
      <c r="BX882" s="10">
        <f t="shared" si="121"/>
        <v>0.18001885117878846</v>
      </c>
      <c r="BY882" s="10">
        <f t="shared" si="122"/>
        <v>0.94631300207956881</v>
      </c>
      <c r="BZ882" s="12">
        <f t="shared" si="123"/>
        <v>0.24722759168719011</v>
      </c>
      <c r="CA882" s="10">
        <f t="shared" si="117"/>
        <v>3.2389711321891892</v>
      </c>
      <c r="CB882" s="10">
        <f t="shared" si="118"/>
        <v>1.6194855660945946</v>
      </c>
      <c r="CC882" s="11">
        <f t="shared" si="119"/>
        <v>180.31903259690466</v>
      </c>
      <c r="CD882" s="11">
        <f t="shared" si="120"/>
        <v>112.6993953730654</v>
      </c>
      <c r="CF882" s="17"/>
      <c r="CG882" s="17"/>
      <c r="CH882" s="17"/>
      <c r="CI882" s="17"/>
    </row>
    <row r="883" spans="32:87" ht="10.5" customHeight="1">
      <c r="AF883" s="8"/>
      <c r="AG883" s="18">
        <v>33609</v>
      </c>
      <c r="AH883" s="19" t="s">
        <v>33</v>
      </c>
      <c r="AI883" s="26"/>
      <c r="AJ883" s="20">
        <v>1.4500000000000001E-2</v>
      </c>
      <c r="AK883" s="21"/>
      <c r="AL883" s="21"/>
      <c r="AM883" s="21"/>
      <c r="AN883" s="21"/>
      <c r="AO883" s="19" t="s">
        <v>34</v>
      </c>
      <c r="AP883" s="18"/>
      <c r="AQ883" s="3">
        <f t="shared" si="115"/>
        <v>47.383536993582936</v>
      </c>
      <c r="AR883" s="27">
        <v>60.73967713527432</v>
      </c>
      <c r="AS883" s="28">
        <v>3.4395698763861907E-2</v>
      </c>
      <c r="AT883" s="28"/>
      <c r="AU883" s="28"/>
      <c r="AV883" s="28"/>
      <c r="AW883" s="60"/>
      <c r="AX883" s="69"/>
      <c r="AY883" s="68"/>
      <c r="AZ883" s="69"/>
      <c r="BA883" s="69"/>
      <c r="BB883" s="69"/>
      <c r="BC883" s="68"/>
      <c r="BD883" s="20"/>
      <c r="BE883" s="27"/>
      <c r="BF883" s="27"/>
      <c r="BG883" s="28"/>
      <c r="BH883" s="17"/>
      <c r="BI883" s="18">
        <v>39295</v>
      </c>
      <c r="BJ883" s="42">
        <f>0.021/2</f>
        <v>1.0500000000000001E-2</v>
      </c>
      <c r="BK883" s="42">
        <f>0.024/2</f>
        <v>1.2E-2</v>
      </c>
      <c r="BL883" s="20"/>
      <c r="BM883" s="20"/>
      <c r="BN883" s="20"/>
      <c r="BO883" s="20"/>
      <c r="BP883" s="20"/>
      <c r="BQ883" s="20"/>
      <c r="BR883" s="20"/>
      <c r="BS883" s="20"/>
      <c r="BT883" s="20"/>
      <c r="BU883" s="20"/>
      <c r="BW883" s="16">
        <f t="shared" si="116"/>
        <v>0.55097694872216096</v>
      </c>
      <c r="BX883" s="10">
        <f t="shared" si="121"/>
        <v>0.1799278338295256</v>
      </c>
      <c r="BY883" s="10">
        <f t="shared" si="122"/>
        <v>0.94583454718188287</v>
      </c>
      <c r="BZ883" s="12">
        <f t="shared" si="123"/>
        <v>0.24710259366663473</v>
      </c>
      <c r="CA883" s="10">
        <f t="shared" si="117"/>
        <v>3.2372759276660816</v>
      </c>
      <c r="CB883" s="10">
        <f t="shared" si="118"/>
        <v>1.6186379638330408</v>
      </c>
      <c r="CC883" s="11">
        <f t="shared" si="119"/>
        <v>180.09104442120579</v>
      </c>
      <c r="CD883" s="11">
        <f t="shared" si="120"/>
        <v>112.55690276325363</v>
      </c>
      <c r="CF883" s="17"/>
      <c r="CG883" s="17"/>
      <c r="CH883" s="17"/>
      <c r="CI883" s="17"/>
    </row>
    <row r="884" spans="32:87" ht="10.5" customHeight="1">
      <c r="AG884" s="18">
        <v>33609</v>
      </c>
      <c r="AH884" s="19" t="s">
        <v>33</v>
      </c>
      <c r="AI884" s="26"/>
      <c r="AJ884" s="20">
        <v>1.4500000000000001E-2</v>
      </c>
      <c r="AK884" s="21"/>
      <c r="AL884" s="21"/>
      <c r="AM884" s="21"/>
      <c r="AN884" s="21"/>
      <c r="AO884" s="19" t="s">
        <v>34</v>
      </c>
      <c r="AP884" s="20"/>
      <c r="AQ884" s="3">
        <f t="shared" si="115"/>
        <v>47.383536993582936</v>
      </c>
      <c r="AR884" s="27">
        <v>60.73967713527432</v>
      </c>
      <c r="AS884" s="28">
        <v>3.4395698763861907E-2</v>
      </c>
      <c r="AT884" s="28"/>
      <c r="AU884" s="28"/>
      <c r="AV884" s="28"/>
      <c r="AW884" s="60"/>
      <c r="AX884" s="69"/>
      <c r="AY884" s="68"/>
      <c r="AZ884" s="69"/>
      <c r="BA884" s="69"/>
      <c r="BB884" s="69"/>
      <c r="BC884" s="68"/>
      <c r="BD884" s="20"/>
      <c r="BE884" s="27"/>
      <c r="BF884" s="27"/>
      <c r="BG884" s="28"/>
      <c r="BH884" s="17"/>
      <c r="BI884" s="18">
        <v>39295</v>
      </c>
      <c r="BJ884" s="20"/>
      <c r="BK884" s="20"/>
      <c r="BL884" s="42">
        <f>0.03/2</f>
        <v>1.4999999999999999E-2</v>
      </c>
      <c r="BM884" s="42">
        <f>0.032/2</f>
        <v>1.6E-2</v>
      </c>
      <c r="BN884" s="20"/>
      <c r="BO884" s="20"/>
      <c r="BP884" s="20"/>
      <c r="BQ884" s="20"/>
      <c r="BR884" s="20"/>
      <c r="BS884" s="20"/>
      <c r="BT884" s="20"/>
      <c r="BU884" s="20"/>
      <c r="BW884" s="16">
        <f t="shared" si="116"/>
        <v>0.55097694872216096</v>
      </c>
      <c r="BX884" s="10">
        <f t="shared" si="121"/>
        <v>0.1799278338295256</v>
      </c>
      <c r="BY884" s="10">
        <f t="shared" si="122"/>
        <v>0.94583454718188287</v>
      </c>
      <c r="BZ884" s="12">
        <f t="shared" si="123"/>
        <v>0.24710259366663473</v>
      </c>
      <c r="CA884" s="10">
        <f t="shared" si="117"/>
        <v>3.2372759276660816</v>
      </c>
      <c r="CB884" s="10">
        <f t="shared" si="118"/>
        <v>1.6186379638330408</v>
      </c>
      <c r="CC884" s="11">
        <f t="shared" si="119"/>
        <v>180.09104442120579</v>
      </c>
      <c r="CD884" s="11">
        <f t="shared" si="120"/>
        <v>112.55690276325363</v>
      </c>
      <c r="CF884" s="17"/>
      <c r="CG884" s="17"/>
      <c r="CH884" s="17"/>
      <c r="CI884" s="17"/>
    </row>
    <row r="885" spans="32:87" ht="10.5" customHeight="1">
      <c r="AF885" s="8"/>
      <c r="AG885" s="18">
        <v>33609</v>
      </c>
      <c r="AH885" s="19" t="s">
        <v>39</v>
      </c>
      <c r="AI885" s="19"/>
      <c r="AJ885" s="19"/>
      <c r="AK885" s="19"/>
      <c r="AL885" s="20">
        <v>0.11</v>
      </c>
      <c r="AM885" s="26"/>
      <c r="AN885" s="20"/>
      <c r="AO885" s="19" t="s">
        <v>34</v>
      </c>
      <c r="AP885" s="18"/>
      <c r="AQ885" s="3">
        <f t="shared" si="115"/>
        <v>47.383536993582936</v>
      </c>
      <c r="AR885" s="19"/>
      <c r="AS885" s="19"/>
      <c r="AT885" s="27">
        <v>236.9748902935826</v>
      </c>
      <c r="AU885" s="27">
        <v>134.98791898945555</v>
      </c>
      <c r="AV885" s="28">
        <v>0</v>
      </c>
      <c r="AW885" s="60"/>
      <c r="AX885" s="69"/>
      <c r="AY885" s="68"/>
      <c r="AZ885" s="69"/>
      <c r="BA885" s="69"/>
      <c r="BB885" s="69"/>
      <c r="BC885" s="68"/>
      <c r="BD885" s="20"/>
      <c r="BE885" s="27"/>
      <c r="BF885" s="27"/>
      <c r="BG885" s="28"/>
      <c r="BH885" s="17"/>
      <c r="BI885" s="47">
        <v>39296</v>
      </c>
      <c r="BJ885" s="20"/>
      <c r="BK885" s="20"/>
      <c r="BL885" s="20"/>
      <c r="BM885" s="20"/>
      <c r="BN885" s="20"/>
      <c r="BO885" s="20"/>
      <c r="BP885" s="20"/>
      <c r="BQ885" s="20"/>
      <c r="BR885" s="20"/>
      <c r="BS885" s="43">
        <v>0.04</v>
      </c>
      <c r="BT885" s="43"/>
      <c r="BU885" s="43"/>
      <c r="BW885" s="16">
        <f t="shared" si="116"/>
        <v>0.55094211934361725</v>
      </c>
      <c r="BX885" s="10">
        <f t="shared" si="121"/>
        <v>0.1799164598970053</v>
      </c>
      <c r="BY885" s="10">
        <f t="shared" si="122"/>
        <v>0.94577475733121874</v>
      </c>
      <c r="BZ885" s="12">
        <f t="shared" si="123"/>
        <v>0.24708697335839153</v>
      </c>
      <c r="CA885" s="10">
        <f t="shared" si="117"/>
        <v>3.2370640894937086</v>
      </c>
      <c r="CB885" s="10">
        <f t="shared" si="118"/>
        <v>1.6185320447468543</v>
      </c>
      <c r="CC885" s="11">
        <f t="shared" si="119"/>
        <v>180.06256617494259</v>
      </c>
      <c r="CD885" s="11">
        <f t="shared" si="120"/>
        <v>112.53910385933912</v>
      </c>
      <c r="CF885" s="17"/>
      <c r="CG885" s="17"/>
      <c r="CH885" s="17"/>
      <c r="CI885" s="17"/>
    </row>
    <row r="886" spans="32:87" ht="10.5" customHeight="1">
      <c r="AG886" s="18">
        <v>33634</v>
      </c>
      <c r="AH886" s="19" t="s">
        <v>35</v>
      </c>
      <c r="AI886" s="20">
        <v>1.6E-2</v>
      </c>
      <c r="AJ886" s="26"/>
      <c r="AK886" s="20"/>
      <c r="AL886" s="20"/>
      <c r="AM886" s="20"/>
      <c r="AN886" s="20"/>
      <c r="AO886" s="19" t="s">
        <v>34</v>
      </c>
      <c r="AP886" s="18"/>
      <c r="AQ886" s="3">
        <f t="shared" si="115"/>
        <v>47.308711364971394</v>
      </c>
      <c r="AR886" s="27">
        <v>60.643919545249709</v>
      </c>
      <c r="AS886" s="28">
        <v>3.43414731015571E-2</v>
      </c>
      <c r="AT886" s="28"/>
      <c r="AU886" s="28"/>
      <c r="AV886" s="28"/>
      <c r="AW886" s="60"/>
      <c r="AX886" s="69"/>
      <c r="AY886" s="68"/>
      <c r="AZ886" s="69"/>
      <c r="BA886" s="69"/>
      <c r="BB886" s="69"/>
      <c r="BC886" s="68"/>
      <c r="BD886" s="20"/>
      <c r="BE886" s="27"/>
      <c r="BF886" s="27"/>
      <c r="BG886" s="28"/>
      <c r="BH886" s="17"/>
      <c r="BI886" s="18">
        <v>39328</v>
      </c>
      <c r="BJ886" s="42">
        <f>0.021/2</f>
        <v>1.0500000000000001E-2</v>
      </c>
      <c r="BK886" s="42">
        <f>0.024/2</f>
        <v>1.2E-2</v>
      </c>
      <c r="BL886" s="20"/>
      <c r="BM886" s="20"/>
      <c r="BN886" s="20"/>
      <c r="BO886" s="20"/>
      <c r="BP886" s="20"/>
      <c r="BQ886" s="20"/>
      <c r="BR886" s="20"/>
      <c r="BS886" s="20"/>
      <c r="BT886" s="20"/>
      <c r="BU886" s="20"/>
      <c r="BW886" s="16">
        <f t="shared" si="116"/>
        <v>0.54982874096849865</v>
      </c>
      <c r="BX886" s="10">
        <f t="shared" si="121"/>
        <v>0.1795528734352988</v>
      </c>
      <c r="BY886" s="10">
        <f t="shared" si="122"/>
        <v>0.94386347640791568</v>
      </c>
      <c r="BZ886" s="12">
        <f t="shared" si="123"/>
        <v>0.24658764451194487</v>
      </c>
      <c r="CA886" s="10">
        <f t="shared" si="117"/>
        <v>3.2302925822147683</v>
      </c>
      <c r="CB886" s="10">
        <f t="shared" si="118"/>
        <v>1.6151462911073842</v>
      </c>
      <c r="CC886" s="11">
        <f t="shared" si="119"/>
        <v>179.1536361752631</v>
      </c>
      <c r="CD886" s="11">
        <f t="shared" si="120"/>
        <v>111.97102260953943</v>
      </c>
      <c r="CF886" s="17"/>
      <c r="CG886" s="17"/>
      <c r="CH886" s="17"/>
      <c r="CI886" s="17"/>
    </row>
    <row r="887" spans="32:87" ht="10.5" customHeight="1">
      <c r="AF887" s="8"/>
      <c r="AG887" s="18">
        <v>33634</v>
      </c>
      <c r="AH887" s="19" t="s">
        <v>33</v>
      </c>
      <c r="AI887" s="26"/>
      <c r="AJ887" s="20">
        <v>1.4500000000000001E-2</v>
      </c>
      <c r="AK887" s="21"/>
      <c r="AL887" s="21"/>
      <c r="AM887" s="21"/>
      <c r="AN887" s="21"/>
      <c r="AO887" s="19" t="s">
        <v>34</v>
      </c>
      <c r="AP887" s="18"/>
      <c r="AQ887" s="3">
        <f t="shared" si="115"/>
        <v>47.308711364971394</v>
      </c>
      <c r="AR887" s="27">
        <v>60.643919545249709</v>
      </c>
      <c r="AS887" s="28">
        <v>3.43414731015571E-2</v>
      </c>
      <c r="AT887" s="28"/>
      <c r="AU887" s="28"/>
      <c r="AV887" s="28"/>
      <c r="AW887" s="60"/>
      <c r="AX887" s="69"/>
      <c r="AY887" s="68"/>
      <c r="AZ887" s="69"/>
      <c r="BA887" s="69"/>
      <c r="BB887" s="69"/>
      <c r="BC887" s="68"/>
      <c r="BD887" s="20"/>
      <c r="BE887" s="27"/>
      <c r="BF887" s="27"/>
      <c r="BG887" s="28"/>
      <c r="BH887" s="17"/>
      <c r="BI887" s="18">
        <v>39328</v>
      </c>
      <c r="BJ887" s="20"/>
      <c r="BK887" s="20"/>
      <c r="BL887" s="42">
        <f>0.03/2</f>
        <v>1.4999999999999999E-2</v>
      </c>
      <c r="BM887" s="42">
        <f>0.032/2</f>
        <v>1.6E-2</v>
      </c>
      <c r="BN887" s="20"/>
      <c r="BO887" s="20"/>
      <c r="BP887" s="20"/>
      <c r="BQ887" s="20"/>
      <c r="BR887" s="20"/>
      <c r="BS887" s="20"/>
      <c r="BT887" s="20"/>
      <c r="BU887" s="20"/>
      <c r="BW887" s="16">
        <f t="shared" si="116"/>
        <v>0.54982874096849865</v>
      </c>
      <c r="BX887" s="10">
        <f t="shared" si="121"/>
        <v>0.1795528734352988</v>
      </c>
      <c r="BY887" s="10">
        <f t="shared" si="122"/>
        <v>0.94386347640791568</v>
      </c>
      <c r="BZ887" s="12">
        <f t="shared" si="123"/>
        <v>0.24658764451194487</v>
      </c>
      <c r="CA887" s="10">
        <f t="shared" si="117"/>
        <v>3.2302925822147683</v>
      </c>
      <c r="CB887" s="10">
        <f t="shared" si="118"/>
        <v>1.6151462911073842</v>
      </c>
      <c r="CC887" s="11">
        <f t="shared" si="119"/>
        <v>179.1536361752631</v>
      </c>
      <c r="CD887" s="11">
        <f t="shared" si="120"/>
        <v>111.97102260953943</v>
      </c>
      <c r="CF887" s="17"/>
      <c r="CG887" s="17"/>
      <c r="CH887" s="17"/>
      <c r="CI887" s="17"/>
    </row>
    <row r="888" spans="32:87" ht="10.5" customHeight="1">
      <c r="AG888" s="18">
        <v>33637</v>
      </c>
      <c r="AH888" s="19" t="s">
        <v>33</v>
      </c>
      <c r="AI888" s="26"/>
      <c r="AJ888" s="20">
        <v>1.4500000000000001E-2</v>
      </c>
      <c r="AK888" s="20"/>
      <c r="AL888" s="20"/>
      <c r="AM888" s="20"/>
      <c r="AN888" s="20"/>
      <c r="AO888" s="19" t="s">
        <v>34</v>
      </c>
      <c r="AP888" s="18"/>
      <c r="AQ888" s="3">
        <f t="shared" si="115"/>
        <v>47.299740233621876</v>
      </c>
      <c r="AR888" s="27">
        <v>60.632438783935115</v>
      </c>
      <c r="AS888" s="28">
        <v>3.4334971769538543E-2</v>
      </c>
      <c r="AT888" s="28"/>
      <c r="AU888" s="28"/>
      <c r="AV888" s="28"/>
      <c r="AW888" s="60"/>
      <c r="AX888" s="69"/>
      <c r="AY888" s="68"/>
      <c r="AZ888" s="69"/>
      <c r="BA888" s="69"/>
      <c r="BB888" s="69"/>
      <c r="BC888" s="68"/>
      <c r="BD888" s="20"/>
      <c r="BE888" s="27"/>
      <c r="BF888" s="27"/>
      <c r="BG888" s="28"/>
      <c r="BH888" s="17"/>
      <c r="BI888" s="18">
        <v>39356</v>
      </c>
      <c r="BJ888" s="20"/>
      <c r="BK888" s="20"/>
      <c r="BL888" s="42">
        <f>0.03/2</f>
        <v>1.4999999999999999E-2</v>
      </c>
      <c r="BM888" s="42">
        <f>0.032/2</f>
        <v>1.6E-2</v>
      </c>
      <c r="BN888" s="20"/>
      <c r="BO888" s="20"/>
      <c r="BP888" s="20"/>
      <c r="BQ888" s="20"/>
      <c r="BR888" s="20"/>
      <c r="BS888" s="20"/>
      <c r="BT888" s="20"/>
      <c r="BU888" s="20"/>
      <c r="BW888" s="16">
        <f t="shared" si="116"/>
        <v>0.54885638073644449</v>
      </c>
      <c r="BX888" s="10">
        <f t="shared" si="121"/>
        <v>0.17923533806351741</v>
      </c>
      <c r="BY888" s="10">
        <f t="shared" si="122"/>
        <v>0.9421942742717544</v>
      </c>
      <c r="BZ888" s="12">
        <f t="shared" si="123"/>
        <v>0.2461515595979096</v>
      </c>
      <c r="CA888" s="10">
        <f t="shared" si="117"/>
        <v>3.2243791341611665</v>
      </c>
      <c r="CB888" s="10">
        <f t="shared" si="118"/>
        <v>1.6121895670805833</v>
      </c>
      <c r="CC888" s="11">
        <f t="shared" si="119"/>
        <v>178.36208693362718</v>
      </c>
      <c r="CD888" s="11">
        <f t="shared" si="120"/>
        <v>111.47630433351699</v>
      </c>
      <c r="CF888" s="17"/>
      <c r="CG888" s="17"/>
      <c r="CH888" s="17"/>
      <c r="CI888" s="17"/>
    </row>
    <row r="889" spans="32:87" ht="10.5" customHeight="1">
      <c r="AF889" s="8"/>
      <c r="AG889" s="18">
        <v>33637</v>
      </c>
      <c r="AH889" s="19" t="s">
        <v>33</v>
      </c>
      <c r="AI889" s="26"/>
      <c r="AJ889" s="20">
        <v>1.4500000000000001E-2</v>
      </c>
      <c r="AK889" s="21"/>
      <c r="AL889" s="21"/>
      <c r="AM889" s="21"/>
      <c r="AN889" s="21"/>
      <c r="AO889" s="19" t="s">
        <v>34</v>
      </c>
      <c r="AP889" s="20"/>
      <c r="AQ889" s="3">
        <f t="shared" si="115"/>
        <v>47.299740233621876</v>
      </c>
      <c r="AR889" s="27">
        <v>60.632438783935115</v>
      </c>
      <c r="AS889" s="28">
        <v>3.4334971769538543E-2</v>
      </c>
      <c r="AT889" s="28"/>
      <c r="AU889" s="28"/>
      <c r="AV889" s="28"/>
      <c r="AW889" s="60"/>
      <c r="AX889" s="69"/>
      <c r="AY889" s="68"/>
      <c r="AZ889" s="69"/>
      <c r="BA889" s="69"/>
      <c r="BB889" s="69"/>
      <c r="BC889" s="68"/>
      <c r="BD889" s="20"/>
      <c r="BE889" s="27"/>
      <c r="BF889" s="27"/>
      <c r="BG889" s="28"/>
      <c r="BH889" s="17"/>
      <c r="BI889" s="18">
        <v>39357</v>
      </c>
      <c r="BJ889" s="42">
        <f>0.021/2</f>
        <v>1.0500000000000001E-2</v>
      </c>
      <c r="BK889" s="42">
        <f>0.024/2</f>
        <v>1.2E-2</v>
      </c>
      <c r="BL889" s="20"/>
      <c r="BM889" s="20"/>
      <c r="BN889" s="20"/>
      <c r="BO889" s="20"/>
      <c r="BP889" s="20"/>
      <c r="BQ889" s="20"/>
      <c r="BR889" s="20"/>
      <c r="BS889" s="20"/>
      <c r="BT889" s="20"/>
      <c r="BU889" s="20"/>
      <c r="BW889" s="16">
        <f t="shared" si="116"/>
        <v>0.54882168540718401</v>
      </c>
      <c r="BX889" s="10">
        <f t="shared" si="121"/>
        <v>0.17922400790632603</v>
      </c>
      <c r="BY889" s="10">
        <f t="shared" si="122"/>
        <v>0.94213471453678455</v>
      </c>
      <c r="BZ889" s="12">
        <f t="shared" si="123"/>
        <v>0.24613599940819889</v>
      </c>
      <c r="CA889" s="10">
        <f t="shared" si="117"/>
        <v>3.2241681399184516</v>
      </c>
      <c r="CB889" s="10">
        <f t="shared" si="118"/>
        <v>1.6120840699592258</v>
      </c>
      <c r="CC889" s="11">
        <f t="shared" si="119"/>
        <v>178.33388209172597</v>
      </c>
      <c r="CD889" s="11">
        <f t="shared" si="120"/>
        <v>111.45867630732874</v>
      </c>
      <c r="CF889" s="17"/>
      <c r="CG889" s="17"/>
      <c r="CH889" s="17"/>
      <c r="CI889" s="17"/>
    </row>
    <row r="890" spans="32:87" ht="10.5" customHeight="1">
      <c r="AG890" s="18">
        <v>33637</v>
      </c>
      <c r="AH890" s="19" t="s">
        <v>33</v>
      </c>
      <c r="AI890" s="26"/>
      <c r="AJ890" s="20">
        <v>1.4500000000000001E-2</v>
      </c>
      <c r="AK890" s="21"/>
      <c r="AL890" s="21"/>
      <c r="AM890" s="21"/>
      <c r="AN890" s="21"/>
      <c r="AO890" s="19" t="s">
        <v>34</v>
      </c>
      <c r="AP890" s="18"/>
      <c r="AQ890" s="3">
        <f t="shared" si="115"/>
        <v>47.299740233621876</v>
      </c>
      <c r="AR890" s="27">
        <v>60.632438783935115</v>
      </c>
      <c r="AS890" s="28">
        <v>3.4334971769538543E-2</v>
      </c>
      <c r="AT890" s="28"/>
      <c r="AU890" s="28"/>
      <c r="AV890" s="28"/>
      <c r="AW890" s="60"/>
      <c r="AX890" s="69"/>
      <c r="AY890" s="68"/>
      <c r="AZ890" s="69"/>
      <c r="BA890" s="69"/>
      <c r="BB890" s="69"/>
      <c r="BC890" s="68"/>
      <c r="BD890" s="20"/>
      <c r="BE890" s="27"/>
      <c r="BF890" s="27"/>
      <c r="BG890" s="28"/>
      <c r="BH890" s="17"/>
      <c r="BI890" s="18">
        <v>39387</v>
      </c>
      <c r="BJ890" s="42">
        <f>0.021/2</f>
        <v>1.0500000000000001E-2</v>
      </c>
      <c r="BK890" s="42">
        <f>0.024/2</f>
        <v>1.2E-2</v>
      </c>
      <c r="BL890" s="20"/>
      <c r="BM890" s="20"/>
      <c r="BN890" s="20"/>
      <c r="BO890" s="20"/>
      <c r="BP890" s="20"/>
      <c r="BQ890" s="20"/>
      <c r="BR890" s="20"/>
      <c r="BS890" s="20"/>
      <c r="BT890" s="20"/>
      <c r="BU890" s="20"/>
      <c r="BW890" s="16">
        <f t="shared" si="116"/>
        <v>0.54778184475636071</v>
      </c>
      <c r="BX890" s="10">
        <f t="shared" si="121"/>
        <v>0.17888443603083387</v>
      </c>
      <c r="BY890" s="10">
        <f t="shared" si="122"/>
        <v>0.94034967214364329</v>
      </c>
      <c r="BZ890" s="12">
        <f t="shared" si="123"/>
        <v>0.24566965082063205</v>
      </c>
      <c r="CA890" s="10">
        <f t="shared" si="117"/>
        <v>3.2178447287703627</v>
      </c>
      <c r="CB890" s="10">
        <f t="shared" si="118"/>
        <v>1.6089223643851813</v>
      </c>
      <c r="CC890" s="11">
        <f t="shared" si="119"/>
        <v>177.48980761537837</v>
      </c>
      <c r="CD890" s="11">
        <f t="shared" si="120"/>
        <v>110.93112975961149</v>
      </c>
      <c r="CF890" s="17"/>
      <c r="CG890" s="17"/>
      <c r="CH890" s="17"/>
      <c r="CI890" s="17"/>
    </row>
    <row r="891" spans="32:87" ht="10.5" customHeight="1">
      <c r="AF891" s="8"/>
      <c r="AG891" s="18">
        <v>33637</v>
      </c>
      <c r="AH891" s="19" t="s">
        <v>39</v>
      </c>
      <c r="AI891" s="19"/>
      <c r="AJ891" s="19"/>
      <c r="AK891" s="19"/>
      <c r="AL891" s="20">
        <v>0.16</v>
      </c>
      <c r="AM891" s="26"/>
      <c r="AN891" s="21"/>
      <c r="AO891" s="19" t="s">
        <v>34</v>
      </c>
      <c r="AP891" s="20"/>
      <c r="AQ891" s="3">
        <f t="shared" si="115"/>
        <v>47.299740233621876</v>
      </c>
      <c r="AR891" s="19"/>
      <c r="AS891" s="19"/>
      <c r="AT891" s="27">
        <v>236.55650156083914</v>
      </c>
      <c r="AU891" s="27">
        <v>134.74959237058169</v>
      </c>
      <c r="AV891" s="28">
        <v>0</v>
      </c>
      <c r="AW891" s="60"/>
      <c r="AX891" s="69"/>
      <c r="AY891" s="68"/>
      <c r="AZ891" s="69"/>
      <c r="BA891" s="69"/>
      <c r="BB891" s="69"/>
      <c r="BC891" s="68"/>
      <c r="BD891" s="20"/>
      <c r="BE891" s="27"/>
      <c r="BF891" s="27"/>
      <c r="BG891" s="28"/>
      <c r="BH891" s="17"/>
      <c r="BI891" s="18">
        <v>39387</v>
      </c>
      <c r="BJ891" s="20"/>
      <c r="BK891" s="20"/>
      <c r="BL891" s="42">
        <f>0.03/2</f>
        <v>1.4999999999999999E-2</v>
      </c>
      <c r="BM891" s="42">
        <f>0.032/2</f>
        <v>1.6E-2</v>
      </c>
      <c r="BN891" s="20"/>
      <c r="BO891" s="20"/>
      <c r="BP891" s="20"/>
      <c r="BQ891" s="20"/>
      <c r="BR891" s="20"/>
      <c r="BS891" s="20"/>
      <c r="BT891" s="20"/>
      <c r="BU891" s="20"/>
      <c r="BW891" s="16">
        <f t="shared" si="116"/>
        <v>0.54778184475636071</v>
      </c>
      <c r="BX891" s="10">
        <f t="shared" si="121"/>
        <v>0.17888443603083387</v>
      </c>
      <c r="BY891" s="10">
        <f t="shared" si="122"/>
        <v>0.94034967214364329</v>
      </c>
      <c r="BZ891" s="12">
        <f t="shared" si="123"/>
        <v>0.24566965082063205</v>
      </c>
      <c r="CA891" s="10">
        <f t="shared" si="117"/>
        <v>3.2178447287703627</v>
      </c>
      <c r="CB891" s="10">
        <f t="shared" si="118"/>
        <v>1.6089223643851813</v>
      </c>
      <c r="CC891" s="11">
        <f t="shared" si="119"/>
        <v>177.48980761537837</v>
      </c>
      <c r="CD891" s="11">
        <f t="shared" si="120"/>
        <v>110.93112975961149</v>
      </c>
      <c r="CF891" s="17"/>
      <c r="CG891" s="17"/>
      <c r="CH891" s="17"/>
      <c r="CI891" s="17"/>
    </row>
    <row r="892" spans="32:87" ht="10.5" customHeight="1">
      <c r="AG892" s="18">
        <v>33662</v>
      </c>
      <c r="AH892" s="19" t="s">
        <v>35</v>
      </c>
      <c r="AI892" s="20">
        <v>1.6E-2</v>
      </c>
      <c r="AJ892" s="26"/>
      <c r="AK892" s="20"/>
      <c r="AL892" s="20"/>
      <c r="AM892" s="20"/>
      <c r="AN892" s="20"/>
      <c r="AO892" s="19" t="s">
        <v>34</v>
      </c>
      <c r="AP892" s="18"/>
      <c r="AQ892" s="3">
        <f t="shared" si="115"/>
        <v>47.225046932515561</v>
      </c>
      <c r="AR892" s="27">
        <v>60.53685025780031</v>
      </c>
      <c r="AS892" s="28">
        <v>3.4280841844828998E-2</v>
      </c>
      <c r="AT892" s="28"/>
      <c r="AU892" s="28"/>
      <c r="AV892" s="28"/>
      <c r="AW892" s="60"/>
      <c r="AX892" s="69"/>
      <c r="AY892" s="68"/>
      <c r="AZ892" s="69"/>
      <c r="BA892" s="69"/>
      <c r="BB892" s="69"/>
      <c r="BC892" s="68"/>
      <c r="BD892" s="20"/>
      <c r="BE892" s="27"/>
      <c r="BF892" s="27"/>
      <c r="BG892" s="28"/>
      <c r="BH892" s="17"/>
      <c r="BI892" s="47">
        <v>39400</v>
      </c>
      <c r="BJ892" s="20"/>
      <c r="BK892" s="20"/>
      <c r="BL892" s="20"/>
      <c r="BM892" s="20"/>
      <c r="BN892" s="20"/>
      <c r="BO892" s="20"/>
      <c r="BP892" s="20"/>
      <c r="BQ892" s="20"/>
      <c r="BR892" s="20"/>
      <c r="BS892" s="43">
        <v>3.1E-2</v>
      </c>
      <c r="BT892" s="43">
        <v>6.3E-2</v>
      </c>
      <c r="BU892" s="43">
        <v>3.5000000000000003E-2</v>
      </c>
      <c r="BW892" s="16">
        <f t="shared" si="116"/>
        <v>0.54733185920542782</v>
      </c>
      <c r="BX892" s="10">
        <f t="shared" si="121"/>
        <v>0.17873748809476922</v>
      </c>
      <c r="BY892" s="10">
        <f t="shared" si="122"/>
        <v>0.93957720447363979</v>
      </c>
      <c r="BZ892" s="12">
        <f t="shared" si="123"/>
        <v>0.24546784093184112</v>
      </c>
      <c r="CA892" s="10">
        <f t="shared" si="117"/>
        <v>3.2151084368191789</v>
      </c>
      <c r="CB892" s="10">
        <f t="shared" si="118"/>
        <v>1.6075542184095895</v>
      </c>
      <c r="CC892" s="11">
        <f t="shared" si="119"/>
        <v>177.12528382079995</v>
      </c>
      <c r="CD892" s="11">
        <f t="shared" si="120"/>
        <v>110.70330238799997</v>
      </c>
      <c r="CF892" s="17"/>
      <c r="CG892" s="17"/>
      <c r="CH892" s="17"/>
      <c r="CI892" s="17"/>
    </row>
    <row r="893" spans="32:87" ht="10.5" customHeight="1">
      <c r="AF893" s="8"/>
      <c r="AG893" s="18">
        <v>33662</v>
      </c>
      <c r="AH893" s="19" t="s">
        <v>33</v>
      </c>
      <c r="AI893" s="26"/>
      <c r="AJ893" s="20">
        <v>1.4500000000000001E-2</v>
      </c>
      <c r="AK893" s="21"/>
      <c r="AL893" s="21"/>
      <c r="AM893" s="21"/>
      <c r="AN893" s="21"/>
      <c r="AO893" s="19" t="s">
        <v>34</v>
      </c>
      <c r="AP893" s="20"/>
      <c r="AQ893" s="3">
        <f t="shared" si="115"/>
        <v>47.225046932515561</v>
      </c>
      <c r="AR893" s="27">
        <v>60.53685025780031</v>
      </c>
      <c r="AS893" s="28">
        <v>3.4280841844828998E-2</v>
      </c>
      <c r="AT893" s="28"/>
      <c r="AU893" s="28"/>
      <c r="AV893" s="28"/>
      <c r="AW893" s="60"/>
      <c r="AX893" s="69"/>
      <c r="AY893" s="68"/>
      <c r="AZ893" s="69"/>
      <c r="BA893" s="69"/>
      <c r="BB893" s="69"/>
      <c r="BC893" s="68"/>
      <c r="BD893" s="20"/>
      <c r="BE893" s="27"/>
      <c r="BF893" s="27"/>
      <c r="BG893" s="28"/>
      <c r="BH893" s="17"/>
      <c r="BI893" s="18">
        <v>39419</v>
      </c>
      <c r="BJ893" s="42">
        <f>0.021/2</f>
        <v>1.0500000000000001E-2</v>
      </c>
      <c r="BK893" s="42">
        <f>0.024/2</f>
        <v>1.2E-2</v>
      </c>
      <c r="BL893" s="20"/>
      <c r="BM893" s="20"/>
      <c r="BN893" s="20"/>
      <c r="BO893" s="20"/>
      <c r="BP893" s="20"/>
      <c r="BQ893" s="20"/>
      <c r="BR893" s="20"/>
      <c r="BS893" s="20"/>
      <c r="BT893" s="20"/>
      <c r="BU893" s="20"/>
      <c r="BW893" s="16">
        <f t="shared" si="116"/>
        <v>0.54667485286225592</v>
      </c>
      <c r="BX893" s="10">
        <f t="shared" si="121"/>
        <v>0.1785229351476571</v>
      </c>
      <c r="BY893" s="10">
        <f t="shared" si="122"/>
        <v>0.93844935457260326</v>
      </c>
      <c r="BZ893" s="12">
        <f t="shared" si="123"/>
        <v>0.24517318618842626</v>
      </c>
      <c r="CA893" s="10">
        <f t="shared" si="117"/>
        <v>3.2111134258362974</v>
      </c>
      <c r="CB893" s="10">
        <f t="shared" si="118"/>
        <v>1.6055567129181487</v>
      </c>
      <c r="CC893" s="11">
        <f t="shared" si="119"/>
        <v>176.5938645317824</v>
      </c>
      <c r="CD893" s="11">
        <f t="shared" si="120"/>
        <v>110.371165332364</v>
      </c>
      <c r="CF893" s="17"/>
      <c r="CG893" s="17"/>
      <c r="CH893" s="17"/>
      <c r="CI893" s="17"/>
    </row>
    <row r="894" spans="32:87" ht="10.5" customHeight="1">
      <c r="AG894" s="18">
        <v>33665</v>
      </c>
      <c r="AH894" s="19" t="s">
        <v>33</v>
      </c>
      <c r="AI894" s="26"/>
      <c r="AJ894" s="20">
        <v>1.4500000000000001E-2</v>
      </c>
      <c r="AK894" s="20"/>
      <c r="AL894" s="20"/>
      <c r="AM894" s="20"/>
      <c r="AN894" s="20"/>
      <c r="AO894" s="19" t="s">
        <v>34</v>
      </c>
      <c r="AP894" s="18"/>
      <c r="AQ894" s="3">
        <f t="shared" si="115"/>
        <v>47.216091666417732</v>
      </c>
      <c r="AR894" s="27">
        <v>60.525389766233161</v>
      </c>
      <c r="AS894" s="28">
        <v>3.4274351991174505E-2</v>
      </c>
      <c r="AT894" s="28"/>
      <c r="AU894" s="28"/>
      <c r="AV894" s="28"/>
      <c r="AW894" s="60"/>
      <c r="AX894" s="69"/>
      <c r="AY894" s="68"/>
      <c r="AZ894" s="69"/>
      <c r="BA894" s="69"/>
      <c r="BB894" s="69"/>
      <c r="BC894" s="68"/>
      <c r="BD894" s="20"/>
      <c r="BE894" s="27"/>
      <c r="BF894" s="27"/>
      <c r="BG894" s="28"/>
      <c r="BH894" s="17"/>
      <c r="BI894" s="18">
        <v>39419</v>
      </c>
      <c r="BJ894" s="20"/>
      <c r="BK894" s="20"/>
      <c r="BL894" s="42">
        <f>0.03/2</f>
        <v>1.4999999999999999E-2</v>
      </c>
      <c r="BM894" s="42">
        <f>0.032/2</f>
        <v>1.6E-2</v>
      </c>
      <c r="BN894" s="20"/>
      <c r="BO894" s="20"/>
      <c r="BP894" s="20"/>
      <c r="BQ894" s="20"/>
      <c r="BR894" s="20"/>
      <c r="BS894" s="20"/>
      <c r="BT894" s="20"/>
      <c r="BU894" s="20"/>
      <c r="BW894" s="16">
        <f t="shared" si="116"/>
        <v>0.54667485286225592</v>
      </c>
      <c r="BX894" s="10">
        <f t="shared" si="121"/>
        <v>0.1785229351476571</v>
      </c>
      <c r="BY894" s="10">
        <f t="shared" si="122"/>
        <v>0.93844935457260326</v>
      </c>
      <c r="BZ894" s="12">
        <f t="shared" si="123"/>
        <v>0.24517318618842626</v>
      </c>
      <c r="CA894" s="10">
        <f t="shared" si="117"/>
        <v>3.2111134258362974</v>
      </c>
      <c r="CB894" s="10">
        <f t="shared" si="118"/>
        <v>1.6055567129181487</v>
      </c>
      <c r="CC894" s="11">
        <f t="shared" si="119"/>
        <v>176.5938645317824</v>
      </c>
      <c r="CD894" s="11">
        <f t="shared" si="120"/>
        <v>110.371165332364</v>
      </c>
      <c r="CF894" s="17"/>
      <c r="CG894" s="17"/>
      <c r="CH894" s="17"/>
      <c r="CI894" s="17"/>
    </row>
    <row r="895" spans="32:87" ht="10.5" customHeight="1">
      <c r="AF895" s="8"/>
      <c r="AG895" s="18">
        <v>33665</v>
      </c>
      <c r="AH895" s="19" t="s">
        <v>33</v>
      </c>
      <c r="AI895" s="26"/>
      <c r="AJ895" s="20">
        <v>1.4500000000000001E-2</v>
      </c>
      <c r="AK895" s="21"/>
      <c r="AL895" s="21"/>
      <c r="AM895" s="21"/>
      <c r="AN895" s="21"/>
      <c r="AO895" s="19" t="s">
        <v>34</v>
      </c>
      <c r="AP895" s="18"/>
      <c r="AQ895" s="3">
        <f t="shared" si="115"/>
        <v>47.216091666417732</v>
      </c>
      <c r="AR895" s="27">
        <v>60.525389766233161</v>
      </c>
      <c r="AS895" s="28">
        <v>3.4274351991174505E-2</v>
      </c>
      <c r="AT895" s="28"/>
      <c r="AU895" s="28"/>
      <c r="AV895" s="28"/>
      <c r="AW895" s="60"/>
      <c r="AX895" s="69"/>
      <c r="AY895" s="68"/>
      <c r="AZ895" s="69"/>
      <c r="BA895" s="69"/>
      <c r="BB895" s="69"/>
      <c r="BC895" s="68"/>
      <c r="BD895" s="20"/>
      <c r="BE895" s="27"/>
      <c r="BF895" s="27"/>
      <c r="BG895" s="28"/>
      <c r="BH895" s="17"/>
      <c r="BI895" s="18">
        <v>39451</v>
      </c>
      <c r="BJ895" s="42">
        <f>0.021/2</f>
        <v>1.0500000000000001E-2</v>
      </c>
      <c r="BK895" s="42">
        <f>0.024/2</f>
        <v>1.2E-2</v>
      </c>
      <c r="BL895" s="20"/>
      <c r="BM895" s="20"/>
      <c r="BN895" s="20"/>
      <c r="BO895" s="20"/>
      <c r="BP895" s="20"/>
      <c r="BQ895" s="20"/>
      <c r="BR895" s="20"/>
      <c r="BS895" s="20"/>
      <c r="BT895" s="20"/>
      <c r="BU895" s="20"/>
      <c r="BW895" s="16">
        <f t="shared" si="116"/>
        <v>0.5455700980467717</v>
      </c>
      <c r="BX895" s="10">
        <f t="shared" si="121"/>
        <v>0.17816216480812871</v>
      </c>
      <c r="BY895" s="10">
        <f t="shared" si="122"/>
        <v>0.93655287728244829</v>
      </c>
      <c r="BZ895" s="12">
        <f t="shared" si="123"/>
        <v>0.24467772484307415</v>
      </c>
      <c r="CA895" s="10">
        <f t="shared" si="117"/>
        <v>3.2043962038921521</v>
      </c>
      <c r="CB895" s="10">
        <f t="shared" si="118"/>
        <v>1.602198101946076</v>
      </c>
      <c r="CC895" s="11">
        <f t="shared" si="119"/>
        <v>175.70244404032763</v>
      </c>
      <c r="CD895" s="11">
        <f t="shared" si="120"/>
        <v>109.81402752520476</v>
      </c>
      <c r="CF895" s="17"/>
      <c r="CG895" s="17"/>
      <c r="CH895" s="17"/>
      <c r="CI895" s="17"/>
    </row>
    <row r="896" spans="32:87" ht="10.5" customHeight="1">
      <c r="AG896" s="18">
        <v>33665</v>
      </c>
      <c r="AH896" s="19" t="s">
        <v>33</v>
      </c>
      <c r="AI896" s="26"/>
      <c r="AJ896" s="20">
        <v>1.4500000000000001E-2</v>
      </c>
      <c r="AK896" s="21"/>
      <c r="AL896" s="21"/>
      <c r="AM896" s="21"/>
      <c r="AN896" s="21"/>
      <c r="AO896" s="19" t="s">
        <v>34</v>
      </c>
      <c r="AP896" s="18"/>
      <c r="AQ896" s="3">
        <f t="shared" si="115"/>
        <v>47.216091666417732</v>
      </c>
      <c r="AR896" s="27">
        <v>60.525389766233161</v>
      </c>
      <c r="AS896" s="28">
        <v>3.4274351991174505E-2</v>
      </c>
      <c r="AT896" s="28"/>
      <c r="AU896" s="28"/>
      <c r="AV896" s="28"/>
      <c r="AW896" s="60"/>
      <c r="AX896" s="69"/>
      <c r="AY896" s="68"/>
      <c r="AZ896" s="69"/>
      <c r="BA896" s="69"/>
      <c r="BB896" s="69"/>
      <c r="BC896" s="68"/>
      <c r="BD896" s="20"/>
      <c r="BE896" s="27"/>
      <c r="BF896" s="27"/>
      <c r="BG896" s="28"/>
      <c r="BH896" s="17"/>
      <c r="BI896" s="18">
        <v>39451</v>
      </c>
      <c r="BJ896" s="20"/>
      <c r="BK896" s="20"/>
      <c r="BL896" s="42">
        <f>0.03/2</f>
        <v>1.4999999999999999E-2</v>
      </c>
      <c r="BM896" s="42">
        <f>0.032/2</f>
        <v>1.6E-2</v>
      </c>
      <c r="BN896" s="20"/>
      <c r="BO896" s="20"/>
      <c r="BP896" s="20"/>
      <c r="BQ896" s="20"/>
      <c r="BR896" s="20"/>
      <c r="BS896" s="20"/>
      <c r="BT896" s="20"/>
      <c r="BU896" s="20"/>
      <c r="BW896" s="16">
        <f t="shared" si="116"/>
        <v>0.5455700980467717</v>
      </c>
      <c r="BX896" s="10">
        <f t="shared" si="121"/>
        <v>0.17816216480812871</v>
      </c>
      <c r="BY896" s="10">
        <f t="shared" si="122"/>
        <v>0.93655287728244829</v>
      </c>
      <c r="BZ896" s="12">
        <f t="shared" si="123"/>
        <v>0.24467772484307415</v>
      </c>
      <c r="CA896" s="10">
        <f t="shared" si="117"/>
        <v>3.2043962038921521</v>
      </c>
      <c r="CB896" s="10">
        <f t="shared" si="118"/>
        <v>1.602198101946076</v>
      </c>
      <c r="CC896" s="11">
        <f t="shared" si="119"/>
        <v>175.70244404032763</v>
      </c>
      <c r="CD896" s="11">
        <f t="shared" si="120"/>
        <v>109.81402752520476</v>
      </c>
      <c r="CF896" s="17"/>
      <c r="CG896" s="17"/>
      <c r="CH896" s="17"/>
      <c r="CI896" s="17"/>
    </row>
    <row r="897" spans="32:87" ht="10.5" customHeight="1">
      <c r="AF897" s="8"/>
      <c r="AG897" s="18">
        <v>33665</v>
      </c>
      <c r="AH897" s="19" t="s">
        <v>39</v>
      </c>
      <c r="AI897" s="19"/>
      <c r="AJ897" s="19"/>
      <c r="AK897" s="19"/>
      <c r="AL897" s="20">
        <v>0.02</v>
      </c>
      <c r="AM897" s="26"/>
      <c r="AN897" s="20"/>
      <c r="AO897" s="19" t="s">
        <v>34</v>
      </c>
      <c r="AP897" s="20"/>
      <c r="AQ897" s="3">
        <f t="shared" si="115"/>
        <v>47.216091666417732</v>
      </c>
      <c r="AR897" s="19"/>
      <c r="AS897" s="19"/>
      <c r="AT897" s="27">
        <v>236.13885151028884</v>
      </c>
      <c r="AU897" s="27">
        <v>134.51168652697194</v>
      </c>
      <c r="AV897" s="28">
        <v>0</v>
      </c>
      <c r="AW897" s="60"/>
      <c r="AX897" s="69"/>
      <c r="AY897" s="68"/>
      <c r="AZ897" s="69"/>
      <c r="BA897" s="69"/>
      <c r="BB897" s="69"/>
      <c r="BC897" s="68"/>
      <c r="BD897" s="20"/>
      <c r="BE897" s="27"/>
      <c r="BF897" s="27"/>
      <c r="BG897" s="28"/>
      <c r="BH897" s="17"/>
      <c r="BI897" s="18">
        <v>39452</v>
      </c>
      <c r="BJ897" s="42">
        <f>0.021/2</f>
        <v>1.0500000000000001E-2</v>
      </c>
      <c r="BK897" s="42">
        <f>0.024/2</f>
        <v>1.2E-2</v>
      </c>
      <c r="BL897" s="20"/>
      <c r="BM897" s="20"/>
      <c r="BN897" s="20"/>
      <c r="BO897" s="20"/>
      <c r="BP897" s="20"/>
      <c r="BQ897" s="20"/>
      <c r="BR897" s="20"/>
      <c r="BS897" s="20"/>
      <c r="BT897" s="20"/>
      <c r="BU897" s="20"/>
      <c r="BW897" s="16">
        <f t="shared" si="116"/>
        <v>0.54553561045611831</v>
      </c>
      <c r="BX897" s="10">
        <f t="shared" si="121"/>
        <v>0.17815090249035903</v>
      </c>
      <c r="BY897" s="10">
        <f t="shared" si="122"/>
        <v>0.93649367416194607</v>
      </c>
      <c r="BZ897" s="12">
        <f t="shared" si="123"/>
        <v>0.24466225782014422</v>
      </c>
      <c r="CA897" s="10">
        <f t="shared" si="117"/>
        <v>3.2041865172758239</v>
      </c>
      <c r="CB897" s="10">
        <f t="shared" si="118"/>
        <v>1.602093258637912</v>
      </c>
      <c r="CC897" s="11">
        <f t="shared" si="119"/>
        <v>175.67465977439426</v>
      </c>
      <c r="CD897" s="11">
        <f t="shared" si="120"/>
        <v>109.79666235899641</v>
      </c>
      <c r="CF897" s="17"/>
      <c r="CG897" s="17"/>
      <c r="CH897" s="17"/>
      <c r="CI897" s="17"/>
    </row>
    <row r="898" spans="32:87" ht="10.5" customHeight="1">
      <c r="AG898" s="18">
        <v>33694</v>
      </c>
      <c r="AH898" s="19" t="s">
        <v>35</v>
      </c>
      <c r="AI898" s="20">
        <v>1.6E-2</v>
      </c>
      <c r="AJ898" s="26"/>
      <c r="AK898" s="20"/>
      <c r="AL898" s="20"/>
      <c r="AM898" s="20"/>
      <c r="AN898" s="20"/>
      <c r="AO898" s="19" t="s">
        <v>34</v>
      </c>
      <c r="AP898" s="18"/>
      <c r="AQ898" s="3">
        <f t="shared" si="115"/>
        <v>47.129611596982933</v>
      </c>
      <c r="AR898" s="27">
        <v>60.414716810000151</v>
      </c>
      <c r="AS898" s="28">
        <v>3.421168004684693E-2</v>
      </c>
      <c r="AT898" s="28"/>
      <c r="AU898" s="28"/>
      <c r="AV898" s="28"/>
      <c r="AW898" s="60"/>
      <c r="AX898" s="69"/>
      <c r="AY898" s="68"/>
      <c r="AZ898" s="69"/>
      <c r="BA898" s="69"/>
      <c r="BB898" s="69"/>
      <c r="BC898" s="68"/>
      <c r="BD898" s="20"/>
      <c r="BE898" s="27"/>
      <c r="BF898" s="27"/>
      <c r="BG898" s="28"/>
      <c r="BH898" s="17"/>
      <c r="BI898" s="18">
        <v>39452</v>
      </c>
      <c r="BJ898" s="20"/>
      <c r="BK898" s="20"/>
      <c r="BL898" s="42">
        <f>0.03/2</f>
        <v>1.4999999999999999E-2</v>
      </c>
      <c r="BM898" s="42">
        <f>0.032/2</f>
        <v>1.6E-2</v>
      </c>
      <c r="BN898" s="20"/>
      <c r="BO898" s="20"/>
      <c r="BP898" s="20"/>
      <c r="BQ898" s="20"/>
      <c r="BR898" s="20"/>
      <c r="BS898" s="20"/>
      <c r="BT898" s="20"/>
      <c r="BU898" s="20"/>
      <c r="BW898" s="16">
        <f t="shared" si="116"/>
        <v>0.54553561045611831</v>
      </c>
      <c r="BX898" s="10">
        <f t="shared" si="121"/>
        <v>0.17815090249035903</v>
      </c>
      <c r="BY898" s="10">
        <f t="shared" si="122"/>
        <v>0.93649367416194607</v>
      </c>
      <c r="BZ898" s="12">
        <f t="shared" si="123"/>
        <v>0.24466225782014422</v>
      </c>
      <c r="CA898" s="10">
        <f t="shared" si="117"/>
        <v>3.2041865172758239</v>
      </c>
      <c r="CB898" s="10">
        <f t="shared" si="118"/>
        <v>1.602093258637912</v>
      </c>
      <c r="CC898" s="11">
        <f t="shared" si="119"/>
        <v>175.67465977439426</v>
      </c>
      <c r="CD898" s="11">
        <f t="shared" si="120"/>
        <v>109.79666235899641</v>
      </c>
      <c r="CF898" s="17"/>
      <c r="CG898" s="17"/>
      <c r="CH898" s="17"/>
      <c r="CI898" s="17"/>
    </row>
    <row r="899" spans="32:87" ht="10.5" customHeight="1">
      <c r="AF899" s="8"/>
      <c r="AG899" s="18">
        <v>33694</v>
      </c>
      <c r="AH899" s="19" t="s">
        <v>33</v>
      </c>
      <c r="AI899" s="26"/>
      <c r="AJ899" s="20">
        <v>8.3000000000000004E-2</v>
      </c>
      <c r="AK899" s="21"/>
      <c r="AL899" s="21"/>
      <c r="AM899" s="21"/>
      <c r="AN899" s="21"/>
      <c r="AO899" s="19" t="s">
        <v>34</v>
      </c>
      <c r="AP899" s="18"/>
      <c r="AQ899" s="3">
        <f t="shared" si="115"/>
        <v>47.129611596982933</v>
      </c>
      <c r="AR899" s="27">
        <v>60.414716810000151</v>
      </c>
      <c r="AS899" s="28">
        <v>3.421168004684693E-2</v>
      </c>
      <c r="AT899" s="28"/>
      <c r="AU899" s="28"/>
      <c r="AV899" s="28"/>
      <c r="AW899" s="60"/>
      <c r="AX899" s="69"/>
      <c r="AY899" s="68"/>
      <c r="AZ899" s="69"/>
      <c r="BA899" s="69"/>
      <c r="BB899" s="69"/>
      <c r="BC899" s="68"/>
      <c r="BD899" s="20"/>
      <c r="BE899" s="27"/>
      <c r="BF899" s="27"/>
      <c r="BG899" s="28"/>
      <c r="BH899" s="17"/>
      <c r="BI899" s="18">
        <v>39478</v>
      </c>
      <c r="BJ899" s="42">
        <f>0.021/2</f>
        <v>1.0500000000000001E-2</v>
      </c>
      <c r="BK899" s="42">
        <f>0.024/2</f>
        <v>1.2E-2</v>
      </c>
      <c r="BL899" s="20"/>
      <c r="BM899" s="20"/>
      <c r="BN899" s="20"/>
      <c r="BO899" s="20"/>
      <c r="BP899" s="20"/>
      <c r="BQ899" s="20"/>
      <c r="BR899" s="20"/>
      <c r="BS899" s="20"/>
      <c r="BT899" s="20"/>
      <c r="BU899" s="20"/>
      <c r="BW899" s="16">
        <f t="shared" si="116"/>
        <v>0.54463969790905398</v>
      </c>
      <c r="BX899" s="10">
        <f t="shared" si="121"/>
        <v>0.17785833198578921</v>
      </c>
      <c r="BY899" s="10">
        <f t="shared" si="122"/>
        <v>0.93495570593980459</v>
      </c>
      <c r="BZ899" s="12">
        <f t="shared" si="123"/>
        <v>0.24426045822654682</v>
      </c>
      <c r="CA899" s="10">
        <f t="shared" si="117"/>
        <v>3.1987394788018246</v>
      </c>
      <c r="CB899" s="10">
        <f t="shared" si="118"/>
        <v>1.5993697394009123</v>
      </c>
      <c r="CC899" s="11">
        <f t="shared" si="119"/>
        <v>174.95380898180207</v>
      </c>
      <c r="CD899" s="11">
        <f t="shared" si="120"/>
        <v>109.3461306136263</v>
      </c>
      <c r="CF899" s="17"/>
      <c r="CG899" s="17"/>
      <c r="CH899" s="17"/>
      <c r="CI899" s="17"/>
    </row>
    <row r="900" spans="32:87" ht="10.5" customHeight="1">
      <c r="AG900" s="18">
        <v>33695</v>
      </c>
      <c r="AH900" s="19" t="s">
        <v>33</v>
      </c>
      <c r="AI900" s="26"/>
      <c r="AJ900" s="20">
        <v>4.9000000000000002E-2</v>
      </c>
      <c r="AK900" s="20"/>
      <c r="AL900" s="20"/>
      <c r="AM900" s="20"/>
      <c r="AN900" s="20"/>
      <c r="AO900" s="19" t="s">
        <v>34</v>
      </c>
      <c r="AP900" s="18"/>
      <c r="AQ900" s="3">
        <f t="shared" si="115"/>
        <v>47.126632352412464</v>
      </c>
      <c r="AR900" s="27">
        <v>60.410904112737747</v>
      </c>
      <c r="AS900" s="28">
        <v>3.420952099048212E-2</v>
      </c>
      <c r="AT900" s="28"/>
      <c r="AU900" s="28"/>
      <c r="AV900" s="28"/>
      <c r="AW900" s="60"/>
      <c r="AX900" s="69"/>
      <c r="AY900" s="68"/>
      <c r="AZ900" s="69"/>
      <c r="BA900" s="69"/>
      <c r="BB900" s="69"/>
      <c r="BC900" s="68"/>
      <c r="BD900" s="20"/>
      <c r="BE900" s="27"/>
      <c r="BF900" s="27"/>
      <c r="BG900" s="28"/>
      <c r="BH900" s="17"/>
      <c r="BI900" s="18">
        <v>39479</v>
      </c>
      <c r="BJ900" s="20"/>
      <c r="BK900" s="20"/>
      <c r="BL900" s="42">
        <f>0.03/2</f>
        <v>1.4999999999999999E-2</v>
      </c>
      <c r="BM900" s="42">
        <f>0.032/2</f>
        <v>1.6E-2</v>
      </c>
      <c r="BN900" s="20"/>
      <c r="BO900" s="20"/>
      <c r="BP900" s="20"/>
      <c r="BQ900" s="20"/>
      <c r="BR900" s="20"/>
      <c r="BS900" s="20"/>
      <c r="BT900" s="20"/>
      <c r="BU900" s="20"/>
      <c r="BW900" s="16">
        <f t="shared" si="116"/>
        <v>0.54460526913258245</v>
      </c>
      <c r="BX900" s="10">
        <f t="shared" si="121"/>
        <v>0.1778470888744644</v>
      </c>
      <c r="BY900" s="10">
        <f t="shared" si="122"/>
        <v>0.9348966037826647</v>
      </c>
      <c r="BZ900" s="12">
        <f t="shared" si="123"/>
        <v>0.24424501758064945</v>
      </c>
      <c r="CA900" s="10">
        <f t="shared" si="117"/>
        <v>3.1985301623455742</v>
      </c>
      <c r="CB900" s="10">
        <f t="shared" si="118"/>
        <v>1.5992650811727871</v>
      </c>
      <c r="CC900" s="11">
        <f t="shared" si="119"/>
        <v>174.9261430993987</v>
      </c>
      <c r="CD900" s="11">
        <f t="shared" si="120"/>
        <v>109.32883943712419</v>
      </c>
      <c r="CF900" s="17"/>
      <c r="CG900" s="17"/>
      <c r="CH900" s="17"/>
      <c r="CI900" s="17"/>
    </row>
    <row r="901" spans="32:87" ht="10.5" customHeight="1">
      <c r="AF901" s="8"/>
      <c r="AG901" s="18">
        <v>33695</v>
      </c>
      <c r="AH901" s="19" t="s">
        <v>33</v>
      </c>
      <c r="AI901" s="26"/>
      <c r="AJ901" s="20">
        <v>7.4999999999999997E-2</v>
      </c>
      <c r="AK901" s="21"/>
      <c r="AL901" s="21"/>
      <c r="AM901" s="21"/>
      <c r="AN901" s="21"/>
      <c r="AO901" s="19" t="s">
        <v>34</v>
      </c>
      <c r="AP901" s="18"/>
      <c r="AQ901" s="3">
        <f t="shared" ref="AQ901:AQ964" si="124">100*2.71828^(-(0.69315/30.02)*(AG901-21794)/365.25)</f>
        <v>47.126632352412464</v>
      </c>
      <c r="AR901" s="27">
        <v>60.410904112737747</v>
      </c>
      <c r="AS901" s="28">
        <v>3.420952099048212E-2</v>
      </c>
      <c r="AT901" s="28"/>
      <c r="AU901" s="28"/>
      <c r="AV901" s="28"/>
      <c r="AW901" s="60"/>
      <c r="AX901" s="69"/>
      <c r="AY901" s="68"/>
      <c r="AZ901" s="69"/>
      <c r="BA901" s="69"/>
      <c r="BB901" s="69"/>
      <c r="BC901" s="68"/>
      <c r="BD901" s="20"/>
      <c r="BE901" s="27"/>
      <c r="BF901" s="27"/>
      <c r="BG901" s="28"/>
      <c r="BH901" s="17"/>
      <c r="BI901" s="47">
        <v>39483</v>
      </c>
      <c r="BJ901" s="20"/>
      <c r="BK901" s="20"/>
      <c r="BL901" s="20"/>
      <c r="BM901" s="20"/>
      <c r="BN901" s="20"/>
      <c r="BO901" s="20"/>
      <c r="BP901" s="20"/>
      <c r="BQ901" s="20"/>
      <c r="BR901" s="20"/>
      <c r="BS901" s="43">
        <v>4.9000000000000002E-2</v>
      </c>
      <c r="BT901" s="43"/>
      <c r="BU901" s="43"/>
      <c r="BW901" s="16">
        <f t="shared" si="116"/>
        <v>0.54446757578907923</v>
      </c>
      <c r="BX901" s="10">
        <f t="shared" si="121"/>
        <v>0.17780212353592026</v>
      </c>
      <c r="BY901" s="10">
        <f t="shared" si="122"/>
        <v>0.93466023251249752</v>
      </c>
      <c r="BZ901" s="12">
        <f t="shared" si="123"/>
        <v>0.24418326475707089</v>
      </c>
      <c r="CA901" s="10">
        <f t="shared" si="117"/>
        <v>3.197693033482369</v>
      </c>
      <c r="CB901" s="10">
        <f t="shared" si="118"/>
        <v>1.5988465167411845</v>
      </c>
      <c r="CC901" s="11">
        <f t="shared" si="119"/>
        <v>174.81552331161768</v>
      </c>
      <c r="CD901" s="11">
        <f t="shared" si="120"/>
        <v>109.25970206976106</v>
      </c>
      <c r="CF901" s="17"/>
      <c r="CG901" s="17"/>
      <c r="CH901" s="17"/>
      <c r="CI901" s="17"/>
    </row>
    <row r="902" spans="32:87" ht="10.5" customHeight="1">
      <c r="AG902" s="18">
        <v>33695</v>
      </c>
      <c r="AH902" s="19" t="s">
        <v>33</v>
      </c>
      <c r="AI902" s="26"/>
      <c r="AJ902" s="20">
        <v>1.4500000000000001E-2</v>
      </c>
      <c r="AK902" s="21"/>
      <c r="AL902" s="21"/>
      <c r="AM902" s="21"/>
      <c r="AN902" s="21"/>
      <c r="AO902" s="19" t="s">
        <v>34</v>
      </c>
      <c r="AP902" s="20"/>
      <c r="AQ902" s="3">
        <f t="shared" si="124"/>
        <v>47.126632352412464</v>
      </c>
      <c r="AR902" s="27">
        <v>60.410904112737747</v>
      </c>
      <c r="AS902" s="28">
        <v>3.420952099048212E-2</v>
      </c>
      <c r="AT902" s="28"/>
      <c r="AU902" s="28"/>
      <c r="AV902" s="28"/>
      <c r="AW902" s="60"/>
      <c r="AX902" s="69"/>
      <c r="AY902" s="68"/>
      <c r="AZ902" s="69"/>
      <c r="BA902" s="69"/>
      <c r="BB902" s="69"/>
      <c r="BC902" s="68"/>
      <c r="BD902" s="20"/>
      <c r="BE902" s="27"/>
      <c r="BF902" s="27"/>
      <c r="BG902" s="28"/>
      <c r="BH902" s="17"/>
      <c r="BI902" s="18">
        <v>39510</v>
      </c>
      <c r="BJ902" s="42">
        <f>0.021/2</f>
        <v>1.0500000000000001E-2</v>
      </c>
      <c r="BK902" s="42">
        <f>0.024/2</f>
        <v>1.2E-2</v>
      </c>
      <c r="BL902" s="20"/>
      <c r="BM902" s="20"/>
      <c r="BN902" s="20"/>
      <c r="BO902" s="20"/>
      <c r="BP902" s="20"/>
      <c r="BQ902" s="20"/>
      <c r="BR902" s="20"/>
      <c r="BS902" s="20"/>
      <c r="BT902" s="20"/>
      <c r="BU902" s="20"/>
      <c r="BW902" s="16">
        <f t="shared" ref="BW902:BW933" si="125">1*2.71828^(-(0.69315/30.02)*(BI902-29866)/365.25)</f>
        <v>0.54353905586228957</v>
      </c>
      <c r="BX902" s="10">
        <f t="shared" si="121"/>
        <v>0.17749890471799648</v>
      </c>
      <c r="BY902" s="10">
        <f t="shared" si="122"/>
        <v>0.93306628883383491</v>
      </c>
      <c r="BZ902" s="12">
        <f t="shared" si="123"/>
        <v>0.243766841379082</v>
      </c>
      <c r="CA902" s="10">
        <f t="shared" ref="CA902:CA933" si="126">6*2.71828^(-(0.69315/29)*(BI902-29866)/365.25)</f>
        <v>3.1920481415081206</v>
      </c>
      <c r="CB902" s="10">
        <f t="shared" ref="CB902:CB933" si="127">3*2.71828^(-(0.69315/29)*(BI902-29866)/365.25)</f>
        <v>1.5960240707540603</v>
      </c>
      <c r="CC902" s="11">
        <f t="shared" ref="CC902:CC933" si="128">800*2.71828^(-(0.69315/12)*(BI902-29866)/365.25)</f>
        <v>174.07066725545758</v>
      </c>
      <c r="CD902" s="11">
        <f t="shared" ref="CD902:CD933" si="129">500*2.71828^(-(0.69315/12)*(BI902-29866)/365.25)</f>
        <v>108.79416703466097</v>
      </c>
      <c r="CF902" s="17"/>
      <c r="CG902" s="17"/>
      <c r="CH902" s="17"/>
      <c r="CI902" s="17"/>
    </row>
    <row r="903" spans="32:87" ht="10.5" customHeight="1">
      <c r="AF903" s="8"/>
      <c r="AG903" s="18">
        <v>33695</v>
      </c>
      <c r="AH903" s="19" t="s">
        <v>39</v>
      </c>
      <c r="AI903" s="19"/>
      <c r="AJ903" s="19"/>
      <c r="AK903" s="19"/>
      <c r="AL903" s="20">
        <v>0.4</v>
      </c>
      <c r="AM903" s="26"/>
      <c r="AN903" s="20"/>
      <c r="AO903" s="19" t="s">
        <v>34</v>
      </c>
      <c r="AP903" s="20"/>
      <c r="AQ903" s="3">
        <f t="shared" si="124"/>
        <v>47.126632352412464</v>
      </c>
      <c r="AR903" s="19"/>
      <c r="AS903" s="19"/>
      <c r="AT903" s="27">
        <v>235.69218754273368</v>
      </c>
      <c r="AU903" s="27">
        <v>134.25725349656457</v>
      </c>
      <c r="AV903" s="28">
        <v>0</v>
      </c>
      <c r="AW903" s="60"/>
      <c r="AX903" s="69"/>
      <c r="AY903" s="68"/>
      <c r="AZ903" s="69"/>
      <c r="BA903" s="69"/>
      <c r="BB903" s="69"/>
      <c r="BC903" s="68"/>
      <c r="BD903" s="20"/>
      <c r="BE903" s="27"/>
      <c r="BF903" s="27"/>
      <c r="BG903" s="28"/>
      <c r="BH903" s="17"/>
      <c r="BI903" s="18">
        <v>39510</v>
      </c>
      <c r="BJ903" s="20"/>
      <c r="BK903" s="20"/>
      <c r="BL903" s="42">
        <f>0.03/2</f>
        <v>1.4999999999999999E-2</v>
      </c>
      <c r="BM903" s="42">
        <f>0.032/2</f>
        <v>1.6E-2</v>
      </c>
      <c r="BN903" s="20"/>
      <c r="BO903" s="20"/>
      <c r="BP903" s="20"/>
      <c r="BQ903" s="20"/>
      <c r="BR903" s="20"/>
      <c r="BS903" s="20"/>
      <c r="BT903" s="20"/>
      <c r="BU903" s="20"/>
      <c r="BW903" s="16">
        <f t="shared" si="125"/>
        <v>0.54353905586228957</v>
      </c>
      <c r="BX903" s="10">
        <f t="shared" si="121"/>
        <v>0.17749890471799648</v>
      </c>
      <c r="BY903" s="10">
        <f t="shared" si="122"/>
        <v>0.93306628883383491</v>
      </c>
      <c r="BZ903" s="12">
        <f t="shared" si="123"/>
        <v>0.243766841379082</v>
      </c>
      <c r="CA903" s="10">
        <f t="shared" si="126"/>
        <v>3.1920481415081206</v>
      </c>
      <c r="CB903" s="10">
        <f t="shared" si="127"/>
        <v>1.5960240707540603</v>
      </c>
      <c r="CC903" s="11">
        <f t="shared" si="128"/>
        <v>174.07066725545758</v>
      </c>
      <c r="CD903" s="11">
        <f t="shared" si="129"/>
        <v>108.79416703466097</v>
      </c>
      <c r="CF903" s="17"/>
      <c r="CG903" s="17"/>
      <c r="CH903" s="17"/>
      <c r="CI903" s="17"/>
    </row>
    <row r="904" spans="32:87" ht="10.5" customHeight="1">
      <c r="AG904" s="18">
        <v>33724</v>
      </c>
      <c r="AH904" s="19" t="s">
        <v>35</v>
      </c>
      <c r="AI904" s="20">
        <v>1.6E-2</v>
      </c>
      <c r="AJ904" s="26"/>
      <c r="AK904" s="20"/>
      <c r="AL904" s="20"/>
      <c r="AM904" s="20"/>
      <c r="AN904" s="20"/>
      <c r="AO904" s="19" t="s">
        <v>34</v>
      </c>
      <c r="AP904" s="18"/>
      <c r="AQ904" s="3">
        <f t="shared" si="124"/>
        <v>47.040316134906391</v>
      </c>
      <c r="AR904" s="27">
        <v>60.300440497836831</v>
      </c>
      <c r="AS904" s="28">
        <v>3.4146967592082626E-2</v>
      </c>
      <c r="AT904" s="28"/>
      <c r="AU904" s="28"/>
      <c r="AV904" s="28"/>
      <c r="AW904" s="60"/>
      <c r="AX904" s="69"/>
      <c r="AY904" s="68"/>
      <c r="AZ904" s="69"/>
      <c r="BA904" s="69"/>
      <c r="BB904" s="69"/>
      <c r="BC904" s="68"/>
      <c r="BD904" s="20"/>
      <c r="BE904" s="27"/>
      <c r="BF904" s="27"/>
      <c r="BG904" s="28"/>
      <c r="BH904" s="17"/>
      <c r="BI904" s="18">
        <v>39539</v>
      </c>
      <c r="BJ904" s="20"/>
      <c r="BK904" s="20"/>
      <c r="BL904" s="42">
        <f>0.03/2</f>
        <v>1.4999999999999999E-2</v>
      </c>
      <c r="BM904" s="42">
        <f>0.032/2</f>
        <v>1.6E-2</v>
      </c>
      <c r="BN904" s="20"/>
      <c r="BO904" s="20"/>
      <c r="BP904" s="20"/>
      <c r="BQ904" s="20"/>
      <c r="BR904" s="20"/>
      <c r="BS904" s="20"/>
      <c r="BT904" s="20"/>
      <c r="BU904" s="20"/>
      <c r="BW904" s="16">
        <f t="shared" si="125"/>
        <v>0.54254352036512066</v>
      </c>
      <c r="BX904" s="10">
        <f t="shared" si="121"/>
        <v>0.17717380119792825</v>
      </c>
      <c r="BY904" s="10">
        <f t="shared" si="122"/>
        <v>0.93135730288015361</v>
      </c>
      <c r="BZ904" s="12">
        <f t="shared" si="123"/>
        <v>0.2433203628031485</v>
      </c>
      <c r="CA904" s="10">
        <f t="shared" si="126"/>
        <v>3.185996208393032</v>
      </c>
      <c r="CB904" s="10">
        <f t="shared" si="127"/>
        <v>1.592998104196516</v>
      </c>
      <c r="CC904" s="11">
        <f t="shared" si="128"/>
        <v>173.27417133523474</v>
      </c>
      <c r="CD904" s="11">
        <f t="shared" si="129"/>
        <v>108.29635708452172</v>
      </c>
      <c r="CF904" s="17"/>
      <c r="CG904" s="17"/>
      <c r="CH904" s="17"/>
      <c r="CI904" s="17"/>
    </row>
    <row r="905" spans="32:87" ht="10.5" customHeight="1">
      <c r="AF905" s="8"/>
      <c r="AG905" s="18">
        <v>33724</v>
      </c>
      <c r="AH905" s="19" t="s">
        <v>33</v>
      </c>
      <c r="AI905" s="26"/>
      <c r="AJ905" s="20">
        <v>1.4500000000000001E-2</v>
      </c>
      <c r="AK905" s="21"/>
      <c r="AL905" s="21"/>
      <c r="AM905" s="21"/>
      <c r="AN905" s="21"/>
      <c r="AO905" s="19" t="s">
        <v>34</v>
      </c>
      <c r="AP905" s="20"/>
      <c r="AQ905" s="3">
        <f t="shared" si="124"/>
        <v>47.040316134906391</v>
      </c>
      <c r="AR905" s="27">
        <v>60.300440497836831</v>
      </c>
      <c r="AS905" s="28">
        <v>3.4146967592082626E-2</v>
      </c>
      <c r="AT905" s="28"/>
      <c r="AU905" s="28"/>
      <c r="AV905" s="28"/>
      <c r="AW905" s="60"/>
      <c r="AX905" s="69"/>
      <c r="AY905" s="68"/>
      <c r="AZ905" s="69"/>
      <c r="BA905" s="69"/>
      <c r="BB905" s="69"/>
      <c r="BC905" s="68"/>
      <c r="BD905" s="20"/>
      <c r="BE905" s="27"/>
      <c r="BF905" s="27"/>
      <c r="BG905" s="28"/>
      <c r="BH905" s="17"/>
      <c r="BI905" s="18">
        <v>39540</v>
      </c>
      <c r="BJ905" s="42">
        <f>0.021/2</f>
        <v>1.0500000000000001E-2</v>
      </c>
      <c r="BK905" s="42">
        <f>0.024/2</f>
        <v>1.2E-2</v>
      </c>
      <c r="BL905" s="20"/>
      <c r="BM905" s="20"/>
      <c r="BN905" s="20"/>
      <c r="BO905" s="20"/>
      <c r="BP905" s="20"/>
      <c r="BQ905" s="20"/>
      <c r="BR905" s="20"/>
      <c r="BS905" s="20"/>
      <c r="BT905" s="20"/>
      <c r="BU905" s="20"/>
      <c r="BW905" s="16">
        <f t="shared" si="125"/>
        <v>0.54250922409611868</v>
      </c>
      <c r="BX905" s="10">
        <f t="shared" si="121"/>
        <v>0.1771626013584354</v>
      </c>
      <c r="BY905" s="10">
        <f t="shared" si="122"/>
        <v>0.93129842819195352</v>
      </c>
      <c r="BZ905" s="12">
        <f t="shared" si="123"/>
        <v>0.24330498158430966</v>
      </c>
      <c r="CA905" s="10">
        <f t="shared" si="126"/>
        <v>3.1857877258203207</v>
      </c>
      <c r="CB905" s="10">
        <f t="shared" si="127"/>
        <v>1.5928938629101603</v>
      </c>
      <c r="CC905" s="11">
        <f t="shared" si="128"/>
        <v>173.24677105812381</v>
      </c>
      <c r="CD905" s="11">
        <f t="shared" si="129"/>
        <v>108.27923191132737</v>
      </c>
      <c r="CF905" s="17"/>
      <c r="CG905" s="17"/>
      <c r="CH905" s="17"/>
      <c r="CI905" s="17"/>
    </row>
    <row r="906" spans="32:87" ht="10.5" customHeight="1">
      <c r="AG906" s="18">
        <v>33725</v>
      </c>
      <c r="AH906" s="19" t="s">
        <v>33</v>
      </c>
      <c r="AI906" s="26"/>
      <c r="AJ906" s="20">
        <v>4.4999999999999998E-2</v>
      </c>
      <c r="AK906" s="20"/>
      <c r="AL906" s="20"/>
      <c r="AM906" s="20"/>
      <c r="AN906" s="20"/>
      <c r="AO906" s="19" t="s">
        <v>34</v>
      </c>
      <c r="AP906" s="18"/>
      <c r="AQ906" s="3">
        <f t="shared" si="124"/>
        <v>47.037342535046577</v>
      </c>
      <c r="AR906" s="27">
        <v>60.296635012409652</v>
      </c>
      <c r="AS906" s="28">
        <v>3.4144812619639954E-2</v>
      </c>
      <c r="AT906" s="28"/>
      <c r="AU906" s="28"/>
      <c r="AV906" s="28"/>
      <c r="AW906" s="60"/>
      <c r="AX906" s="69"/>
      <c r="AY906" s="68"/>
      <c r="AZ906" s="69"/>
      <c r="BA906" s="69"/>
      <c r="BB906" s="69"/>
      <c r="BC906" s="68"/>
      <c r="BD906" s="20"/>
      <c r="BE906" s="27"/>
      <c r="BF906" s="27"/>
      <c r="BG906" s="28"/>
      <c r="BH906" s="17"/>
      <c r="BI906" s="18">
        <v>39569</v>
      </c>
      <c r="BJ906" s="42">
        <v>4.5999999999999999E-2</v>
      </c>
      <c r="BK906" s="42">
        <v>5.7000000000000002E-2</v>
      </c>
      <c r="BL906" s="20"/>
      <c r="BM906" s="20"/>
      <c r="BN906" s="20"/>
      <c r="BO906" s="20"/>
      <c r="BP906" s="20"/>
      <c r="BQ906" s="20"/>
      <c r="BR906" s="20"/>
      <c r="BS906" s="20"/>
      <c r="BT906" s="20"/>
      <c r="BU906" s="20"/>
      <c r="BW906" s="16">
        <f t="shared" si="125"/>
        <v>0.54151557481865797</v>
      </c>
      <c r="BX906" s="10">
        <f t="shared" si="121"/>
        <v>0.17683811380501879</v>
      </c>
      <c r="BY906" s="10">
        <f t="shared" si="122"/>
        <v>0.92959268021722563</v>
      </c>
      <c r="BZ906" s="12">
        <f t="shared" si="123"/>
        <v>0.24285934894173725</v>
      </c>
      <c r="CA906" s="10">
        <f t="shared" si="126"/>
        <v>3.1797476620804219</v>
      </c>
      <c r="CB906" s="10">
        <f t="shared" si="127"/>
        <v>1.589873831040211</v>
      </c>
      <c r="CC906" s="11">
        <f t="shared" si="128"/>
        <v>172.45404504336645</v>
      </c>
      <c r="CD906" s="11">
        <f t="shared" si="129"/>
        <v>107.78377815210403</v>
      </c>
      <c r="CF906" s="17"/>
      <c r="CG906" s="17"/>
      <c r="CH906" s="17"/>
      <c r="CI906" s="17"/>
    </row>
    <row r="907" spans="32:87" ht="10.5" customHeight="1">
      <c r="AF907" s="8"/>
      <c r="AG907" s="18">
        <v>33725</v>
      </c>
      <c r="AH907" s="19" t="s">
        <v>33</v>
      </c>
      <c r="AI907" s="26"/>
      <c r="AJ907" s="20">
        <v>1.4500000000000001E-2</v>
      </c>
      <c r="AK907" s="21"/>
      <c r="AL907" s="21"/>
      <c r="AM907" s="21"/>
      <c r="AN907" s="21"/>
      <c r="AO907" s="19" t="s">
        <v>34</v>
      </c>
      <c r="AP907" s="20"/>
      <c r="AQ907" s="3">
        <f t="shared" si="124"/>
        <v>47.037342535046577</v>
      </c>
      <c r="AR907" s="27">
        <v>60.296635012409652</v>
      </c>
      <c r="AS907" s="28">
        <v>3.4144812619639954E-2</v>
      </c>
      <c r="AT907" s="28"/>
      <c r="AU907" s="28"/>
      <c r="AV907" s="28"/>
      <c r="AW907" s="60"/>
      <c r="AX907" s="69"/>
      <c r="AY907" s="68"/>
      <c r="AZ907" s="69"/>
      <c r="BA907" s="69"/>
      <c r="BB907" s="69"/>
      <c r="BC907" s="68"/>
      <c r="BD907" s="20"/>
      <c r="BE907" s="27"/>
      <c r="BF907" s="27"/>
      <c r="BG907" s="28"/>
      <c r="BH907" s="17"/>
      <c r="BI907" s="18">
        <v>39570</v>
      </c>
      <c r="BJ907" s="20"/>
      <c r="BK907" s="20"/>
      <c r="BL907" s="42">
        <v>4.2000000000000003E-2</v>
      </c>
      <c r="BM907" s="42">
        <v>4.3999999999999997E-2</v>
      </c>
      <c r="BN907" s="20"/>
      <c r="BO907" s="20"/>
      <c r="BP907" s="20"/>
      <c r="BQ907" s="20"/>
      <c r="BR907" s="20"/>
      <c r="BS907" s="20"/>
      <c r="BT907" s="20"/>
      <c r="BU907" s="20"/>
      <c r="BW907" s="16">
        <f t="shared" si="125"/>
        <v>0.54148134353005972</v>
      </c>
      <c r="BX907" s="10">
        <f t="shared" si="121"/>
        <v>0.17682693518562112</v>
      </c>
      <c r="BY907" s="10">
        <f t="shared" si="122"/>
        <v>0.92953391707763167</v>
      </c>
      <c r="BZ907" s="12">
        <f t="shared" si="123"/>
        <v>0.24284399686536309</v>
      </c>
      <c r="CA907" s="10">
        <f t="shared" si="126"/>
        <v>3.1795395883948929</v>
      </c>
      <c r="CB907" s="10">
        <f t="shared" si="127"/>
        <v>1.5897697941974465</v>
      </c>
      <c r="CC907" s="11">
        <f t="shared" si="128"/>
        <v>172.42677445487266</v>
      </c>
      <c r="CD907" s="11">
        <f t="shared" si="129"/>
        <v>107.76673403429541</v>
      </c>
      <c r="CF907" s="17"/>
      <c r="CG907" s="17"/>
      <c r="CH907" s="17"/>
      <c r="CI907" s="17"/>
    </row>
    <row r="908" spans="32:87" ht="10.5" customHeight="1">
      <c r="AG908" s="18">
        <v>33725</v>
      </c>
      <c r="AH908" s="19" t="s">
        <v>33</v>
      </c>
      <c r="AI908" s="26"/>
      <c r="AJ908" s="20">
        <v>1.4500000000000001E-2</v>
      </c>
      <c r="AK908" s="21"/>
      <c r="AL908" s="21"/>
      <c r="AM908" s="21"/>
      <c r="AN908" s="21"/>
      <c r="AO908" s="19" t="s">
        <v>34</v>
      </c>
      <c r="AP908" s="20"/>
      <c r="AQ908" s="3">
        <f t="shared" si="124"/>
        <v>47.037342535046577</v>
      </c>
      <c r="AR908" s="27">
        <v>60.296635012409652</v>
      </c>
      <c r="AS908" s="28">
        <v>3.4144812619639954E-2</v>
      </c>
      <c r="AT908" s="28"/>
      <c r="AU908" s="28"/>
      <c r="AV908" s="28"/>
      <c r="AW908" s="60"/>
      <c r="AX908" s="69"/>
      <c r="AY908" s="68"/>
      <c r="AZ908" s="69"/>
      <c r="BA908" s="69"/>
      <c r="BB908" s="69"/>
      <c r="BC908" s="68"/>
      <c r="BD908" s="20"/>
      <c r="BE908" s="27"/>
      <c r="BF908" s="27"/>
      <c r="BG908" s="28"/>
      <c r="BH908" s="17"/>
      <c r="BI908" s="47">
        <v>39576</v>
      </c>
      <c r="BJ908" s="20"/>
      <c r="BK908" s="20"/>
      <c r="BL908" s="20"/>
      <c r="BM908" s="20"/>
      <c r="BN908" s="20"/>
      <c r="BO908" s="20"/>
      <c r="BP908" s="20"/>
      <c r="BQ908" s="20"/>
      <c r="BR908" s="20"/>
      <c r="BS908" s="43">
        <v>5.3999999999999999E-2</v>
      </c>
      <c r="BT908" s="43">
        <v>3.6999999999999998E-2</v>
      </c>
      <c r="BU908" s="43">
        <v>5.8999999999999997E-2</v>
      </c>
      <c r="BW908" s="16">
        <f t="shared" si="125"/>
        <v>0.54127600123541109</v>
      </c>
      <c r="BX908" s="10">
        <f t="shared" si="121"/>
        <v>0.17675987830718834</v>
      </c>
      <c r="BY908" s="10">
        <f t="shared" si="122"/>
        <v>0.9291814162393901</v>
      </c>
      <c r="BZ908" s="12">
        <f t="shared" si="123"/>
        <v>0.24275190478471473</v>
      </c>
      <c r="CA908" s="10">
        <f t="shared" si="126"/>
        <v>3.1782914321813509</v>
      </c>
      <c r="CB908" s="10">
        <f t="shared" si="127"/>
        <v>1.5891457160906755</v>
      </c>
      <c r="CC908" s="11">
        <f t="shared" si="128"/>
        <v>172.26324145973675</v>
      </c>
      <c r="CD908" s="11">
        <f t="shared" si="129"/>
        <v>107.66452591233546</v>
      </c>
      <c r="CF908" s="17"/>
      <c r="CG908" s="17"/>
      <c r="CH908" s="17"/>
      <c r="CI908" s="17"/>
    </row>
    <row r="909" spans="32:87" ht="10.5" customHeight="1">
      <c r="AF909" s="8"/>
      <c r="AG909" s="18">
        <v>33725</v>
      </c>
      <c r="AH909" s="19" t="s">
        <v>39</v>
      </c>
      <c r="AI909" s="19"/>
      <c r="AJ909" s="19"/>
      <c r="AK909" s="19"/>
      <c r="AL909" s="20">
        <v>0.02</v>
      </c>
      <c r="AM909" s="26"/>
      <c r="AN909" s="21"/>
      <c r="AO909" s="19" t="s">
        <v>34</v>
      </c>
      <c r="AP909" s="18"/>
      <c r="AQ909" s="3">
        <f t="shared" si="124"/>
        <v>47.037342535046577</v>
      </c>
      <c r="AR909" s="19"/>
      <c r="AS909" s="19"/>
      <c r="AT909" s="27">
        <v>235.24636845393789</v>
      </c>
      <c r="AU909" s="27">
        <v>134.00330173413201</v>
      </c>
      <c r="AV909" s="28">
        <v>0</v>
      </c>
      <c r="AW909" s="60"/>
      <c r="AX909" s="69"/>
      <c r="AY909" s="68"/>
      <c r="AZ909" s="69"/>
      <c r="BA909" s="69"/>
      <c r="BB909" s="69"/>
      <c r="BC909" s="68"/>
      <c r="BD909" s="20"/>
      <c r="BE909" s="27"/>
      <c r="BF909" s="27"/>
      <c r="BG909" s="28"/>
      <c r="BH909" s="17"/>
      <c r="BI909" s="18">
        <v>39601</v>
      </c>
      <c r="BJ909" s="42">
        <f>0.021/2</f>
        <v>1.0500000000000001E-2</v>
      </c>
      <c r="BK909" s="42">
        <f>0.024/2</f>
        <v>1.2E-2</v>
      </c>
      <c r="BL909" s="20"/>
      <c r="BM909" s="20"/>
      <c r="BN909" s="20"/>
      <c r="BO909" s="20"/>
      <c r="BP909" s="20"/>
      <c r="BQ909" s="20"/>
      <c r="BR909" s="20"/>
      <c r="BS909" s="20"/>
      <c r="BT909" s="20"/>
      <c r="BU909" s="20"/>
      <c r="BW909" s="16">
        <f t="shared" si="125"/>
        <v>0.54042124619569609</v>
      </c>
      <c r="BX909" s="10">
        <f t="shared" ref="BX909:BX940" si="130">0.3*2.71828^(-(0.69315/30.02)*(BI909-31208)/365.25)</f>
        <v>0.17648074825808654</v>
      </c>
      <c r="BY909" s="10">
        <f t="shared" si="122"/>
        <v>0.92771410104986129</v>
      </c>
      <c r="BZ909" s="12">
        <f t="shared" si="123"/>
        <v>0.24236856354375527</v>
      </c>
      <c r="CA909" s="10">
        <f t="shared" si="126"/>
        <v>3.1730960531398225</v>
      </c>
      <c r="CB909" s="10">
        <f t="shared" si="127"/>
        <v>1.5865480265699112</v>
      </c>
      <c r="CC909" s="11">
        <f t="shared" si="128"/>
        <v>171.58352176673097</v>
      </c>
      <c r="CD909" s="11">
        <f t="shared" si="129"/>
        <v>107.23970110420686</v>
      </c>
      <c r="CF909" s="17"/>
      <c r="CG909" s="17"/>
      <c r="CH909" s="17"/>
      <c r="CI909" s="17"/>
    </row>
    <row r="910" spans="32:87" ht="10.5" customHeight="1">
      <c r="AG910" s="18">
        <v>33753</v>
      </c>
      <c r="AH910" s="19" t="s">
        <v>35</v>
      </c>
      <c r="AI910" s="20">
        <v>1.6E-2</v>
      </c>
      <c r="AJ910" s="26"/>
      <c r="AK910" s="20"/>
      <c r="AL910" s="20"/>
      <c r="AM910" s="20"/>
      <c r="AN910" s="20"/>
      <c r="AO910" s="19" t="s">
        <v>34</v>
      </c>
      <c r="AP910" s="20"/>
      <c r="AQ910" s="3">
        <f t="shared" si="124"/>
        <v>46.954158012495014</v>
      </c>
      <c r="AR910" s="27">
        <v>60.190178869818837</v>
      </c>
      <c r="AS910" s="28">
        <v>3.4084528574929579E-2</v>
      </c>
      <c r="AT910" s="28"/>
      <c r="AU910" s="28"/>
      <c r="AV910" s="28"/>
      <c r="AW910" s="60"/>
      <c r="AX910" s="69"/>
      <c r="AY910" s="68"/>
      <c r="AZ910" s="69"/>
      <c r="BA910" s="69"/>
      <c r="BB910" s="69"/>
      <c r="BC910" s="68"/>
      <c r="BD910" s="20"/>
      <c r="BE910" s="27"/>
      <c r="BF910" s="27"/>
      <c r="BG910" s="28"/>
      <c r="BH910" s="17"/>
      <c r="BI910" s="18">
        <v>39601</v>
      </c>
      <c r="BJ910" s="20"/>
      <c r="BK910" s="20"/>
      <c r="BL910" s="42">
        <f>0.03/2</f>
        <v>1.4999999999999999E-2</v>
      </c>
      <c r="BM910" s="42">
        <f>0.032/2</f>
        <v>1.6E-2</v>
      </c>
      <c r="BN910" s="20"/>
      <c r="BO910" s="20"/>
      <c r="BP910" s="20"/>
      <c r="BQ910" s="20"/>
      <c r="BR910" s="20"/>
      <c r="BS910" s="20"/>
      <c r="BT910" s="20"/>
      <c r="BU910" s="20"/>
      <c r="BW910" s="16">
        <f t="shared" si="125"/>
        <v>0.54042124619569609</v>
      </c>
      <c r="BX910" s="10">
        <f t="shared" si="130"/>
        <v>0.17648074825808654</v>
      </c>
      <c r="BY910" s="10">
        <f t="shared" si="122"/>
        <v>0.92771410104986129</v>
      </c>
      <c r="BZ910" s="12">
        <f t="shared" si="123"/>
        <v>0.24236856354375527</v>
      </c>
      <c r="CA910" s="10">
        <f t="shared" si="126"/>
        <v>3.1730960531398225</v>
      </c>
      <c r="CB910" s="10">
        <f t="shared" si="127"/>
        <v>1.5865480265699112</v>
      </c>
      <c r="CC910" s="11">
        <f t="shared" si="128"/>
        <v>171.58352176673097</v>
      </c>
      <c r="CD910" s="11">
        <f t="shared" si="129"/>
        <v>107.23970110420686</v>
      </c>
      <c r="CF910" s="17"/>
      <c r="CG910" s="17"/>
      <c r="CH910" s="17"/>
      <c r="CI910" s="17"/>
    </row>
    <row r="911" spans="32:87" ht="10.5" customHeight="1">
      <c r="AF911" s="8"/>
      <c r="AG911" s="18">
        <v>33753</v>
      </c>
      <c r="AH911" s="19" t="s">
        <v>33</v>
      </c>
      <c r="AI911" s="26"/>
      <c r="AJ911" s="20">
        <v>1.4500000000000001E-2</v>
      </c>
      <c r="AK911" s="21"/>
      <c r="AL911" s="21"/>
      <c r="AM911" s="21"/>
      <c r="AN911" s="21"/>
      <c r="AO911" s="19" t="s">
        <v>34</v>
      </c>
      <c r="AP911" s="18"/>
      <c r="AQ911" s="3">
        <f t="shared" si="124"/>
        <v>46.954158012495014</v>
      </c>
      <c r="AR911" s="27">
        <v>60.190178869818837</v>
      </c>
      <c r="AS911" s="28">
        <v>3.4084528574929579E-2</v>
      </c>
      <c r="AT911" s="28"/>
      <c r="AU911" s="28"/>
      <c r="AV911" s="28"/>
      <c r="AW911" s="60"/>
      <c r="AX911" s="69"/>
      <c r="AY911" s="68"/>
      <c r="AZ911" s="69"/>
      <c r="BA911" s="69"/>
      <c r="BB911" s="69"/>
      <c r="BC911" s="68"/>
      <c r="BD911" s="20"/>
      <c r="BE911" s="27"/>
      <c r="BF911" s="27"/>
      <c r="BG911" s="28"/>
      <c r="BH911" s="17"/>
      <c r="BI911" s="44">
        <v>39615</v>
      </c>
      <c r="BJ911" s="20"/>
      <c r="BK911" s="20"/>
      <c r="BL911" s="20"/>
      <c r="BM911" s="20"/>
      <c r="BN911" s="57">
        <v>3.7999999999999999E-2</v>
      </c>
      <c r="BO911" s="55">
        <v>0.18</v>
      </c>
      <c r="BP911" s="57">
        <v>0.114</v>
      </c>
      <c r="BQ911" s="20"/>
      <c r="BR911" s="20"/>
      <c r="BS911" s="20"/>
      <c r="BT911" s="20"/>
      <c r="BU911" s="20"/>
      <c r="BW911" s="16">
        <f t="shared" si="125"/>
        <v>0.5399431730961346</v>
      </c>
      <c r="BX911" s="10">
        <f t="shared" si="130"/>
        <v>0.17632462801128537</v>
      </c>
      <c r="BY911" s="10">
        <f t="shared" si="122"/>
        <v>0.92689341689112803</v>
      </c>
      <c r="BZ911" s="12">
        <f t="shared" si="123"/>
        <v>0.24215415692812853</v>
      </c>
      <c r="CA911" s="10">
        <f t="shared" si="126"/>
        <v>3.1701903513348961</v>
      </c>
      <c r="CB911" s="10">
        <f t="shared" si="127"/>
        <v>1.5850951756674481</v>
      </c>
      <c r="CC911" s="11">
        <f t="shared" si="128"/>
        <v>171.20405093762915</v>
      </c>
      <c r="CD911" s="11">
        <f t="shared" si="129"/>
        <v>107.00253183601821</v>
      </c>
      <c r="CF911" s="17"/>
      <c r="CG911" s="17"/>
      <c r="CH911" s="17"/>
      <c r="CI911" s="17"/>
    </row>
    <row r="912" spans="32:87" ht="10.5" customHeight="1">
      <c r="AG912" s="18">
        <v>33756</v>
      </c>
      <c r="AH912" s="19" t="s">
        <v>33</v>
      </c>
      <c r="AI912" s="26"/>
      <c r="AJ912" s="20">
        <v>1.4500000000000001E-2</v>
      </c>
      <c r="AK912" s="20"/>
      <c r="AL912" s="20"/>
      <c r="AM912" s="20"/>
      <c r="AN912" s="20"/>
      <c r="AO912" s="19" t="s">
        <v>34</v>
      </c>
      <c r="AP912" s="18"/>
      <c r="AQ912" s="3">
        <f t="shared" si="124"/>
        <v>46.945254114950934</v>
      </c>
      <c r="AR912" s="27">
        <v>60.178784008103605</v>
      </c>
      <c r="AS912" s="28">
        <v>3.4078075886184792E-2</v>
      </c>
      <c r="AT912" s="28"/>
      <c r="AU912" s="28"/>
      <c r="AV912" s="28"/>
      <c r="AW912" s="60"/>
      <c r="AX912" s="69"/>
      <c r="AY912" s="68"/>
      <c r="AZ912" s="69"/>
      <c r="BA912" s="69"/>
      <c r="BB912" s="69"/>
      <c r="BC912" s="68"/>
      <c r="BD912" s="20"/>
      <c r="BE912" s="27"/>
      <c r="BF912" s="27"/>
      <c r="BG912" s="28"/>
      <c r="BH912" s="17"/>
      <c r="BI912" s="18">
        <v>39630</v>
      </c>
      <c r="BJ912" s="42">
        <f>0.021/2</f>
        <v>1.0500000000000001E-2</v>
      </c>
      <c r="BK912" s="42">
        <f>0.024/2</f>
        <v>1.2E-2</v>
      </c>
      <c r="BL912" s="20"/>
      <c r="BM912" s="20"/>
      <c r="BN912" s="20"/>
      <c r="BO912" s="20"/>
      <c r="BP912" s="20"/>
      <c r="BQ912" s="20"/>
      <c r="BR912" s="20"/>
      <c r="BS912" s="20"/>
      <c r="BT912" s="20"/>
      <c r="BU912" s="20"/>
      <c r="BW912" s="16">
        <f t="shared" si="125"/>
        <v>0.53943142121769416</v>
      </c>
      <c r="BX912" s="10">
        <f t="shared" si="130"/>
        <v>0.17615750957346407</v>
      </c>
      <c r="BY912" s="10">
        <f t="shared" si="122"/>
        <v>0.92601491805857838</v>
      </c>
      <c r="BZ912" s="12">
        <f t="shared" si="123"/>
        <v>0.24192464602613942</v>
      </c>
      <c r="CA912" s="10">
        <f t="shared" si="126"/>
        <v>3.1670800520552387</v>
      </c>
      <c r="CB912" s="10">
        <f t="shared" si="127"/>
        <v>1.5835400260276193</v>
      </c>
      <c r="CC912" s="11">
        <f t="shared" si="128"/>
        <v>170.79840628909503</v>
      </c>
      <c r="CD912" s="11">
        <f t="shared" si="129"/>
        <v>106.7490039306844</v>
      </c>
      <c r="CF912" s="17"/>
      <c r="CG912" s="17"/>
      <c r="CH912" s="17"/>
      <c r="CI912" s="17"/>
    </row>
    <row r="913" spans="32:87" ht="10.5" customHeight="1">
      <c r="AF913" s="8"/>
      <c r="AG913" s="18">
        <v>33756</v>
      </c>
      <c r="AH913" s="19" t="s">
        <v>33</v>
      </c>
      <c r="AI913" s="26"/>
      <c r="AJ913" s="20">
        <v>7.9000000000000001E-2</v>
      </c>
      <c r="AK913" s="21"/>
      <c r="AL913" s="21"/>
      <c r="AM913" s="21"/>
      <c r="AN913" s="21"/>
      <c r="AO913" s="19" t="s">
        <v>34</v>
      </c>
      <c r="AP913" s="20"/>
      <c r="AQ913" s="3">
        <f t="shared" si="124"/>
        <v>46.945254114950934</v>
      </c>
      <c r="AR913" s="27">
        <v>60.178784008103605</v>
      </c>
      <c r="AS913" s="28">
        <v>3.4078075886184792E-2</v>
      </c>
      <c r="AT913" s="28"/>
      <c r="AU913" s="28"/>
      <c r="AV913" s="28"/>
      <c r="AW913" s="60"/>
      <c r="AX913" s="69"/>
      <c r="AY913" s="68"/>
      <c r="AZ913" s="69"/>
      <c r="BA913" s="69"/>
      <c r="BB913" s="69"/>
      <c r="BC913" s="68"/>
      <c r="BD913" s="20"/>
      <c r="BE913" s="27"/>
      <c r="BF913" s="27"/>
      <c r="BG913" s="28"/>
      <c r="BH913" s="17"/>
      <c r="BI913" s="18">
        <v>39630</v>
      </c>
      <c r="BJ913" s="20"/>
      <c r="BK913" s="20"/>
      <c r="BL913" s="42">
        <f>0.03/2</f>
        <v>1.4999999999999999E-2</v>
      </c>
      <c r="BM913" s="42">
        <f>0.032/2</f>
        <v>1.6E-2</v>
      </c>
      <c r="BN913" s="20"/>
      <c r="BO913" s="20"/>
      <c r="BP913" s="20"/>
      <c r="BQ913" s="20"/>
      <c r="BR913" s="20"/>
      <c r="BS913" s="20"/>
      <c r="BT913" s="20"/>
      <c r="BU913" s="20"/>
      <c r="BW913" s="16">
        <f t="shared" si="125"/>
        <v>0.53943142121769416</v>
      </c>
      <c r="BX913" s="10">
        <f t="shared" si="130"/>
        <v>0.17615750957346407</v>
      </c>
      <c r="BY913" s="10">
        <f t="shared" si="122"/>
        <v>0.92601491805857838</v>
      </c>
      <c r="BZ913" s="12">
        <f t="shared" si="123"/>
        <v>0.24192464602613942</v>
      </c>
      <c r="CA913" s="10">
        <f t="shared" si="126"/>
        <v>3.1670800520552387</v>
      </c>
      <c r="CB913" s="10">
        <f t="shared" si="127"/>
        <v>1.5835400260276193</v>
      </c>
      <c r="CC913" s="11">
        <f t="shared" si="128"/>
        <v>170.79840628909503</v>
      </c>
      <c r="CD913" s="11">
        <f t="shared" si="129"/>
        <v>106.7490039306844</v>
      </c>
      <c r="CF913" s="17"/>
      <c r="CG913" s="17"/>
      <c r="CH913" s="17"/>
      <c r="CI913" s="17"/>
    </row>
    <row r="914" spans="32:87" ht="10.5" customHeight="1">
      <c r="AG914" s="18">
        <v>33756</v>
      </c>
      <c r="AH914" s="19" t="s">
        <v>33</v>
      </c>
      <c r="AI914" s="26"/>
      <c r="AJ914" s="20">
        <v>1.4500000000000001E-2</v>
      </c>
      <c r="AK914" s="21"/>
      <c r="AL914" s="21"/>
      <c r="AM914" s="21"/>
      <c r="AN914" s="21"/>
      <c r="AO914" s="19" t="s">
        <v>34</v>
      </c>
      <c r="AP914" s="18"/>
      <c r="AQ914" s="3">
        <f t="shared" si="124"/>
        <v>46.945254114950934</v>
      </c>
      <c r="AR914" s="27">
        <v>60.178784008103605</v>
      </c>
      <c r="AS914" s="28">
        <v>3.4078075886184792E-2</v>
      </c>
      <c r="AT914" s="28"/>
      <c r="AU914" s="28"/>
      <c r="AV914" s="28"/>
      <c r="AW914" s="60"/>
      <c r="AX914" s="69"/>
      <c r="AY914" s="68"/>
      <c r="AZ914" s="69"/>
      <c r="BA914" s="69"/>
      <c r="BB914" s="69"/>
      <c r="BC914" s="68"/>
      <c r="BD914" s="20"/>
      <c r="BE914" s="27"/>
      <c r="BF914" s="27"/>
      <c r="BG914" s="28"/>
      <c r="BH914" s="17"/>
      <c r="BI914" s="47">
        <v>39636</v>
      </c>
      <c r="BJ914" s="20"/>
      <c r="BK914" s="20"/>
      <c r="BL914" s="20"/>
      <c r="BM914" s="20"/>
      <c r="BN914" s="20"/>
      <c r="BO914" s="20"/>
      <c r="BP914" s="20"/>
      <c r="BQ914" s="43">
        <v>1.0999999999999999E-2</v>
      </c>
      <c r="BR914" s="20"/>
      <c r="BS914" s="20"/>
      <c r="BT914" s="20"/>
      <c r="BU914" s="20"/>
      <c r="BW914" s="16">
        <f t="shared" si="125"/>
        <v>0.53922685630117029</v>
      </c>
      <c r="BX914" s="10">
        <f t="shared" si="130"/>
        <v>0.17609070655676254</v>
      </c>
      <c r="BY914" s="10">
        <f t="shared" ref="BY914:BY945" si="131">1.704*2.71828^(-(0.69315/30.02)*(BI914-29983)/365.25)</f>
        <v>0.92566375170644977</v>
      </c>
      <c r="BZ914" s="12">
        <f t="shared" si="123"/>
        <v>0.24183290258466975</v>
      </c>
      <c r="CA914" s="10">
        <f t="shared" si="126"/>
        <v>3.1658367869422062</v>
      </c>
      <c r="CB914" s="10">
        <f t="shared" si="127"/>
        <v>1.5829183934711031</v>
      </c>
      <c r="CC914" s="11">
        <f t="shared" si="128"/>
        <v>170.63641767083547</v>
      </c>
      <c r="CD914" s="11">
        <f t="shared" si="129"/>
        <v>106.64776104427216</v>
      </c>
      <c r="CF914" s="17"/>
      <c r="CG914" s="17"/>
      <c r="CH914" s="17"/>
      <c r="CI914" s="17"/>
    </row>
    <row r="915" spans="32:87" ht="10.5" customHeight="1">
      <c r="AF915" s="8"/>
      <c r="AG915" s="18">
        <v>33756</v>
      </c>
      <c r="AH915" s="19" t="s">
        <v>39</v>
      </c>
      <c r="AI915" s="19"/>
      <c r="AJ915" s="19"/>
      <c r="AK915" s="19"/>
      <c r="AL915" s="20">
        <v>0.02</v>
      </c>
      <c r="AM915" s="26"/>
      <c r="AN915" s="21"/>
      <c r="AO915" s="19" t="s">
        <v>34</v>
      </c>
      <c r="AP915" s="20"/>
      <c r="AQ915" s="3">
        <f t="shared" si="124"/>
        <v>46.945254114950934</v>
      </c>
      <c r="AR915" s="19"/>
      <c r="AS915" s="19"/>
      <c r="AT915" s="27">
        <v>234.78657462338768</v>
      </c>
      <c r="AU915" s="27">
        <v>133.74138954472971</v>
      </c>
      <c r="AV915" s="28">
        <v>0</v>
      </c>
      <c r="AW915" s="60"/>
      <c r="AX915" s="69"/>
      <c r="AY915" s="68"/>
      <c r="AZ915" s="69"/>
      <c r="BA915" s="69"/>
      <c r="BB915" s="69"/>
      <c r="BC915" s="68"/>
      <c r="BD915" s="20"/>
      <c r="BE915" s="27"/>
      <c r="BF915" s="27"/>
      <c r="BG915" s="28"/>
      <c r="BH915" s="17"/>
      <c r="BI915" s="47">
        <v>39652</v>
      </c>
      <c r="BJ915" s="20"/>
      <c r="BK915" s="20"/>
      <c r="BL915" s="20"/>
      <c r="BM915" s="20"/>
      <c r="BN915" s="20"/>
      <c r="BO915" s="20"/>
      <c r="BP915" s="20"/>
      <c r="BQ915" s="20"/>
      <c r="BR915" s="54">
        <v>0.04</v>
      </c>
      <c r="BS915" s="20"/>
      <c r="BT915" s="20"/>
      <c r="BU915" s="20"/>
      <c r="BW915" s="16">
        <f t="shared" si="125"/>
        <v>0.53868172903650435</v>
      </c>
      <c r="BX915" s="10">
        <f t="shared" si="130"/>
        <v>0.17591268900426743</v>
      </c>
      <c r="BY915" s="10">
        <f t="shared" si="131"/>
        <v>0.9247279590190649</v>
      </c>
      <c r="BZ915" s="12">
        <f t="shared" si="123"/>
        <v>0.24158842346210432</v>
      </c>
      <c r="CA915" s="10">
        <f t="shared" si="126"/>
        <v>3.1625237988320656</v>
      </c>
      <c r="CB915" s="10">
        <f t="shared" si="127"/>
        <v>1.5812618994160328</v>
      </c>
      <c r="CC915" s="11">
        <f t="shared" si="128"/>
        <v>170.2051987222907</v>
      </c>
      <c r="CD915" s="11">
        <f t="shared" si="129"/>
        <v>106.37824920143169</v>
      </c>
      <c r="CF915" s="17"/>
      <c r="CG915" s="17"/>
      <c r="CH915" s="17"/>
      <c r="CI915" s="17"/>
    </row>
    <row r="916" spans="32:87" ht="10.5" customHeight="1">
      <c r="AG916" s="18">
        <v>33785</v>
      </c>
      <c r="AH916" s="19" t="s">
        <v>35</v>
      </c>
      <c r="AI916" s="20">
        <v>1.6E-2</v>
      </c>
      <c r="AJ916" s="26"/>
      <c r="AK916" s="20"/>
      <c r="AL916" s="20"/>
      <c r="AM916" s="20"/>
      <c r="AN916" s="20"/>
      <c r="AO916" s="19" t="s">
        <v>34</v>
      </c>
      <c r="AP916" s="18"/>
      <c r="AQ916" s="3">
        <f t="shared" si="124"/>
        <v>46.859270106274863</v>
      </c>
      <c r="AR916" s="27">
        <v>60.068744833562015</v>
      </c>
      <c r="AS916" s="28">
        <v>3.4015762840112339E-2</v>
      </c>
      <c r="AT916" s="28"/>
      <c r="AU916" s="28"/>
      <c r="AV916" s="28"/>
      <c r="AW916" s="60"/>
      <c r="AX916" s="69"/>
      <c r="AY916" s="68"/>
      <c r="AZ916" s="69"/>
      <c r="BA916" s="69"/>
      <c r="BB916" s="69"/>
      <c r="BC916" s="68"/>
      <c r="BD916" s="20"/>
      <c r="BE916" s="27"/>
      <c r="BF916" s="27"/>
      <c r="BG916" s="28"/>
      <c r="BH916" s="17"/>
      <c r="BI916" s="18">
        <v>39661</v>
      </c>
      <c r="BJ916" s="42">
        <f>0.021/2</f>
        <v>1.0500000000000001E-2</v>
      </c>
      <c r="BK916" s="42">
        <f>0.024/2</f>
        <v>1.2E-2</v>
      </c>
      <c r="BL916" s="20"/>
      <c r="BM916" s="20"/>
      <c r="BN916" s="20"/>
      <c r="BO916" s="20"/>
      <c r="BP916" s="20"/>
      <c r="BQ916" s="20"/>
      <c r="BR916" s="20"/>
      <c r="BS916" s="20"/>
      <c r="BT916" s="20"/>
      <c r="BU916" s="20"/>
      <c r="BW916" s="16">
        <f t="shared" si="125"/>
        <v>0.53837533716505293</v>
      </c>
      <c r="BX916" s="10">
        <f t="shared" si="130"/>
        <v>0.17581263322904653</v>
      </c>
      <c r="BY916" s="10">
        <f t="shared" si="131"/>
        <v>0.92420199143064485</v>
      </c>
      <c r="BZ916" s="12">
        <f t="shared" si="123"/>
        <v>0.24145101258440863</v>
      </c>
      <c r="CA916" s="10">
        <f t="shared" si="126"/>
        <v>3.1606617668275492</v>
      </c>
      <c r="CB916" s="10">
        <f t="shared" si="127"/>
        <v>1.5803308834137746</v>
      </c>
      <c r="CC916" s="11">
        <f t="shared" si="128"/>
        <v>169.96311713119638</v>
      </c>
      <c r="CD916" s="11">
        <f t="shared" si="129"/>
        <v>106.22694820699775</v>
      </c>
      <c r="CF916" s="17"/>
      <c r="CG916" s="17"/>
      <c r="CH916" s="17"/>
      <c r="CI916" s="17"/>
    </row>
    <row r="917" spans="32:87" ht="10.5" customHeight="1">
      <c r="AF917" s="8"/>
      <c r="AG917" s="18">
        <v>33785</v>
      </c>
      <c r="AH917" s="19" t="s">
        <v>33</v>
      </c>
      <c r="AI917" s="26"/>
      <c r="AJ917" s="20">
        <v>1.4500000000000001E-2</v>
      </c>
      <c r="AK917" s="21"/>
      <c r="AL917" s="21"/>
      <c r="AM917" s="21"/>
      <c r="AN917" s="21"/>
      <c r="AO917" s="19" t="s">
        <v>34</v>
      </c>
      <c r="AP917" s="18"/>
      <c r="AQ917" s="3">
        <f t="shared" si="124"/>
        <v>46.859270106274863</v>
      </c>
      <c r="AR917" s="27">
        <v>60.068744833562015</v>
      </c>
      <c r="AS917" s="28">
        <v>3.4015762840112339E-2</v>
      </c>
      <c r="AT917" s="28"/>
      <c r="AU917" s="28"/>
      <c r="AV917" s="28"/>
      <c r="AW917" s="60"/>
      <c r="AX917" s="69"/>
      <c r="AY917" s="68"/>
      <c r="AZ917" s="69"/>
      <c r="BA917" s="69"/>
      <c r="BB917" s="69"/>
      <c r="BC917" s="68"/>
      <c r="BD917" s="20"/>
      <c r="BE917" s="27"/>
      <c r="BF917" s="27"/>
      <c r="BG917" s="28"/>
      <c r="BH917" s="17"/>
      <c r="BI917" s="18">
        <v>39661</v>
      </c>
      <c r="BJ917" s="20"/>
      <c r="BK917" s="20"/>
      <c r="BL917" s="42">
        <f>0.03/2</f>
        <v>1.4999999999999999E-2</v>
      </c>
      <c r="BM917" s="42">
        <f>0.032/2</f>
        <v>1.6E-2</v>
      </c>
      <c r="BN917" s="20"/>
      <c r="BO917" s="20"/>
      <c r="BP917" s="20"/>
      <c r="BQ917" s="20"/>
      <c r="BR917" s="20"/>
      <c r="BS917" s="20"/>
      <c r="BT917" s="20"/>
      <c r="BU917" s="20"/>
      <c r="BW917" s="16">
        <f t="shared" si="125"/>
        <v>0.53837533716505293</v>
      </c>
      <c r="BX917" s="10">
        <f t="shared" si="130"/>
        <v>0.17581263322904653</v>
      </c>
      <c r="BY917" s="10">
        <f t="shared" si="131"/>
        <v>0.92420199143064485</v>
      </c>
      <c r="BZ917" s="12">
        <f t="shared" si="123"/>
        <v>0.24145101258440863</v>
      </c>
      <c r="CA917" s="10">
        <f t="shared" si="126"/>
        <v>3.1606617668275492</v>
      </c>
      <c r="CB917" s="10">
        <f t="shared" si="127"/>
        <v>1.5803308834137746</v>
      </c>
      <c r="CC917" s="11">
        <f t="shared" si="128"/>
        <v>169.96311713119638</v>
      </c>
      <c r="CD917" s="11">
        <f t="shared" si="129"/>
        <v>106.22694820699775</v>
      </c>
      <c r="CF917" s="17"/>
      <c r="CG917" s="17"/>
      <c r="CH917" s="17"/>
      <c r="CI917" s="17"/>
    </row>
    <row r="918" spans="32:87" ht="10.5" customHeight="1">
      <c r="AG918" s="18">
        <v>33786</v>
      </c>
      <c r="AH918" s="19" t="s">
        <v>33</v>
      </c>
      <c r="AI918" s="26"/>
      <c r="AJ918" s="20">
        <v>1.4500000000000001E-2</v>
      </c>
      <c r="AK918" s="20"/>
      <c r="AL918" s="20"/>
      <c r="AM918" s="20"/>
      <c r="AN918" s="20"/>
      <c r="AO918" s="19" t="s">
        <v>34</v>
      </c>
      <c r="AP918" s="20"/>
      <c r="AQ918" s="3">
        <f t="shared" si="124"/>
        <v>46.856307951032974</v>
      </c>
      <c r="AR918" s="27">
        <v>60.064953970158605</v>
      </c>
      <c r="AS918" s="28">
        <v>3.4013616147837558E-2</v>
      </c>
      <c r="AT918" s="28"/>
      <c r="AU918" s="28"/>
      <c r="AV918" s="28"/>
      <c r="AW918" s="60"/>
      <c r="AX918" s="69"/>
      <c r="AY918" s="68"/>
      <c r="AZ918" s="69"/>
      <c r="BA918" s="69"/>
      <c r="BB918" s="69"/>
      <c r="BC918" s="68"/>
      <c r="BD918" s="20"/>
      <c r="BE918" s="27"/>
      <c r="BF918" s="27"/>
      <c r="BG918" s="28"/>
      <c r="BH918" s="17"/>
      <c r="BI918" s="47">
        <v>39667</v>
      </c>
      <c r="BJ918" s="20"/>
      <c r="BK918" s="20"/>
      <c r="BL918" s="20"/>
      <c r="BM918" s="20"/>
      <c r="BN918" s="20"/>
      <c r="BO918" s="20"/>
      <c r="BP918" s="20"/>
      <c r="BQ918" s="20"/>
      <c r="BR918" s="20"/>
      <c r="BS918" s="43">
        <v>4.5999999999999999E-2</v>
      </c>
      <c r="BT918" s="43"/>
      <c r="BU918" s="43"/>
      <c r="BW918" s="16">
        <f t="shared" si="125"/>
        <v>0.53817117274011639</v>
      </c>
      <c r="BX918" s="10">
        <f t="shared" si="130"/>
        <v>0.17574596099746023</v>
      </c>
      <c r="BY918" s="10">
        <f t="shared" si="131"/>
        <v>0.92385151258237641</v>
      </c>
      <c r="BZ918" s="12">
        <f t="shared" si="123"/>
        <v>0.24135944875573428</v>
      </c>
      <c r="CA918" s="10">
        <f t="shared" si="126"/>
        <v>3.1594210212687988</v>
      </c>
      <c r="CB918" s="10">
        <f t="shared" si="127"/>
        <v>1.5797105106343994</v>
      </c>
      <c r="CC918" s="11">
        <f t="shared" si="128"/>
        <v>169.80192071784955</v>
      </c>
      <c r="CD918" s="11">
        <f t="shared" si="129"/>
        <v>106.12620044865596</v>
      </c>
      <c r="CF918" s="17"/>
      <c r="CG918" s="17"/>
      <c r="CH918" s="17"/>
      <c r="CI918" s="17"/>
    </row>
    <row r="919" spans="32:87" ht="10.5" customHeight="1">
      <c r="AF919" s="8"/>
      <c r="AG919" s="18">
        <v>33786</v>
      </c>
      <c r="AH919" s="19" t="s">
        <v>33</v>
      </c>
      <c r="AI919" s="26"/>
      <c r="AJ919" s="20">
        <v>1.4500000000000001E-2</v>
      </c>
      <c r="AK919" s="21"/>
      <c r="AL919" s="21"/>
      <c r="AM919" s="21"/>
      <c r="AN919" s="21"/>
      <c r="AO919" s="19" t="s">
        <v>34</v>
      </c>
      <c r="AP919" s="20"/>
      <c r="AQ919" s="3">
        <f t="shared" si="124"/>
        <v>46.856307951032974</v>
      </c>
      <c r="AR919" s="27">
        <v>60.064953970158605</v>
      </c>
      <c r="AS919" s="28">
        <v>3.4013616147837558E-2</v>
      </c>
      <c r="AT919" s="28"/>
      <c r="AU919" s="28"/>
      <c r="AV919" s="28"/>
      <c r="AW919" s="60"/>
      <c r="AX919" s="69"/>
      <c r="AY919" s="68"/>
      <c r="AZ919" s="69"/>
      <c r="BA919" s="69"/>
      <c r="BB919" s="69"/>
      <c r="BC919" s="68"/>
      <c r="BD919" s="20"/>
      <c r="BE919" s="27"/>
      <c r="BF919" s="27"/>
      <c r="BG919" s="28"/>
      <c r="BH919" s="17"/>
      <c r="BI919" s="18">
        <v>39692</v>
      </c>
      <c r="BJ919" s="42">
        <f>0.021/2</f>
        <v>1.0500000000000001E-2</v>
      </c>
      <c r="BK919" s="42">
        <f>0.024/2</f>
        <v>1.2E-2</v>
      </c>
      <c r="BL919" s="20"/>
      <c r="BM919" s="20"/>
      <c r="BN919" s="20"/>
      <c r="BO919" s="20"/>
      <c r="BP919" s="20"/>
      <c r="BQ919" s="20"/>
      <c r="BR919" s="20"/>
      <c r="BS919" s="20"/>
      <c r="BT919" s="20"/>
      <c r="BU919" s="20"/>
      <c r="BW919" s="16">
        <f t="shared" si="125"/>
        <v>0.53732132068482663</v>
      </c>
      <c r="BX919" s="10">
        <f t="shared" si="130"/>
        <v>0.17546843207408425</v>
      </c>
      <c r="BY919" s="10">
        <f t="shared" si="131"/>
        <v>0.922392614100778</v>
      </c>
      <c r="BZ919" s="12">
        <f t="shared" si="123"/>
        <v>0.2409783064092495</v>
      </c>
      <c r="CA919" s="10">
        <f t="shared" si="126"/>
        <v>3.1542564886551232</v>
      </c>
      <c r="CB919" s="10">
        <f t="shared" si="127"/>
        <v>1.5771282443275616</v>
      </c>
      <c r="CC919" s="11">
        <f t="shared" si="128"/>
        <v>169.13191295273319</v>
      </c>
      <c r="CD919" s="11">
        <f t="shared" si="129"/>
        <v>105.70744559545825</v>
      </c>
      <c r="CF919" s="17"/>
      <c r="CG919" s="17"/>
      <c r="CH919" s="17"/>
      <c r="CI919" s="17"/>
    </row>
    <row r="920" spans="32:87" ht="10.5" customHeight="1">
      <c r="AG920" s="18">
        <v>33786</v>
      </c>
      <c r="AH920" s="19" t="s">
        <v>39</v>
      </c>
      <c r="AI920" s="19"/>
      <c r="AJ920" s="19"/>
      <c r="AK920" s="19"/>
      <c r="AL920" s="20">
        <v>0.02</v>
      </c>
      <c r="AM920" s="26"/>
      <c r="AN920" s="20"/>
      <c r="AO920" s="19" t="s">
        <v>34</v>
      </c>
      <c r="AP920" s="20"/>
      <c r="AQ920" s="3">
        <f t="shared" si="124"/>
        <v>46.856307951032974</v>
      </c>
      <c r="AR920" s="19"/>
      <c r="AS920" s="19"/>
      <c r="AT920" s="27">
        <v>234.34246852953967</v>
      </c>
      <c r="AU920" s="27">
        <v>133.48841355497481</v>
      </c>
      <c r="AV920" s="28">
        <v>0</v>
      </c>
      <c r="AW920" s="60"/>
      <c r="AX920" s="69"/>
      <c r="AY920" s="68"/>
      <c r="AZ920" s="69"/>
      <c r="BA920" s="69"/>
      <c r="BB920" s="69"/>
      <c r="BC920" s="68"/>
      <c r="BD920" s="20"/>
      <c r="BE920" s="27"/>
      <c r="BF920" s="27"/>
      <c r="BG920" s="28"/>
      <c r="BH920" s="17"/>
      <c r="BI920" s="18">
        <v>39692</v>
      </c>
      <c r="BJ920" s="20"/>
      <c r="BK920" s="20"/>
      <c r="BL920" s="42">
        <f>0.03/2</f>
        <v>1.4999999999999999E-2</v>
      </c>
      <c r="BM920" s="42">
        <f>0.032/2</f>
        <v>1.6E-2</v>
      </c>
      <c r="BN920" s="20"/>
      <c r="BO920" s="20"/>
      <c r="BP920" s="20"/>
      <c r="BQ920" s="20"/>
      <c r="BR920" s="20"/>
      <c r="BS920" s="20"/>
      <c r="BT920" s="20"/>
      <c r="BU920" s="20"/>
      <c r="BW920" s="16">
        <f t="shared" si="125"/>
        <v>0.53732132068482663</v>
      </c>
      <c r="BX920" s="10">
        <f t="shared" si="130"/>
        <v>0.17546843207408425</v>
      </c>
      <c r="BY920" s="10">
        <f t="shared" si="131"/>
        <v>0.922392614100778</v>
      </c>
      <c r="BZ920" s="12">
        <f t="shared" si="123"/>
        <v>0.2409783064092495</v>
      </c>
      <c r="CA920" s="10">
        <f t="shared" si="126"/>
        <v>3.1542564886551232</v>
      </c>
      <c r="CB920" s="10">
        <f t="shared" si="127"/>
        <v>1.5771282443275616</v>
      </c>
      <c r="CC920" s="11">
        <f t="shared" si="128"/>
        <v>169.13191295273319</v>
      </c>
      <c r="CD920" s="11">
        <f t="shared" si="129"/>
        <v>105.70744559545825</v>
      </c>
      <c r="CF920" s="17"/>
      <c r="CG920" s="17"/>
      <c r="CH920" s="17"/>
      <c r="CI920" s="17"/>
    </row>
    <row r="921" spans="32:87" ht="10.5" customHeight="1">
      <c r="AF921" s="8"/>
      <c r="AG921" s="18">
        <v>33816</v>
      </c>
      <c r="AH921" s="19" t="s">
        <v>35</v>
      </c>
      <c r="AI921" s="20">
        <v>1.6E-2</v>
      </c>
      <c r="AJ921" s="26"/>
      <c r="AK921" s="20"/>
      <c r="AL921" s="20"/>
      <c r="AM921" s="20"/>
      <c r="AN921" s="20"/>
      <c r="AO921" s="19" t="s">
        <v>34</v>
      </c>
      <c r="AP921" s="18"/>
      <c r="AQ921" s="3">
        <f t="shared" si="124"/>
        <v>46.767530311499954</v>
      </c>
      <c r="AR921" s="27">
        <v>59.951339245263739</v>
      </c>
      <c r="AS921" s="28">
        <v>3.3949278337086282E-2</v>
      </c>
      <c r="AT921" s="28"/>
      <c r="AU921" s="28"/>
      <c r="AV921" s="28"/>
      <c r="AW921" s="60"/>
      <c r="AX921" s="69"/>
      <c r="AY921" s="68"/>
      <c r="AZ921" s="69"/>
      <c r="BA921" s="69"/>
      <c r="BB921" s="69"/>
      <c r="BC921" s="68"/>
      <c r="BD921" s="20"/>
      <c r="BE921" s="27"/>
      <c r="BF921" s="27"/>
      <c r="BG921" s="28"/>
      <c r="BH921" s="17"/>
      <c r="BI921" s="18">
        <v>39722</v>
      </c>
      <c r="BJ921" s="42">
        <f>0.021/2</f>
        <v>1.0500000000000001E-2</v>
      </c>
      <c r="BK921" s="42">
        <f>0.024/2</f>
        <v>1.2E-2</v>
      </c>
      <c r="BL921" s="20"/>
      <c r="BM921" s="20"/>
      <c r="BN921" s="20"/>
      <c r="BO921" s="20"/>
      <c r="BP921" s="20"/>
      <c r="BQ921" s="20"/>
      <c r="BR921" s="20"/>
      <c r="BS921" s="20"/>
      <c r="BT921" s="20"/>
      <c r="BU921" s="20"/>
      <c r="BW921" s="16">
        <f t="shared" si="125"/>
        <v>0.53630326952785079</v>
      </c>
      <c r="BX921" s="10">
        <f t="shared" si="130"/>
        <v>0.17513597580739812</v>
      </c>
      <c r="BY921" s="10">
        <f t="shared" si="131"/>
        <v>0.92064497664099043</v>
      </c>
      <c r="BZ921" s="12">
        <f t="shared" si="123"/>
        <v>0.24052172999174695</v>
      </c>
      <c r="CA921" s="10">
        <f t="shared" si="126"/>
        <v>3.1480701919799134</v>
      </c>
      <c r="CB921" s="10">
        <f t="shared" si="127"/>
        <v>1.5740350959899567</v>
      </c>
      <c r="CC921" s="11">
        <f t="shared" si="128"/>
        <v>168.33139243927394</v>
      </c>
      <c r="CD921" s="11">
        <f t="shared" si="129"/>
        <v>105.20712027454621</v>
      </c>
      <c r="CF921" s="17"/>
      <c r="CG921" s="17"/>
      <c r="CH921" s="17"/>
      <c r="CI921" s="17"/>
    </row>
    <row r="922" spans="32:87" ht="10.5" customHeight="1">
      <c r="AG922" s="18">
        <v>33816</v>
      </c>
      <c r="AH922" s="19" t="s">
        <v>33</v>
      </c>
      <c r="AI922" s="26"/>
      <c r="AJ922" s="20">
        <v>1.4500000000000001E-2</v>
      </c>
      <c r="AK922" s="21"/>
      <c r="AL922" s="21"/>
      <c r="AM922" s="21"/>
      <c r="AN922" s="21"/>
      <c r="AO922" s="19" t="s">
        <v>34</v>
      </c>
      <c r="AP922" s="20"/>
      <c r="AQ922" s="3">
        <f t="shared" si="124"/>
        <v>46.767530311499954</v>
      </c>
      <c r="AR922" s="27">
        <v>59.951339245263739</v>
      </c>
      <c r="AS922" s="28">
        <v>3.3949278337086282E-2</v>
      </c>
      <c r="AT922" s="28"/>
      <c r="AU922" s="28"/>
      <c r="AV922" s="28"/>
      <c r="AW922" s="60"/>
      <c r="AX922" s="69"/>
      <c r="AY922" s="68"/>
      <c r="AZ922" s="69"/>
      <c r="BA922" s="69"/>
      <c r="BB922" s="69"/>
      <c r="BC922" s="68"/>
      <c r="BD922" s="20"/>
      <c r="BE922" s="27"/>
      <c r="BF922" s="27"/>
      <c r="BG922" s="28"/>
      <c r="BH922" s="17"/>
      <c r="BI922" s="18">
        <v>39722</v>
      </c>
      <c r="BJ922" s="20"/>
      <c r="BK922" s="20"/>
      <c r="BL922" s="42">
        <f>0.03/2</f>
        <v>1.4999999999999999E-2</v>
      </c>
      <c r="BM922" s="42">
        <f>0.032/2</f>
        <v>1.6E-2</v>
      </c>
      <c r="BN922" s="20"/>
      <c r="BO922" s="20"/>
      <c r="BP922" s="20"/>
      <c r="BQ922" s="20"/>
      <c r="BR922" s="20"/>
      <c r="BS922" s="20"/>
      <c r="BT922" s="20"/>
      <c r="BU922" s="20"/>
      <c r="BW922" s="16">
        <f t="shared" si="125"/>
        <v>0.53630326952785079</v>
      </c>
      <c r="BX922" s="10">
        <f t="shared" si="130"/>
        <v>0.17513597580739812</v>
      </c>
      <c r="BY922" s="10">
        <f t="shared" si="131"/>
        <v>0.92064497664099043</v>
      </c>
      <c r="BZ922" s="12">
        <f t="shared" si="123"/>
        <v>0.24052172999174695</v>
      </c>
      <c r="CA922" s="10">
        <f t="shared" si="126"/>
        <v>3.1480701919799134</v>
      </c>
      <c r="CB922" s="10">
        <f t="shared" si="127"/>
        <v>1.5740350959899567</v>
      </c>
      <c r="CC922" s="11">
        <f t="shared" si="128"/>
        <v>168.33139243927394</v>
      </c>
      <c r="CD922" s="11">
        <f t="shared" si="129"/>
        <v>105.20712027454621</v>
      </c>
      <c r="CF922" s="17"/>
      <c r="CG922" s="17"/>
      <c r="CH922" s="17"/>
      <c r="CI922" s="17"/>
    </row>
    <row r="923" spans="32:87" ht="10.5" customHeight="1">
      <c r="AF923" s="8"/>
      <c r="AG923" s="18">
        <v>33819</v>
      </c>
      <c r="AH923" s="19" t="s">
        <v>33</v>
      </c>
      <c r="AI923" s="26"/>
      <c r="AJ923" s="20">
        <v>1.4500000000000001E-2</v>
      </c>
      <c r="AK923" s="20"/>
      <c r="AL923" s="20"/>
      <c r="AM923" s="20"/>
      <c r="AN923" s="20"/>
      <c r="AO923" s="19" t="s">
        <v>34</v>
      </c>
      <c r="AP923" s="20"/>
      <c r="AQ923" s="3">
        <f t="shared" si="124"/>
        <v>46.758661804089549</v>
      </c>
      <c r="AR923" s="27">
        <v>59.939989599305385</v>
      </c>
      <c r="AS923" s="28">
        <v>3.3942851253145903E-2</v>
      </c>
      <c r="AT923" s="28"/>
      <c r="AU923" s="28"/>
      <c r="AV923" s="28"/>
      <c r="AW923" s="60"/>
      <c r="AX923" s="69"/>
      <c r="AY923" s="68"/>
      <c r="AZ923" s="69"/>
      <c r="BA923" s="69"/>
      <c r="BB923" s="69"/>
      <c r="BC923" s="68"/>
      <c r="BD923" s="20"/>
      <c r="BE923" s="27"/>
      <c r="BF923" s="27"/>
      <c r="BG923" s="28"/>
      <c r="BH923" s="17"/>
      <c r="BI923" s="18">
        <v>39756</v>
      </c>
      <c r="BJ923" s="42">
        <f>0.021/2</f>
        <v>1.0500000000000001E-2</v>
      </c>
      <c r="BK923" s="42">
        <f>0.024/2</f>
        <v>1.2E-2</v>
      </c>
      <c r="BL923" s="20"/>
      <c r="BM923" s="20"/>
      <c r="BN923" s="20"/>
      <c r="BO923" s="20"/>
      <c r="BP923" s="20"/>
      <c r="BQ923" s="20"/>
      <c r="BR923" s="20"/>
      <c r="BS923" s="20"/>
      <c r="BT923" s="20"/>
      <c r="BU923" s="20"/>
      <c r="BW923" s="16">
        <f t="shared" si="125"/>
        <v>0.53515180982134547</v>
      </c>
      <c r="BX923" s="10">
        <f t="shared" si="130"/>
        <v>0.1747599534507206</v>
      </c>
      <c r="BY923" s="10">
        <f t="shared" si="131"/>
        <v>0.91866832340236315</v>
      </c>
      <c r="BZ923" s="12">
        <f t="shared" si="123"/>
        <v>0.24000532239858</v>
      </c>
      <c r="CA923" s="10">
        <f t="shared" si="126"/>
        <v>3.1410737217923641</v>
      </c>
      <c r="CB923" s="10">
        <f t="shared" si="127"/>
        <v>1.5705368608961821</v>
      </c>
      <c r="CC923" s="11">
        <f t="shared" si="128"/>
        <v>167.4287153176023</v>
      </c>
      <c r="CD923" s="11">
        <f t="shared" si="129"/>
        <v>104.64294707350145</v>
      </c>
      <c r="CF923" s="17"/>
      <c r="CG923" s="17"/>
      <c r="CH923" s="17"/>
      <c r="CI923" s="17"/>
    </row>
    <row r="924" spans="32:87" ht="10.5" customHeight="1">
      <c r="AG924" s="18">
        <v>33819</v>
      </c>
      <c r="AH924" s="19" t="s">
        <v>33</v>
      </c>
      <c r="AI924" s="26"/>
      <c r="AJ924" s="20">
        <v>1.4500000000000001E-2</v>
      </c>
      <c r="AK924" s="21"/>
      <c r="AL924" s="21"/>
      <c r="AM924" s="21"/>
      <c r="AN924" s="21"/>
      <c r="AO924" s="19" t="s">
        <v>34</v>
      </c>
      <c r="AP924" s="20"/>
      <c r="AQ924" s="3">
        <f t="shared" si="124"/>
        <v>46.758661804089549</v>
      </c>
      <c r="AR924" s="27">
        <v>59.939989599305385</v>
      </c>
      <c r="AS924" s="28">
        <v>3.3942851253145903E-2</v>
      </c>
      <c r="AT924" s="28"/>
      <c r="AU924" s="28"/>
      <c r="AV924" s="28"/>
      <c r="AW924" s="60"/>
      <c r="AX924" s="69"/>
      <c r="AY924" s="68"/>
      <c r="AZ924" s="69"/>
      <c r="BA924" s="69"/>
      <c r="BB924" s="69"/>
      <c r="BC924" s="68"/>
      <c r="BD924" s="20"/>
      <c r="BE924" s="27"/>
      <c r="BF924" s="27"/>
      <c r="BG924" s="28"/>
      <c r="BH924" s="17"/>
      <c r="BI924" s="18">
        <v>39756</v>
      </c>
      <c r="BJ924" s="20"/>
      <c r="BK924" s="20"/>
      <c r="BL924" s="42">
        <f>0.03/2</f>
        <v>1.4999999999999999E-2</v>
      </c>
      <c r="BM924" s="42">
        <f>0.032/2</f>
        <v>1.6E-2</v>
      </c>
      <c r="BN924" s="20"/>
      <c r="BO924" s="20"/>
      <c r="BP924" s="20"/>
      <c r="BQ924" s="20"/>
      <c r="BR924" s="20"/>
      <c r="BS924" s="20"/>
      <c r="BT924" s="20"/>
      <c r="BU924" s="20"/>
      <c r="BW924" s="16">
        <f t="shared" si="125"/>
        <v>0.53515180982134547</v>
      </c>
      <c r="BX924" s="10">
        <f t="shared" si="130"/>
        <v>0.1747599534507206</v>
      </c>
      <c r="BY924" s="10">
        <f t="shared" si="131"/>
        <v>0.91866832340236315</v>
      </c>
      <c r="BZ924" s="12">
        <f t="shared" si="123"/>
        <v>0.24000532239858</v>
      </c>
      <c r="CA924" s="10">
        <f t="shared" si="126"/>
        <v>3.1410737217923641</v>
      </c>
      <c r="CB924" s="10">
        <f t="shared" si="127"/>
        <v>1.5705368608961821</v>
      </c>
      <c r="CC924" s="11">
        <f t="shared" si="128"/>
        <v>167.4287153176023</v>
      </c>
      <c r="CD924" s="11">
        <f t="shared" si="129"/>
        <v>104.64294707350145</v>
      </c>
      <c r="CF924" s="17"/>
      <c r="CG924" s="17"/>
      <c r="CH924" s="17"/>
      <c r="CI924" s="17"/>
    </row>
    <row r="925" spans="32:87" ht="10.5" customHeight="1">
      <c r="AF925" s="8"/>
      <c r="AG925" s="18">
        <v>33819</v>
      </c>
      <c r="AH925" s="19" t="s">
        <v>33</v>
      </c>
      <c r="AI925" s="26"/>
      <c r="AJ925" s="20">
        <v>1.4500000000000001E-2</v>
      </c>
      <c r="AK925" s="21"/>
      <c r="AL925" s="21"/>
      <c r="AM925" s="21"/>
      <c r="AN925" s="21"/>
      <c r="AO925" s="19" t="s">
        <v>34</v>
      </c>
      <c r="AP925" s="18"/>
      <c r="AQ925" s="3">
        <f t="shared" si="124"/>
        <v>46.758661804089549</v>
      </c>
      <c r="AR925" s="27">
        <v>59.939989599305385</v>
      </c>
      <c r="AS925" s="28">
        <v>3.3942851253145903E-2</v>
      </c>
      <c r="AT925" s="28"/>
      <c r="AU925" s="28"/>
      <c r="AV925" s="28"/>
      <c r="AW925" s="60"/>
      <c r="AX925" s="69"/>
      <c r="AY925" s="68"/>
      <c r="AZ925" s="69"/>
      <c r="BA925" s="69"/>
      <c r="BB925" s="69"/>
      <c r="BC925" s="68"/>
      <c r="BD925" s="20"/>
      <c r="BE925" s="27"/>
      <c r="BF925" s="27"/>
      <c r="BG925" s="28"/>
      <c r="BH925" s="17"/>
      <c r="BI925" s="47">
        <v>39758</v>
      </c>
      <c r="BJ925" s="20"/>
      <c r="BK925" s="20"/>
      <c r="BL925" s="20"/>
      <c r="BM925" s="20"/>
      <c r="BN925" s="20"/>
      <c r="BO925" s="20"/>
      <c r="BP925" s="20"/>
      <c r="BQ925" s="20"/>
      <c r="BR925" s="20"/>
      <c r="BS925" s="43">
        <v>2.9000000000000001E-2</v>
      </c>
      <c r="BT925" s="43">
        <v>3.5999999999999997E-2</v>
      </c>
      <c r="BU925" s="43">
        <v>4.1000000000000002E-2</v>
      </c>
      <c r="BW925" s="16">
        <f t="shared" si="125"/>
        <v>0.53508415393888376</v>
      </c>
      <c r="BX925" s="10">
        <f t="shared" si="130"/>
        <v>0.17473785964733121</v>
      </c>
      <c r="BY925" s="10">
        <f t="shared" si="131"/>
        <v>0.91855218193564525</v>
      </c>
      <c r="BZ925" s="12">
        <f t="shared" si="123"/>
        <v>0.23997498003294768</v>
      </c>
      <c r="CA925" s="10">
        <f t="shared" si="126"/>
        <v>3.1406626492978003</v>
      </c>
      <c r="CB925" s="10">
        <f t="shared" si="127"/>
        <v>1.5703313246489001</v>
      </c>
      <c r="CC925" s="11">
        <f t="shared" si="128"/>
        <v>167.37576766317812</v>
      </c>
      <c r="CD925" s="11">
        <f t="shared" si="129"/>
        <v>104.60985478948632</v>
      </c>
      <c r="CF925" s="17"/>
      <c r="CG925" s="17"/>
      <c r="CH925" s="17"/>
      <c r="CI925" s="17"/>
    </row>
    <row r="926" spans="32:87" ht="10.5" customHeight="1">
      <c r="AG926" s="18">
        <v>33819</v>
      </c>
      <c r="AH926" s="19" t="s">
        <v>39</v>
      </c>
      <c r="AI926" s="19"/>
      <c r="AJ926" s="19"/>
      <c r="AK926" s="19"/>
      <c r="AL926" s="20">
        <v>7.9000000000000001E-2</v>
      </c>
      <c r="AM926" s="26"/>
      <c r="AN926" s="20"/>
      <c r="AO926" s="19" t="s">
        <v>34</v>
      </c>
      <c r="AP926" s="18"/>
      <c r="AQ926" s="3">
        <f t="shared" si="124"/>
        <v>46.758661804089549</v>
      </c>
      <c r="AR926" s="19"/>
      <c r="AS926" s="19"/>
      <c r="AT926" s="27">
        <v>233.85492201183931</v>
      </c>
      <c r="AU926" s="27">
        <v>133.21069261266993</v>
      </c>
      <c r="AV926" s="28">
        <v>0</v>
      </c>
      <c r="AW926" s="60"/>
      <c r="AX926" s="69"/>
      <c r="AY926" s="68"/>
      <c r="AZ926" s="69"/>
      <c r="BA926" s="69"/>
      <c r="BB926" s="69"/>
      <c r="BC926" s="68"/>
      <c r="BD926" s="20"/>
      <c r="BE926" s="27"/>
      <c r="BF926" s="27"/>
      <c r="BG926" s="28"/>
      <c r="BH926" s="17"/>
      <c r="BI926" s="18">
        <v>39783</v>
      </c>
      <c r="BJ926" s="42">
        <f>0.021/2</f>
        <v>1.0500000000000001E-2</v>
      </c>
      <c r="BK926" s="42">
        <f>0.024/2</f>
        <v>1.2E-2</v>
      </c>
      <c r="BL926" s="20"/>
      <c r="BM926" s="20"/>
      <c r="BN926" s="20"/>
      <c r="BO926" s="20"/>
      <c r="BP926" s="20"/>
      <c r="BQ926" s="20"/>
      <c r="BR926" s="20"/>
      <c r="BS926" s="20"/>
      <c r="BT926" s="20"/>
      <c r="BU926" s="20"/>
      <c r="BW926" s="16">
        <f t="shared" si="125"/>
        <v>0.53423917674387245</v>
      </c>
      <c r="BX926" s="10">
        <f t="shared" si="130"/>
        <v>0.17446192266541874</v>
      </c>
      <c r="BY926" s="10">
        <f t="shared" si="131"/>
        <v>0.91710165188266191</v>
      </c>
      <c r="BZ926" s="12">
        <f t="shared" si="123"/>
        <v>0.23959602396779703</v>
      </c>
      <c r="CA926" s="10">
        <f t="shared" si="126"/>
        <v>3.1355287799680527</v>
      </c>
      <c r="CB926" s="10">
        <f t="shared" si="127"/>
        <v>1.5677643899840263</v>
      </c>
      <c r="CC926" s="11">
        <f t="shared" si="128"/>
        <v>166.71533306059806</v>
      </c>
      <c r="CD926" s="11">
        <f t="shared" si="129"/>
        <v>104.19708316287378</v>
      </c>
      <c r="CF926" s="17"/>
      <c r="CG926" s="17"/>
      <c r="CH926" s="17"/>
      <c r="CI926" s="17"/>
    </row>
    <row r="927" spans="32:87" ht="10.5" customHeight="1">
      <c r="AF927" s="8"/>
      <c r="AG927" s="18">
        <v>33847</v>
      </c>
      <c r="AH927" s="19" t="s">
        <v>35</v>
      </c>
      <c r="AI927" s="20">
        <v>1.6E-2</v>
      </c>
      <c r="AJ927" s="26"/>
      <c r="AK927" s="20"/>
      <c r="AL927" s="20"/>
      <c r="AM927" s="20"/>
      <c r="AN927" s="20"/>
      <c r="AO927" s="19" t="s">
        <v>34</v>
      </c>
      <c r="AP927" s="18"/>
      <c r="AQ927" s="3">
        <f t="shared" si="124"/>
        <v>46.675970122381024</v>
      </c>
      <c r="AR927" s="27">
        <v>59.834163128585047</v>
      </c>
      <c r="AS927" s="28">
        <v>3.3882923779378918E-2</v>
      </c>
      <c r="AT927" s="28"/>
      <c r="AU927" s="28"/>
      <c r="AV927" s="28"/>
      <c r="AW927" s="60"/>
      <c r="AX927" s="69"/>
      <c r="AY927" s="68"/>
      <c r="AZ927" s="69"/>
      <c r="BA927" s="69"/>
      <c r="BB927" s="69"/>
      <c r="BC927" s="68"/>
      <c r="BD927" s="20"/>
      <c r="BE927" s="27"/>
      <c r="BF927" s="27"/>
      <c r="BG927" s="28"/>
      <c r="BH927" s="17"/>
      <c r="BI927" s="18">
        <v>39783</v>
      </c>
      <c r="BJ927" s="20"/>
      <c r="BK927" s="20"/>
      <c r="BL927" s="42">
        <f>0.03/2</f>
        <v>1.4999999999999999E-2</v>
      </c>
      <c r="BM927" s="42">
        <f>0.032/2</f>
        <v>1.6E-2</v>
      </c>
      <c r="BN927" s="20"/>
      <c r="BO927" s="20"/>
      <c r="BP927" s="20"/>
      <c r="BQ927" s="20"/>
      <c r="BR927" s="20"/>
      <c r="BS927" s="20"/>
      <c r="BT927" s="20"/>
      <c r="BU927" s="20"/>
      <c r="BW927" s="16">
        <f t="shared" si="125"/>
        <v>0.53423917674387245</v>
      </c>
      <c r="BX927" s="10">
        <f t="shared" si="130"/>
        <v>0.17446192266541874</v>
      </c>
      <c r="BY927" s="10">
        <f t="shared" si="131"/>
        <v>0.91710165188266191</v>
      </c>
      <c r="BZ927" s="12">
        <f t="shared" si="123"/>
        <v>0.23959602396779703</v>
      </c>
      <c r="CA927" s="10">
        <f t="shared" si="126"/>
        <v>3.1355287799680527</v>
      </c>
      <c r="CB927" s="10">
        <f t="shared" si="127"/>
        <v>1.5677643899840263</v>
      </c>
      <c r="CC927" s="11">
        <f t="shared" si="128"/>
        <v>166.71533306059806</v>
      </c>
      <c r="CD927" s="11">
        <f t="shared" si="129"/>
        <v>104.19708316287378</v>
      </c>
      <c r="CF927" s="17"/>
      <c r="CG927" s="17"/>
      <c r="CH927" s="17"/>
      <c r="CI927" s="17"/>
    </row>
    <row r="928" spans="32:87" ht="10.5" customHeight="1">
      <c r="AG928" s="18">
        <v>33847</v>
      </c>
      <c r="AH928" s="19" t="s">
        <v>33</v>
      </c>
      <c r="AI928" s="26"/>
      <c r="AJ928" s="20">
        <v>1.4500000000000001E-2</v>
      </c>
      <c r="AK928" s="21"/>
      <c r="AL928" s="21"/>
      <c r="AM928" s="21"/>
      <c r="AN928" s="21"/>
      <c r="AO928" s="19" t="s">
        <v>34</v>
      </c>
      <c r="AP928" s="18"/>
      <c r="AQ928" s="3">
        <f t="shared" si="124"/>
        <v>46.675970122381024</v>
      </c>
      <c r="AR928" s="27">
        <v>59.834163128585047</v>
      </c>
      <c r="AS928" s="28">
        <v>3.3882923779378918E-2</v>
      </c>
      <c r="AT928" s="28"/>
      <c r="AU928" s="28"/>
      <c r="AV928" s="28"/>
      <c r="AW928" s="60"/>
      <c r="AX928" s="69"/>
      <c r="AY928" s="68"/>
      <c r="AZ928" s="69"/>
      <c r="BA928" s="69"/>
      <c r="BB928" s="69"/>
      <c r="BC928" s="68"/>
      <c r="BD928" s="20"/>
      <c r="BE928" s="27"/>
      <c r="BF928" s="27"/>
      <c r="BG928" s="28"/>
      <c r="BH928" s="17"/>
      <c r="BI928" s="18">
        <v>39846</v>
      </c>
      <c r="BJ928" s="42">
        <f>0.021/2</f>
        <v>1.0500000000000001E-2</v>
      </c>
      <c r="BK928" s="42">
        <f>0.024/2</f>
        <v>1.2E-2</v>
      </c>
      <c r="BL928" s="20"/>
      <c r="BM928" s="20"/>
      <c r="BN928" s="20"/>
      <c r="BO928" s="20"/>
      <c r="BP928" s="20"/>
      <c r="BQ928" s="20"/>
      <c r="BR928" s="20"/>
      <c r="BS928" s="20"/>
      <c r="BT928" s="20"/>
      <c r="BU928" s="20"/>
      <c r="BW928" s="16">
        <f t="shared" si="125"/>
        <v>0.53211574756193136</v>
      </c>
      <c r="BX928" s="10">
        <f t="shared" si="130"/>
        <v>0.17376849254300955</v>
      </c>
      <c r="BY928" s="10">
        <f t="shared" si="131"/>
        <v>0.91345646730019991</v>
      </c>
      <c r="BZ928" s="12">
        <f t="shared" si="123"/>
        <v>0.2386437067074435</v>
      </c>
      <c r="CA928" s="10">
        <f t="shared" si="126"/>
        <v>3.1226286188801056</v>
      </c>
      <c r="CB928" s="10">
        <f t="shared" si="127"/>
        <v>1.5613143094400528</v>
      </c>
      <c r="CC928" s="11">
        <f t="shared" si="128"/>
        <v>165.06257270262779</v>
      </c>
      <c r="CD928" s="11">
        <f t="shared" si="129"/>
        <v>103.16410793914237</v>
      </c>
      <c r="CF928" s="17"/>
      <c r="CG928" s="17"/>
      <c r="CH928" s="17"/>
      <c r="CI928" s="17"/>
    </row>
    <row r="929" spans="32:87" ht="10.5" customHeight="1">
      <c r="AF929" s="8"/>
      <c r="AG929" s="18">
        <v>33848</v>
      </c>
      <c r="AH929" s="19" t="s">
        <v>33</v>
      </c>
      <c r="AI929" s="26"/>
      <c r="AJ929" s="20">
        <v>1.4500000000000001E-2</v>
      </c>
      <c r="AK929" s="20"/>
      <c r="AL929" s="20"/>
      <c r="AM929" s="20"/>
      <c r="AN929" s="20"/>
      <c r="AO929" s="19" t="s">
        <v>34</v>
      </c>
      <c r="AP929" s="20"/>
      <c r="AQ929" s="3">
        <f t="shared" si="124"/>
        <v>46.673019554238266</v>
      </c>
      <c r="AR929" s="27">
        <v>59.830387069339821</v>
      </c>
      <c r="AS929" s="28">
        <v>3.388078547041122E-2</v>
      </c>
      <c r="AT929" s="28"/>
      <c r="AU929" s="28"/>
      <c r="AV929" s="28"/>
      <c r="AW929" s="60"/>
      <c r="AX929" s="69"/>
      <c r="AY929" s="68"/>
      <c r="AZ929" s="69"/>
      <c r="BA929" s="69"/>
      <c r="BB929" s="69"/>
      <c r="BC929" s="68"/>
      <c r="BD929" s="20"/>
      <c r="BE929" s="27"/>
      <c r="BF929" s="27"/>
      <c r="BG929" s="28"/>
      <c r="BH929" s="17"/>
      <c r="BI929" s="18">
        <v>39846</v>
      </c>
      <c r="BJ929" s="20"/>
      <c r="BK929" s="20"/>
      <c r="BL929" s="42">
        <f>0.03/2</f>
        <v>1.4999999999999999E-2</v>
      </c>
      <c r="BM929" s="42">
        <f>0.032/2</f>
        <v>1.6E-2</v>
      </c>
      <c r="BN929" s="20"/>
      <c r="BO929" s="20"/>
      <c r="BP929" s="20"/>
      <c r="BQ929" s="20"/>
      <c r="BR929" s="20"/>
      <c r="BS929" s="20"/>
      <c r="BT929" s="20"/>
      <c r="BU929" s="20"/>
      <c r="BW929" s="16">
        <f t="shared" si="125"/>
        <v>0.53211574756193136</v>
      </c>
      <c r="BX929" s="10">
        <f t="shared" si="130"/>
        <v>0.17376849254300955</v>
      </c>
      <c r="BY929" s="10">
        <f t="shared" si="131"/>
        <v>0.91345646730019991</v>
      </c>
      <c r="BZ929" s="12">
        <f t="shared" si="123"/>
        <v>0.2386437067074435</v>
      </c>
      <c r="CA929" s="10">
        <f t="shared" si="126"/>
        <v>3.1226286188801056</v>
      </c>
      <c r="CB929" s="10">
        <f t="shared" si="127"/>
        <v>1.5613143094400528</v>
      </c>
      <c r="CC929" s="11">
        <f t="shared" si="128"/>
        <v>165.06257270262779</v>
      </c>
      <c r="CD929" s="11">
        <f t="shared" si="129"/>
        <v>103.16410793914237</v>
      </c>
      <c r="CF929" s="17"/>
      <c r="CG929" s="17"/>
      <c r="CH929" s="17"/>
      <c r="CI929" s="17"/>
    </row>
    <row r="930" spans="32:87" ht="10.5" customHeight="1">
      <c r="AG930" s="18">
        <v>33848</v>
      </c>
      <c r="AH930" s="19" t="s">
        <v>33</v>
      </c>
      <c r="AI930" s="26"/>
      <c r="AJ930" s="20">
        <v>1.4500000000000001E-2</v>
      </c>
      <c r="AK930" s="21"/>
      <c r="AL930" s="21"/>
      <c r="AM930" s="21"/>
      <c r="AN930" s="21"/>
      <c r="AO930" s="19" t="s">
        <v>34</v>
      </c>
      <c r="AP930" s="20"/>
      <c r="AQ930" s="3">
        <f t="shared" si="124"/>
        <v>46.673019554238266</v>
      </c>
      <c r="AR930" s="27">
        <v>59.830387069339821</v>
      </c>
      <c r="AS930" s="28">
        <v>3.388078547041122E-2</v>
      </c>
      <c r="AT930" s="28"/>
      <c r="AU930" s="28"/>
      <c r="AV930" s="28"/>
      <c r="AW930" s="60"/>
      <c r="AX930" s="69"/>
      <c r="AY930" s="68"/>
      <c r="AZ930" s="69"/>
      <c r="BA930" s="69"/>
      <c r="BB930" s="69"/>
      <c r="BC930" s="68"/>
      <c r="BD930" s="20"/>
      <c r="BE930" s="27"/>
      <c r="BF930" s="27"/>
      <c r="BG930" s="28"/>
      <c r="BH930" s="17"/>
      <c r="BI930" s="47">
        <v>39850</v>
      </c>
      <c r="BJ930" s="20"/>
      <c r="BK930" s="20"/>
      <c r="BL930" s="20"/>
      <c r="BM930" s="20"/>
      <c r="BN930" s="20"/>
      <c r="BO930" s="20"/>
      <c r="BP930" s="20"/>
      <c r="BQ930" s="20"/>
      <c r="BR930" s="20"/>
      <c r="BS930" s="43">
        <v>2.8000000000000001E-2</v>
      </c>
      <c r="BT930" s="43"/>
      <c r="BU930" s="43"/>
      <c r="BW930" s="16">
        <f t="shared" si="125"/>
        <v>0.53198121196235992</v>
      </c>
      <c r="BX930" s="10">
        <f t="shared" si="130"/>
        <v>0.17372455840191708</v>
      </c>
      <c r="BY930" s="10">
        <f t="shared" si="131"/>
        <v>0.91322551677097052</v>
      </c>
      <c r="BZ930" s="12">
        <f t="shared" si="123"/>
        <v>0.23858337007145225</v>
      </c>
      <c r="CA930" s="10">
        <f t="shared" si="126"/>
        <v>3.1218113551954585</v>
      </c>
      <c r="CB930" s="10">
        <f t="shared" si="127"/>
        <v>1.5609056775977292</v>
      </c>
      <c r="CC930" s="11">
        <f t="shared" si="128"/>
        <v>164.95819043912257</v>
      </c>
      <c r="CD930" s="11">
        <f t="shared" si="129"/>
        <v>103.09886902445162</v>
      </c>
      <c r="CF930" s="17"/>
      <c r="CG930" s="17"/>
      <c r="CH930" s="17"/>
      <c r="CI930" s="17"/>
    </row>
    <row r="931" spans="32:87" ht="10.5" customHeight="1">
      <c r="AF931" s="8"/>
      <c r="AG931" s="18">
        <v>33848</v>
      </c>
      <c r="AH931" s="19" t="s">
        <v>33</v>
      </c>
      <c r="AI931" s="26"/>
      <c r="AJ931" s="20">
        <v>1.4500000000000001E-2</v>
      </c>
      <c r="AK931" s="21"/>
      <c r="AL931" s="21"/>
      <c r="AM931" s="21"/>
      <c r="AN931" s="21"/>
      <c r="AO931" s="19" t="s">
        <v>34</v>
      </c>
      <c r="AP931" s="20"/>
      <c r="AQ931" s="3">
        <f t="shared" si="124"/>
        <v>46.673019554238266</v>
      </c>
      <c r="AR931" s="27">
        <v>59.830387069339821</v>
      </c>
      <c r="AS931" s="28">
        <v>3.388078547041122E-2</v>
      </c>
      <c r="AT931" s="28"/>
      <c r="AU931" s="28"/>
      <c r="AV931" s="28"/>
      <c r="AW931" s="60"/>
      <c r="AX931" s="69"/>
      <c r="AY931" s="68"/>
      <c r="AZ931" s="69"/>
      <c r="BA931" s="69"/>
      <c r="BB931" s="69"/>
      <c r="BC931" s="68"/>
      <c r="BD931" s="20"/>
      <c r="BE931" s="27"/>
      <c r="BF931" s="27"/>
      <c r="BG931" s="28"/>
      <c r="BH931" s="17"/>
      <c r="BI931" s="18">
        <v>39874</v>
      </c>
      <c r="BJ931" s="42">
        <f>0.021/2</f>
        <v>1.0500000000000001E-2</v>
      </c>
      <c r="BK931" s="42">
        <f>0.024/2</f>
        <v>1.2E-2</v>
      </c>
      <c r="BL931" s="20"/>
      <c r="BM931" s="20"/>
      <c r="BN931" s="20"/>
      <c r="BO931" s="20"/>
      <c r="BP931" s="20"/>
      <c r="BQ931" s="20"/>
      <c r="BR931" s="20"/>
      <c r="BS931" s="20"/>
      <c r="BT931" s="20"/>
      <c r="BU931" s="20"/>
      <c r="BW931" s="16">
        <f t="shared" si="125"/>
        <v>0.5311747123754702</v>
      </c>
      <c r="BX931" s="10">
        <f t="shared" si="130"/>
        <v>0.1734611867236826</v>
      </c>
      <c r="BY931" s="10">
        <f t="shared" si="131"/>
        <v>0.91184103930174543</v>
      </c>
      <c r="BZ931" s="12">
        <f t="shared" si="123"/>
        <v>0.23822167047553683</v>
      </c>
      <c r="CA931" s="10">
        <f t="shared" si="126"/>
        <v>3.1169122629592505</v>
      </c>
      <c r="CB931" s="10">
        <f t="shared" si="127"/>
        <v>1.5584561314796253</v>
      </c>
      <c r="CC931" s="11">
        <f t="shared" si="128"/>
        <v>164.33328159230152</v>
      </c>
      <c r="CD931" s="11">
        <f t="shared" si="129"/>
        <v>102.70830099518845</v>
      </c>
      <c r="CF931" s="17"/>
      <c r="CG931" s="17"/>
      <c r="CH931" s="17"/>
      <c r="CI931" s="17"/>
    </row>
    <row r="932" spans="32:87" ht="10.5" customHeight="1">
      <c r="AG932" s="18">
        <v>33848</v>
      </c>
      <c r="AH932" s="19" t="s">
        <v>39</v>
      </c>
      <c r="AI932" s="19"/>
      <c r="AJ932" s="19"/>
      <c r="AK932" s="19"/>
      <c r="AL932" s="20">
        <v>0.02</v>
      </c>
      <c r="AM932" s="26"/>
      <c r="AN932" s="20"/>
      <c r="AO932" s="19" t="s">
        <v>34</v>
      </c>
      <c r="AP932" s="18"/>
      <c r="AQ932" s="3">
        <f t="shared" si="124"/>
        <v>46.673019554238266</v>
      </c>
      <c r="AR932" s="19"/>
      <c r="AS932" s="19"/>
      <c r="AT932" s="27">
        <v>233.42730947355329</v>
      </c>
      <c r="AU932" s="27">
        <v>132.96711184086107</v>
      </c>
      <c r="AV932" s="28">
        <v>0</v>
      </c>
      <c r="AW932" s="60"/>
      <c r="AX932" s="69"/>
      <c r="AY932" s="68"/>
      <c r="AZ932" s="69"/>
      <c r="BA932" s="69"/>
      <c r="BB932" s="69"/>
      <c r="BC932" s="68"/>
      <c r="BD932" s="20"/>
      <c r="BE932" s="27"/>
      <c r="BF932" s="27"/>
      <c r="BG932" s="28"/>
      <c r="BH932" s="17"/>
      <c r="BI932" s="18">
        <v>39874</v>
      </c>
      <c r="BJ932" s="20"/>
      <c r="BK932" s="20"/>
      <c r="BL932" s="42">
        <f>0.03/2</f>
        <v>1.4999999999999999E-2</v>
      </c>
      <c r="BM932" s="42">
        <f>0.032/2</f>
        <v>1.6E-2</v>
      </c>
      <c r="BN932" s="20"/>
      <c r="BO932" s="20"/>
      <c r="BP932" s="20"/>
      <c r="BQ932" s="20"/>
      <c r="BR932" s="20"/>
      <c r="BS932" s="20"/>
      <c r="BT932" s="20"/>
      <c r="BU932" s="20"/>
      <c r="BW932" s="16">
        <f t="shared" si="125"/>
        <v>0.5311747123754702</v>
      </c>
      <c r="BX932" s="10">
        <f t="shared" si="130"/>
        <v>0.1734611867236826</v>
      </c>
      <c r="BY932" s="10">
        <f t="shared" si="131"/>
        <v>0.91184103930174543</v>
      </c>
      <c r="BZ932" s="12">
        <f t="shared" si="123"/>
        <v>0.23822167047553683</v>
      </c>
      <c r="CA932" s="10">
        <f t="shared" si="126"/>
        <v>3.1169122629592505</v>
      </c>
      <c r="CB932" s="10">
        <f t="shared" si="127"/>
        <v>1.5584561314796253</v>
      </c>
      <c r="CC932" s="11">
        <f t="shared" si="128"/>
        <v>164.33328159230152</v>
      </c>
      <c r="CD932" s="11">
        <f t="shared" si="129"/>
        <v>102.70830099518845</v>
      </c>
      <c r="CF932" s="17"/>
      <c r="CG932" s="17"/>
      <c r="CH932" s="17"/>
      <c r="CI932" s="17"/>
    </row>
    <row r="933" spans="32:87" ht="10.5" customHeight="1">
      <c r="AF933" s="8"/>
      <c r="AG933" s="18">
        <v>33877</v>
      </c>
      <c r="AH933" s="19" t="s">
        <v>35</v>
      </c>
      <c r="AI933" s="20">
        <v>1.6E-2</v>
      </c>
      <c r="AJ933" s="26"/>
      <c r="AK933" s="20"/>
      <c r="AL933" s="20"/>
      <c r="AM933" s="20"/>
      <c r="AN933" s="20"/>
      <c r="AO933" s="19" t="s">
        <v>34</v>
      </c>
      <c r="AP933" s="20"/>
      <c r="AQ933" s="3">
        <f t="shared" si="124"/>
        <v>46.587534165055708</v>
      </c>
      <c r="AR933" s="27">
        <v>59.720984951730934</v>
      </c>
      <c r="AS933" s="28">
        <v>3.3818833177299369E-2</v>
      </c>
      <c r="AT933" s="28"/>
      <c r="AU933" s="28"/>
      <c r="AV933" s="28"/>
      <c r="AW933" s="60"/>
      <c r="AX933" s="69"/>
      <c r="AY933" s="68"/>
      <c r="AZ933" s="69"/>
      <c r="BA933" s="69"/>
      <c r="BB933" s="69"/>
      <c r="BC933" s="68"/>
      <c r="BD933" s="20"/>
      <c r="BE933" s="27"/>
      <c r="BF933" s="27"/>
      <c r="BG933" s="28"/>
      <c r="BH933" s="17"/>
      <c r="BI933" s="18">
        <v>39904</v>
      </c>
      <c r="BJ933" s="42">
        <f>0.021/2</f>
        <v>1.0500000000000001E-2</v>
      </c>
      <c r="BK933" s="42">
        <f>0.024/2</f>
        <v>1.2E-2</v>
      </c>
      <c r="BL933" s="20"/>
      <c r="BM933" s="20"/>
      <c r="BN933" s="20"/>
      <c r="BO933" s="20"/>
      <c r="BP933" s="20"/>
      <c r="BQ933" s="20"/>
      <c r="BR933" s="20"/>
      <c r="BS933" s="20"/>
      <c r="BT933" s="20"/>
      <c r="BU933" s="20"/>
      <c r="BW933" s="16">
        <f t="shared" si="125"/>
        <v>0.53016830706514129</v>
      </c>
      <c r="BX933" s="10">
        <f t="shared" si="130"/>
        <v>0.17313253354161759</v>
      </c>
      <c r="BY933" s="10">
        <f t="shared" si="131"/>
        <v>0.9101133936839314</v>
      </c>
      <c r="BZ933" s="12">
        <f t="shared" si="123"/>
        <v>0.23777031699688606</v>
      </c>
      <c r="CA933" s="10">
        <f t="shared" si="126"/>
        <v>3.1107992077785402</v>
      </c>
      <c r="CB933" s="10">
        <f t="shared" si="127"/>
        <v>1.5553996038892701</v>
      </c>
      <c r="CC933" s="11">
        <f t="shared" si="128"/>
        <v>163.55547354494928</v>
      </c>
      <c r="CD933" s="11">
        <f t="shared" si="129"/>
        <v>102.22217096559331</v>
      </c>
      <c r="CF933" s="17"/>
      <c r="CG933" s="17"/>
      <c r="CH933" s="17"/>
      <c r="CI933" s="17"/>
    </row>
    <row r="934" spans="32:87" ht="10.5" customHeight="1">
      <c r="AG934" s="18">
        <v>33877</v>
      </c>
      <c r="AH934" s="19" t="s">
        <v>33</v>
      </c>
      <c r="AI934" s="26"/>
      <c r="AJ934" s="20">
        <v>1.4500000000000001E-2</v>
      </c>
      <c r="AK934" s="21"/>
      <c r="AL934" s="21"/>
      <c r="AM934" s="21"/>
      <c r="AN934" s="21"/>
      <c r="AO934" s="19" t="s">
        <v>34</v>
      </c>
      <c r="AP934" s="18"/>
      <c r="AQ934" s="3">
        <f t="shared" si="124"/>
        <v>46.587534165055708</v>
      </c>
      <c r="AR934" s="27">
        <v>59.720984951730934</v>
      </c>
      <c r="AS934" s="28">
        <v>3.3818833177299369E-2</v>
      </c>
      <c r="AT934" s="28"/>
      <c r="AU934" s="28"/>
      <c r="AV934" s="28"/>
      <c r="AW934" s="60"/>
      <c r="AX934" s="69"/>
      <c r="AY934" s="68"/>
      <c r="AZ934" s="69"/>
      <c r="BA934" s="69"/>
      <c r="BB934" s="69"/>
      <c r="BC934" s="68"/>
      <c r="BD934" s="20"/>
      <c r="BE934" s="27"/>
      <c r="BF934" s="27"/>
      <c r="BG934" s="28"/>
      <c r="BH934" s="17"/>
      <c r="BI934" s="18">
        <v>39904</v>
      </c>
      <c r="BJ934" s="20"/>
      <c r="BK934" s="20"/>
      <c r="BL934" s="42">
        <f>0.03/2</f>
        <v>1.4999999999999999E-2</v>
      </c>
      <c r="BM934" s="42">
        <f>0.032/2</f>
        <v>1.6E-2</v>
      </c>
      <c r="BN934" s="20"/>
      <c r="BO934" s="20"/>
      <c r="BP934" s="20"/>
      <c r="BQ934" s="20"/>
      <c r="BR934" s="20"/>
      <c r="BS934" s="20"/>
      <c r="BT934" s="20"/>
      <c r="BU934" s="20"/>
      <c r="BW934" s="16">
        <f t="shared" ref="BW934:BW962" si="132">1*2.71828^(-(0.69315/30.02)*(BI934-29866)/365.25)</f>
        <v>0.53016830706514129</v>
      </c>
      <c r="BX934" s="10">
        <f t="shared" si="130"/>
        <v>0.17313253354161759</v>
      </c>
      <c r="BY934" s="10">
        <f t="shared" si="131"/>
        <v>0.9101133936839314</v>
      </c>
      <c r="BZ934" s="12">
        <f t="shared" ref="BZ934:BZ965" si="133">0.44*2.71828^(-(0.69315/30.02)*(BI934-30168)/365.25)</f>
        <v>0.23777031699688606</v>
      </c>
      <c r="CA934" s="10">
        <f t="shared" ref="CA934:CA965" si="134">6*2.71828^(-(0.69315/29)*(BI934-29866)/365.25)</f>
        <v>3.1107992077785402</v>
      </c>
      <c r="CB934" s="10">
        <f t="shared" ref="CB934:CB965" si="135">3*2.71828^(-(0.69315/29)*(BI934-29866)/365.25)</f>
        <v>1.5553996038892701</v>
      </c>
      <c r="CC934" s="11">
        <f t="shared" ref="CC934:CC965" si="136">800*2.71828^(-(0.69315/12)*(BI934-29866)/365.25)</f>
        <v>163.55547354494928</v>
      </c>
      <c r="CD934" s="11">
        <f t="shared" ref="CD934:CD965" si="137">500*2.71828^(-(0.69315/12)*(BI934-29866)/365.25)</f>
        <v>102.22217096559331</v>
      </c>
      <c r="CF934" s="17"/>
      <c r="CG934" s="17"/>
      <c r="CH934" s="17"/>
      <c r="CI934" s="17"/>
    </row>
    <row r="935" spans="32:87" ht="10.5" customHeight="1">
      <c r="AF935" s="8"/>
      <c r="AG935" s="18">
        <v>33879</v>
      </c>
      <c r="AH935" s="19" t="s">
        <v>33</v>
      </c>
      <c r="AI935" s="26"/>
      <c r="AJ935" s="20">
        <v>7.1999999999999995E-2</v>
      </c>
      <c r="AK935" s="20"/>
      <c r="AL935" s="20"/>
      <c r="AM935" s="20"/>
      <c r="AN935" s="20"/>
      <c r="AO935" s="19" t="s">
        <v>34</v>
      </c>
      <c r="AP935" s="20"/>
      <c r="AQ935" s="3">
        <f t="shared" si="124"/>
        <v>46.5816443956897</v>
      </c>
      <c r="AR935" s="27">
        <v>59.713447356158653</v>
      </c>
      <c r="AS935" s="28">
        <v>3.38145647834103E-2</v>
      </c>
      <c r="AT935" s="28"/>
      <c r="AU935" s="28"/>
      <c r="AV935" s="28"/>
      <c r="AW935" s="60"/>
      <c r="AX935" s="69"/>
      <c r="AY935" s="68"/>
      <c r="AZ935" s="69"/>
      <c r="BA935" s="69"/>
      <c r="BB935" s="69"/>
      <c r="BC935" s="68"/>
      <c r="BD935" s="20"/>
      <c r="BE935" s="27"/>
      <c r="BF935" s="27"/>
      <c r="BG935" s="28"/>
      <c r="BH935" s="17"/>
      <c r="BI935" s="18">
        <v>39933</v>
      </c>
      <c r="BJ935" s="20"/>
      <c r="BK935" s="20"/>
      <c r="BL935" s="42">
        <f>0.03/2</f>
        <v>1.4999999999999999E-2</v>
      </c>
      <c r="BM935" s="42">
        <f>0.032/2</f>
        <v>1.6E-2</v>
      </c>
      <c r="BN935" s="20"/>
      <c r="BO935" s="20"/>
      <c r="BP935" s="20"/>
      <c r="BQ935" s="20"/>
      <c r="BR935" s="20"/>
      <c r="BS935" s="20"/>
      <c r="BT935" s="20"/>
      <c r="BU935" s="20"/>
      <c r="BW935" s="16">
        <f t="shared" si="132"/>
        <v>0.52919726116979171</v>
      </c>
      <c r="BX935" s="10">
        <f t="shared" si="130"/>
        <v>0.17281542738154224</v>
      </c>
      <c r="BY935" s="10">
        <f t="shared" si="131"/>
        <v>0.90844644780379802</v>
      </c>
      <c r="BZ935" s="12">
        <f t="shared" si="133"/>
        <v>0.23733482153765362</v>
      </c>
      <c r="CA935" s="10">
        <f t="shared" si="134"/>
        <v>3.1049013178015255</v>
      </c>
      <c r="CB935" s="10">
        <f t="shared" si="135"/>
        <v>1.5524506589007627</v>
      </c>
      <c r="CC935" s="11">
        <f t="shared" si="136"/>
        <v>162.80709204298432</v>
      </c>
      <c r="CD935" s="11">
        <f t="shared" si="137"/>
        <v>101.7544325268652</v>
      </c>
      <c r="CF935" s="17"/>
      <c r="CG935" s="17"/>
      <c r="CH935" s="17"/>
      <c r="CI935" s="17"/>
    </row>
    <row r="936" spans="32:87" ht="10.5" customHeight="1">
      <c r="AG936" s="18">
        <v>33879</v>
      </c>
      <c r="AH936" s="19" t="s">
        <v>33</v>
      </c>
      <c r="AI936" s="26"/>
      <c r="AJ936" s="20">
        <v>1.4500000000000001E-2</v>
      </c>
      <c r="AK936" s="21"/>
      <c r="AL936" s="21"/>
      <c r="AM936" s="21"/>
      <c r="AN936" s="21"/>
      <c r="AO936" s="19" t="s">
        <v>34</v>
      </c>
      <c r="AP936" s="18"/>
      <c r="AQ936" s="3">
        <f t="shared" si="124"/>
        <v>46.5816443956897</v>
      </c>
      <c r="AR936" s="27">
        <v>59.713447356158653</v>
      </c>
      <c r="AS936" s="28">
        <v>3.38145647834103E-2</v>
      </c>
      <c r="AT936" s="28"/>
      <c r="AU936" s="28"/>
      <c r="AV936" s="28"/>
      <c r="AW936" s="60"/>
      <c r="AX936" s="69"/>
      <c r="AY936" s="68"/>
      <c r="AZ936" s="69"/>
      <c r="BA936" s="69"/>
      <c r="BB936" s="69"/>
      <c r="BC936" s="68"/>
      <c r="BD936" s="20"/>
      <c r="BE936" s="27"/>
      <c r="BF936" s="27"/>
      <c r="BG936" s="28"/>
      <c r="BH936" s="17"/>
      <c r="BI936" s="18">
        <v>39934</v>
      </c>
      <c r="BJ936" s="42">
        <f>0.021/2</f>
        <v>1.0500000000000001E-2</v>
      </c>
      <c r="BK936" s="42">
        <f>0.024/2</f>
        <v>1.2E-2</v>
      </c>
      <c r="BL936" s="20"/>
      <c r="BM936" s="20"/>
      <c r="BN936" s="20"/>
      <c r="BO936" s="20"/>
      <c r="BP936" s="20"/>
      <c r="BQ936" s="20"/>
      <c r="BR936" s="20"/>
      <c r="BS936" s="20"/>
      <c r="BT936" s="20"/>
      <c r="BU936" s="20"/>
      <c r="BW936" s="16">
        <f t="shared" si="132"/>
        <v>0.52916380856932199</v>
      </c>
      <c r="BX936" s="10">
        <f t="shared" si="130"/>
        <v>0.1728045030516725</v>
      </c>
      <c r="BY936" s="10">
        <f t="shared" si="131"/>
        <v>0.90838902139913502</v>
      </c>
      <c r="BZ936" s="12">
        <f t="shared" si="133"/>
        <v>0.23731981868796978</v>
      </c>
      <c r="CA936" s="10">
        <f t="shared" si="134"/>
        <v>3.1046981418488864</v>
      </c>
      <c r="CB936" s="10">
        <f t="shared" si="135"/>
        <v>1.5523490709244432</v>
      </c>
      <c r="CC936" s="11">
        <f t="shared" si="136"/>
        <v>162.78134695124206</v>
      </c>
      <c r="CD936" s="11">
        <f t="shared" si="137"/>
        <v>101.73834184452627</v>
      </c>
      <c r="CF936" s="17"/>
      <c r="CG936" s="17"/>
      <c r="CH936" s="17"/>
      <c r="CI936" s="17"/>
    </row>
    <row r="937" spans="32:87" ht="10.5" customHeight="1">
      <c r="AF937" s="8"/>
      <c r="AG937" s="18">
        <v>33879</v>
      </c>
      <c r="AH937" s="19" t="s">
        <v>33</v>
      </c>
      <c r="AI937" s="26"/>
      <c r="AJ937" s="20">
        <v>1.4500000000000001E-2</v>
      </c>
      <c r="AK937" s="21"/>
      <c r="AL937" s="21"/>
      <c r="AM937" s="21"/>
      <c r="AN937" s="21"/>
      <c r="AO937" s="19" t="s">
        <v>34</v>
      </c>
      <c r="AP937" s="18"/>
      <c r="AQ937" s="3">
        <f t="shared" si="124"/>
        <v>46.5816443956897</v>
      </c>
      <c r="AR937" s="27">
        <v>59.713447356158653</v>
      </c>
      <c r="AS937" s="28">
        <v>3.38145647834103E-2</v>
      </c>
      <c r="AT937" s="28"/>
      <c r="AU937" s="28"/>
      <c r="AV937" s="28"/>
      <c r="AW937" s="60"/>
      <c r="AX937" s="69"/>
      <c r="AY937" s="68"/>
      <c r="AZ937" s="69"/>
      <c r="BA937" s="69"/>
      <c r="BB937" s="69"/>
      <c r="BC937" s="68"/>
      <c r="BD937" s="20"/>
      <c r="BE937" s="27"/>
      <c r="BF937" s="27"/>
      <c r="BG937" s="28"/>
      <c r="BH937" s="17"/>
      <c r="BI937" s="47">
        <v>39944</v>
      </c>
      <c r="BJ937" s="20"/>
      <c r="BK937" s="20"/>
      <c r="BL937" s="20"/>
      <c r="BM937" s="20"/>
      <c r="BN937" s="20"/>
      <c r="BO937" s="20"/>
      <c r="BP937" s="20"/>
      <c r="BQ937" s="20"/>
      <c r="BR937" s="20"/>
      <c r="BS937" s="43">
        <v>5.3999999999999999E-2</v>
      </c>
      <c r="BT937" s="43">
        <v>4.8000000000000001E-2</v>
      </c>
      <c r="BU937" s="43">
        <v>6.2E-2</v>
      </c>
      <c r="BW937" s="16">
        <f t="shared" si="132"/>
        <v>0.52882939884930791</v>
      </c>
      <c r="BX937" s="10">
        <f t="shared" si="130"/>
        <v>0.17269529772707001</v>
      </c>
      <c r="BY937" s="10">
        <f t="shared" si="131"/>
        <v>0.90781495697259917</v>
      </c>
      <c r="BZ937" s="12">
        <f t="shared" si="133"/>
        <v>0.23716984234258098</v>
      </c>
      <c r="CA937" s="10">
        <f t="shared" si="134"/>
        <v>3.1026671134182093</v>
      </c>
      <c r="CB937" s="10">
        <f t="shared" si="135"/>
        <v>1.5513335567091047</v>
      </c>
      <c r="CC937" s="11">
        <f t="shared" si="136"/>
        <v>162.52411984008714</v>
      </c>
      <c r="CD937" s="11">
        <f t="shared" si="137"/>
        <v>101.57757490005447</v>
      </c>
      <c r="CF937" s="17"/>
      <c r="CG937" s="17"/>
      <c r="CH937" s="17"/>
      <c r="CI937" s="17"/>
    </row>
    <row r="938" spans="32:87" ht="10.5" customHeight="1">
      <c r="AG938" s="18">
        <v>33879</v>
      </c>
      <c r="AH938" s="19" t="s">
        <v>39</v>
      </c>
      <c r="AI938" s="19"/>
      <c r="AJ938" s="19"/>
      <c r="AK938" s="19"/>
      <c r="AL938" s="20">
        <v>0.02</v>
      </c>
      <c r="AM938" s="26"/>
      <c r="AN938" s="21"/>
      <c r="AO938" s="19" t="s">
        <v>34</v>
      </c>
      <c r="AP938" s="20"/>
      <c r="AQ938" s="3">
        <f t="shared" si="124"/>
        <v>46.5816443956897</v>
      </c>
      <c r="AR938" s="19"/>
      <c r="AS938" s="19"/>
      <c r="AT938" s="27">
        <v>232.9710710309229</v>
      </c>
      <c r="AU938" s="27">
        <v>132.70722490576273</v>
      </c>
      <c r="AV938" s="28">
        <v>0</v>
      </c>
      <c r="AW938" s="60"/>
      <c r="AX938" s="69"/>
      <c r="AY938" s="68"/>
      <c r="AZ938" s="69"/>
      <c r="BA938" s="69"/>
      <c r="BB938" s="69"/>
      <c r="BC938" s="68"/>
      <c r="BD938" s="20"/>
      <c r="BE938" s="27"/>
      <c r="BF938" s="27"/>
      <c r="BG938" s="28"/>
      <c r="BH938" s="17"/>
      <c r="BI938" s="18">
        <v>39965</v>
      </c>
      <c r="BJ938" s="42">
        <f>0.021/2</f>
        <v>1.0500000000000001E-2</v>
      </c>
      <c r="BK938" s="42">
        <f>0.024/2</f>
        <v>1.2E-2</v>
      </c>
      <c r="BL938" s="20"/>
      <c r="BM938" s="20"/>
      <c r="BN938" s="20"/>
      <c r="BO938" s="20"/>
      <c r="BP938" s="20"/>
      <c r="BQ938" s="20"/>
      <c r="BR938" s="20"/>
      <c r="BS938" s="20"/>
      <c r="BT938" s="20"/>
      <c r="BU938" s="20"/>
      <c r="BW938" s="16">
        <f t="shared" si="132"/>
        <v>0.52812782616732645</v>
      </c>
      <c r="BX938" s="10">
        <f t="shared" si="130"/>
        <v>0.17246619113152981</v>
      </c>
      <c r="BY938" s="10">
        <f t="shared" si="131"/>
        <v>0.906610602268621</v>
      </c>
      <c r="BZ938" s="12">
        <f t="shared" si="133"/>
        <v>0.23685520045100034</v>
      </c>
      <c r="CA938" s="10">
        <f t="shared" si="134"/>
        <v>3.0984062774524257</v>
      </c>
      <c r="CB938" s="10">
        <f t="shared" si="135"/>
        <v>1.5492031387262128</v>
      </c>
      <c r="CC938" s="11">
        <f t="shared" si="136"/>
        <v>161.98526520100387</v>
      </c>
      <c r="CD938" s="11">
        <f t="shared" si="137"/>
        <v>101.24079075062741</v>
      </c>
      <c r="CF938" s="17"/>
      <c r="CG938" s="17"/>
      <c r="CH938" s="17"/>
      <c r="CI938" s="17"/>
    </row>
    <row r="939" spans="32:87" ht="10.5" customHeight="1">
      <c r="AF939" s="8"/>
      <c r="AG939" s="18">
        <v>33907</v>
      </c>
      <c r="AH939" s="19" t="s">
        <v>35</v>
      </c>
      <c r="AI939" s="20">
        <v>1.6E-2</v>
      </c>
      <c r="AJ939" s="26"/>
      <c r="AK939" s="20"/>
      <c r="AL939" s="20"/>
      <c r="AM939" s="20"/>
      <c r="AN939" s="20"/>
      <c r="AO939" s="19" t="s">
        <v>34</v>
      </c>
      <c r="AP939" s="18"/>
      <c r="AQ939" s="3">
        <f t="shared" si="124"/>
        <v>46.499265765437897</v>
      </c>
      <c r="AR939" s="27">
        <v>59.608020854911473</v>
      </c>
      <c r="AS939" s="28">
        <v>3.375486380458307E-2</v>
      </c>
      <c r="AT939" s="28"/>
      <c r="AU939" s="28"/>
      <c r="AV939" s="28"/>
      <c r="AW939" s="60"/>
      <c r="AX939" s="69"/>
      <c r="AY939" s="68"/>
      <c r="AZ939" s="69"/>
      <c r="BA939" s="69"/>
      <c r="BB939" s="69"/>
      <c r="BC939" s="68"/>
      <c r="BD939" s="20"/>
      <c r="BE939" s="27"/>
      <c r="BF939" s="27"/>
      <c r="BG939" s="28"/>
      <c r="BH939" s="17"/>
      <c r="BI939" s="18">
        <v>39965</v>
      </c>
      <c r="BJ939" s="20"/>
      <c r="BK939" s="20"/>
      <c r="BL939" s="42">
        <f>0.03/2</f>
        <v>1.4999999999999999E-2</v>
      </c>
      <c r="BM939" s="42">
        <f>0.032/2</f>
        <v>1.6E-2</v>
      </c>
      <c r="BN939" s="20"/>
      <c r="BO939" s="20"/>
      <c r="BP939" s="20"/>
      <c r="BQ939" s="20"/>
      <c r="BR939" s="20"/>
      <c r="BS939" s="20"/>
      <c r="BT939" s="20"/>
      <c r="BU939" s="20"/>
      <c r="BW939" s="16">
        <f t="shared" si="132"/>
        <v>0.52812782616732645</v>
      </c>
      <c r="BX939" s="10">
        <f t="shared" si="130"/>
        <v>0.17246619113152981</v>
      </c>
      <c r="BY939" s="10">
        <f t="shared" si="131"/>
        <v>0.906610602268621</v>
      </c>
      <c r="BZ939" s="12">
        <f t="shared" si="133"/>
        <v>0.23685520045100034</v>
      </c>
      <c r="CA939" s="10">
        <f t="shared" si="134"/>
        <v>3.0984062774524257</v>
      </c>
      <c r="CB939" s="10">
        <f t="shared" si="135"/>
        <v>1.5492031387262128</v>
      </c>
      <c r="CC939" s="11">
        <f t="shared" si="136"/>
        <v>161.98526520100387</v>
      </c>
      <c r="CD939" s="11">
        <f t="shared" si="137"/>
        <v>101.24079075062741</v>
      </c>
      <c r="CF939" s="17"/>
      <c r="CG939" s="17"/>
      <c r="CH939" s="17"/>
      <c r="CI939" s="17"/>
    </row>
    <row r="940" spans="32:87" ht="10.5" customHeight="1">
      <c r="AG940" s="18">
        <v>33907</v>
      </c>
      <c r="AH940" s="19" t="s">
        <v>33</v>
      </c>
      <c r="AI940" s="26"/>
      <c r="AJ940" s="20">
        <v>1.4500000000000001E-2</v>
      </c>
      <c r="AK940" s="21"/>
      <c r="AL940" s="21"/>
      <c r="AM940" s="21"/>
      <c r="AN940" s="21"/>
      <c r="AO940" s="19" t="s">
        <v>34</v>
      </c>
      <c r="AP940" s="18"/>
      <c r="AQ940" s="3">
        <f t="shared" si="124"/>
        <v>46.499265765437897</v>
      </c>
      <c r="AR940" s="27">
        <v>59.608020854911473</v>
      </c>
      <c r="AS940" s="28">
        <v>3.375486380458307E-2</v>
      </c>
      <c r="AT940" s="28"/>
      <c r="AU940" s="28"/>
      <c r="AV940" s="28"/>
      <c r="AW940" s="60"/>
      <c r="AX940" s="69"/>
      <c r="AY940" s="68"/>
      <c r="AZ940" s="69"/>
      <c r="BA940" s="69"/>
      <c r="BB940" s="69"/>
      <c r="BC940" s="68"/>
      <c r="BD940" s="20"/>
      <c r="BE940" s="27"/>
      <c r="BF940" s="27"/>
      <c r="BG940" s="28"/>
      <c r="BH940" s="17"/>
      <c r="BI940" s="44">
        <v>39986</v>
      </c>
      <c r="BJ940" s="20"/>
      <c r="BK940" s="20"/>
      <c r="BL940" s="20"/>
      <c r="BM940" s="20"/>
      <c r="BN940" s="57">
        <v>2.0572E-2</v>
      </c>
      <c r="BO940" s="55">
        <v>0.14344000000000004</v>
      </c>
      <c r="BP940" s="55">
        <v>0.56762999999999997</v>
      </c>
      <c r="BQ940" s="20"/>
      <c r="BR940" s="20"/>
      <c r="BS940" s="20"/>
      <c r="BT940" s="20"/>
      <c r="BU940" s="20"/>
      <c r="BW940" s="16">
        <f t="shared" si="132"/>
        <v>0.52742718422828239</v>
      </c>
      <c r="BX940" s="10">
        <f t="shared" si="130"/>
        <v>0.17223738848075706</v>
      </c>
      <c r="BY940" s="10">
        <f t="shared" si="131"/>
        <v>0.90540784532445262</v>
      </c>
      <c r="BZ940" s="12">
        <f t="shared" si="133"/>
        <v>0.23654097597977533</v>
      </c>
      <c r="CA940" s="10">
        <f t="shared" si="134"/>
        <v>3.094151292814697</v>
      </c>
      <c r="CB940" s="10">
        <f t="shared" si="135"/>
        <v>1.5470756464073485</v>
      </c>
      <c r="CC940" s="11">
        <f t="shared" si="136"/>
        <v>161.44819715410367</v>
      </c>
      <c r="CD940" s="11">
        <f t="shared" si="137"/>
        <v>100.90512322131478</v>
      </c>
      <c r="CF940" s="17"/>
      <c r="CG940" s="17"/>
      <c r="CH940" s="17"/>
      <c r="CI940" s="17"/>
    </row>
    <row r="941" spans="32:87" ht="10.5" customHeight="1">
      <c r="AF941" s="8"/>
      <c r="AG941" s="18">
        <v>33912</v>
      </c>
      <c r="AH941" s="19" t="s">
        <v>33</v>
      </c>
      <c r="AI941" s="26"/>
      <c r="AJ941" s="20">
        <v>1.4500000000000001E-2</v>
      </c>
      <c r="AK941" s="20"/>
      <c r="AL941" s="20"/>
      <c r="AM941" s="20"/>
      <c r="AN941" s="20"/>
      <c r="AO941" s="19" t="s">
        <v>34</v>
      </c>
      <c r="AP941" s="18"/>
      <c r="AQ941" s="3">
        <f t="shared" si="124"/>
        <v>46.484570633534105</v>
      </c>
      <c r="AR941" s="27">
        <v>59.589214290333835</v>
      </c>
      <c r="AS941" s="28">
        <v>3.3744214012544252E-2</v>
      </c>
      <c r="AT941" s="28"/>
      <c r="AU941" s="28"/>
      <c r="AV941" s="28"/>
      <c r="AW941" s="60"/>
      <c r="AX941" s="69"/>
      <c r="AY941" s="68"/>
      <c r="AZ941" s="69"/>
      <c r="BA941" s="69"/>
      <c r="BB941" s="69"/>
      <c r="BC941" s="68"/>
      <c r="BD941" s="20"/>
      <c r="BE941" s="27"/>
      <c r="BF941" s="27"/>
      <c r="BG941" s="28"/>
      <c r="BH941" s="17"/>
      <c r="BI941" s="18">
        <v>39995</v>
      </c>
      <c r="BJ941" s="42">
        <f>0.021/2</f>
        <v>1.0500000000000001E-2</v>
      </c>
      <c r="BK941" s="42">
        <f>0.024/2</f>
        <v>1.2E-2</v>
      </c>
      <c r="BL941" s="20"/>
      <c r="BM941" s="20"/>
      <c r="BN941" s="20"/>
      <c r="BO941" s="20"/>
      <c r="BP941" s="20"/>
      <c r="BQ941" s="20"/>
      <c r="BR941" s="20"/>
      <c r="BS941" s="20"/>
      <c r="BT941" s="20"/>
      <c r="BU941" s="20"/>
      <c r="BW941" s="16">
        <f t="shared" si="132"/>
        <v>0.52712719372680561</v>
      </c>
      <c r="BX941" s="10">
        <f t="shared" ref="BX941:BX965" si="138">0.3*2.71828^(-(0.69315/30.02)*(BI941-31208)/365.25)</f>
        <v>0.17213942314622654</v>
      </c>
      <c r="BY941" s="10">
        <f t="shared" si="131"/>
        <v>0.90489286664742929</v>
      </c>
      <c r="BZ941" s="12">
        <f t="shared" si="133"/>
        <v>0.23640643599373379</v>
      </c>
      <c r="CA941" s="10">
        <f t="shared" si="134"/>
        <v>3.0923295172011294</v>
      </c>
      <c r="CB941" s="10">
        <f t="shared" si="135"/>
        <v>1.5461647586005647</v>
      </c>
      <c r="CC941" s="11">
        <f t="shared" si="136"/>
        <v>161.21857058135637</v>
      </c>
      <c r="CD941" s="11">
        <f t="shared" si="137"/>
        <v>100.76160661334774</v>
      </c>
      <c r="CF941" s="17"/>
      <c r="CG941" s="17"/>
      <c r="CH941" s="17"/>
      <c r="CI941" s="17"/>
    </row>
    <row r="942" spans="32:87" ht="10.5" customHeight="1">
      <c r="AG942" s="18">
        <v>33912</v>
      </c>
      <c r="AH942" s="19" t="s">
        <v>33</v>
      </c>
      <c r="AI942" s="26"/>
      <c r="AJ942" s="20">
        <v>1.4500000000000001E-2</v>
      </c>
      <c r="AK942" s="21"/>
      <c r="AL942" s="21"/>
      <c r="AM942" s="21"/>
      <c r="AN942" s="21"/>
      <c r="AO942" s="19" t="s">
        <v>34</v>
      </c>
      <c r="AP942" s="20"/>
      <c r="AQ942" s="3">
        <f t="shared" si="124"/>
        <v>46.484570633534105</v>
      </c>
      <c r="AR942" s="27">
        <v>59.589214290333835</v>
      </c>
      <c r="AS942" s="28">
        <v>3.3744214012544252E-2</v>
      </c>
      <c r="AT942" s="28"/>
      <c r="AU942" s="28"/>
      <c r="AV942" s="28"/>
      <c r="AW942" s="60"/>
      <c r="AX942" s="69"/>
      <c r="AY942" s="68"/>
      <c r="AZ942" s="69"/>
      <c r="BA942" s="69"/>
      <c r="BB942" s="69"/>
      <c r="BC942" s="68"/>
      <c r="BD942" s="20"/>
      <c r="BE942" s="27"/>
      <c r="BF942" s="27"/>
      <c r="BG942" s="28"/>
      <c r="BH942" s="17"/>
      <c r="BI942" s="18">
        <v>39995</v>
      </c>
      <c r="BJ942" s="20"/>
      <c r="BK942" s="20"/>
      <c r="BL942" s="42">
        <f>0.03/2</f>
        <v>1.4999999999999999E-2</v>
      </c>
      <c r="BM942" s="42">
        <f>0.032/2</f>
        <v>1.6E-2</v>
      </c>
      <c r="BN942" s="20"/>
      <c r="BO942" s="20"/>
      <c r="BP942" s="20"/>
      <c r="BQ942" s="20"/>
      <c r="BR942" s="20"/>
      <c r="BS942" s="20"/>
      <c r="BT942" s="20"/>
      <c r="BU942" s="20"/>
      <c r="BW942" s="16">
        <f t="shared" si="132"/>
        <v>0.52712719372680561</v>
      </c>
      <c r="BX942" s="10">
        <f t="shared" si="138"/>
        <v>0.17213942314622654</v>
      </c>
      <c r="BY942" s="10">
        <f t="shared" si="131"/>
        <v>0.90489286664742929</v>
      </c>
      <c r="BZ942" s="12">
        <f t="shared" si="133"/>
        <v>0.23640643599373379</v>
      </c>
      <c r="CA942" s="10">
        <f t="shared" si="134"/>
        <v>3.0923295172011294</v>
      </c>
      <c r="CB942" s="10">
        <f t="shared" si="135"/>
        <v>1.5461647586005647</v>
      </c>
      <c r="CC942" s="11">
        <f t="shared" si="136"/>
        <v>161.21857058135637</v>
      </c>
      <c r="CD942" s="11">
        <f t="shared" si="137"/>
        <v>100.76160661334774</v>
      </c>
      <c r="CF942" s="17"/>
      <c r="CG942" s="17"/>
      <c r="CH942" s="17"/>
      <c r="CI942" s="17"/>
    </row>
    <row r="943" spans="32:87" ht="10.5" customHeight="1">
      <c r="AF943" s="8"/>
      <c r="AG943" s="18">
        <v>33912</v>
      </c>
      <c r="AH943" s="19" t="s">
        <v>33</v>
      </c>
      <c r="AI943" s="26"/>
      <c r="AJ943" s="20">
        <v>1.4500000000000001E-2</v>
      </c>
      <c r="AK943" s="21"/>
      <c r="AL943" s="21"/>
      <c r="AM943" s="21"/>
      <c r="AN943" s="21"/>
      <c r="AO943" s="19" t="s">
        <v>34</v>
      </c>
      <c r="AP943" s="18"/>
      <c r="AQ943" s="3">
        <f t="shared" si="124"/>
        <v>46.484570633534105</v>
      </c>
      <c r="AR943" s="27">
        <v>59.589214290333835</v>
      </c>
      <c r="AS943" s="28">
        <v>3.3744214012544252E-2</v>
      </c>
      <c r="AT943" s="28"/>
      <c r="AU943" s="28"/>
      <c r="AV943" s="28"/>
      <c r="AW943" s="60"/>
      <c r="AX943" s="69"/>
      <c r="AY943" s="68"/>
      <c r="AZ943" s="69"/>
      <c r="BA943" s="69"/>
      <c r="BB943" s="69"/>
      <c r="BC943" s="68"/>
      <c r="BD943" s="20"/>
      <c r="BE943" s="27"/>
      <c r="BF943" s="27"/>
      <c r="BG943" s="28"/>
      <c r="BH943" s="17"/>
      <c r="BI943" s="47">
        <v>39997</v>
      </c>
      <c r="BJ943" s="20"/>
      <c r="BK943" s="20"/>
      <c r="BL943" s="20"/>
      <c r="BM943" s="20"/>
      <c r="BN943" s="20"/>
      <c r="BO943" s="20"/>
      <c r="BP943" s="20"/>
      <c r="BQ943" s="20"/>
      <c r="BR943" s="43">
        <v>2.3E-2</v>
      </c>
      <c r="BS943" s="20"/>
      <c r="BT943" s="20"/>
      <c r="BU943" s="20"/>
      <c r="BW943" s="16">
        <f t="shared" si="132"/>
        <v>0.52706055234616067</v>
      </c>
      <c r="BX943" s="10">
        <f t="shared" si="138"/>
        <v>0.17211766064002612</v>
      </c>
      <c r="BY943" s="10">
        <f t="shared" si="131"/>
        <v>0.90477846672519646</v>
      </c>
      <c r="BZ943" s="12">
        <f t="shared" si="133"/>
        <v>0.23637654861270799</v>
      </c>
      <c r="CA943" s="10">
        <f t="shared" si="134"/>
        <v>3.0919248238633608</v>
      </c>
      <c r="CB943" s="10">
        <f t="shared" si="135"/>
        <v>1.5459624119316804</v>
      </c>
      <c r="CC943" s="11">
        <f t="shared" si="136"/>
        <v>161.16758682301059</v>
      </c>
      <c r="CD943" s="11">
        <f t="shared" si="137"/>
        <v>100.72974176438163</v>
      </c>
      <c r="CF943" s="17"/>
      <c r="CG943" s="17"/>
      <c r="CH943" s="17"/>
      <c r="CI943" s="17"/>
    </row>
    <row r="944" spans="32:87" ht="10.5" customHeight="1">
      <c r="AG944" s="18">
        <v>33912</v>
      </c>
      <c r="AH944" s="19" t="s">
        <v>39</v>
      </c>
      <c r="AI944" s="19"/>
      <c r="AJ944" s="19"/>
      <c r="AK944" s="19"/>
      <c r="AL944" s="20">
        <v>6.3E-2</v>
      </c>
      <c r="AM944" s="26"/>
      <c r="AN944" s="20"/>
      <c r="AO944" s="19" t="s">
        <v>34</v>
      </c>
      <c r="AP944" s="20"/>
      <c r="AQ944" s="3">
        <f t="shared" si="124"/>
        <v>46.484570633534105</v>
      </c>
      <c r="AR944" s="19"/>
      <c r="AS944" s="19"/>
      <c r="AT944" s="27">
        <v>232.48637768823184</v>
      </c>
      <c r="AU944" s="27">
        <v>132.43112921648168</v>
      </c>
      <c r="AV944" s="28">
        <v>0</v>
      </c>
      <c r="AW944" s="60"/>
      <c r="AX944" s="69"/>
      <c r="AY944" s="68"/>
      <c r="AZ944" s="69"/>
      <c r="BA944" s="69"/>
      <c r="BB944" s="69"/>
      <c r="BC944" s="68"/>
      <c r="BD944" s="20"/>
      <c r="BE944" s="27"/>
      <c r="BF944" s="27"/>
      <c r="BG944" s="28"/>
      <c r="BH944" s="17"/>
      <c r="BI944" s="47">
        <v>40009</v>
      </c>
      <c r="BJ944" s="20"/>
      <c r="BK944" s="20"/>
      <c r="BL944" s="20"/>
      <c r="BM944" s="20"/>
      <c r="BN944" s="20"/>
      <c r="BO944" s="20"/>
      <c r="BP944" s="20"/>
      <c r="BQ944" s="54">
        <v>3.7999999999999999E-2</v>
      </c>
      <c r="BR944" s="20"/>
      <c r="BS944" s="20"/>
      <c r="BT944" s="20"/>
      <c r="BU944" s="20"/>
      <c r="BW944" s="16">
        <f t="shared" si="132"/>
        <v>0.52666088095109198</v>
      </c>
      <c r="BX944" s="10">
        <f t="shared" si="138"/>
        <v>0.17198714336788778</v>
      </c>
      <c r="BY944" s="10">
        <f t="shared" si="131"/>
        <v>0.90409237084794969</v>
      </c>
      <c r="BZ944" s="12">
        <f t="shared" si="133"/>
        <v>0.23619730365778771</v>
      </c>
      <c r="CA944" s="10">
        <f t="shared" si="134"/>
        <v>3.089497775801223</v>
      </c>
      <c r="CB944" s="10">
        <f t="shared" si="135"/>
        <v>1.5447488879006115</v>
      </c>
      <c r="CC944" s="11">
        <f t="shared" si="136"/>
        <v>160.86202267969776</v>
      </c>
      <c r="CD944" s="11">
        <f t="shared" si="137"/>
        <v>100.53876417481109</v>
      </c>
      <c r="CF944" s="17"/>
      <c r="CG944" s="17"/>
      <c r="CH944" s="17"/>
      <c r="CI944" s="17"/>
    </row>
    <row r="945" spans="32:87" ht="10.5" customHeight="1">
      <c r="AF945" s="8"/>
      <c r="AG945" s="18">
        <v>33938</v>
      </c>
      <c r="AH945" s="19" t="s">
        <v>35</v>
      </c>
      <c r="AI945" s="20">
        <v>1.6E-2</v>
      </c>
      <c r="AJ945" s="26"/>
      <c r="AK945" s="20"/>
      <c r="AL945" s="20"/>
      <c r="AM945" s="20"/>
      <c r="AN945" s="20"/>
      <c r="AO945" s="19" t="s">
        <v>34</v>
      </c>
      <c r="AP945" s="18"/>
      <c r="AQ945" s="3">
        <f t="shared" si="124"/>
        <v>46.40823077729511</v>
      </c>
      <c r="AR945" s="27">
        <v>59.491515761036815</v>
      </c>
      <c r="AS945" s="28">
        <v>3.3688889234049155E-2</v>
      </c>
      <c r="AT945" s="28"/>
      <c r="AU945" s="28"/>
      <c r="AV945" s="28"/>
      <c r="AW945" s="60"/>
      <c r="AX945" s="69"/>
      <c r="AY945" s="68"/>
      <c r="AZ945" s="69"/>
      <c r="BA945" s="69"/>
      <c r="BB945" s="69"/>
      <c r="BC945" s="68"/>
      <c r="BD945" s="20"/>
      <c r="BE945" s="27"/>
      <c r="BF945" s="27"/>
      <c r="BG945" s="28"/>
      <c r="BH945" s="17"/>
      <c r="BI945" s="18">
        <v>40028</v>
      </c>
      <c r="BJ945" s="20"/>
      <c r="BK945" s="20"/>
      <c r="BL945" s="42">
        <f>0.03/2</f>
        <v>1.4999999999999999E-2</v>
      </c>
      <c r="BM945" s="42">
        <f>0.032/2</f>
        <v>1.6E-2</v>
      </c>
      <c r="BN945" s="20"/>
      <c r="BO945" s="20"/>
      <c r="BP945" s="20"/>
      <c r="BQ945" s="20"/>
      <c r="BR945" s="20"/>
      <c r="BS945" s="20"/>
      <c r="BT945" s="20"/>
      <c r="BU945" s="20"/>
      <c r="BW945" s="16">
        <f t="shared" si="132"/>
        <v>0.52602868764155641</v>
      </c>
      <c r="BX945" s="10">
        <f t="shared" si="138"/>
        <v>0.17178069340113311</v>
      </c>
      <c r="BY945" s="10">
        <f t="shared" si="131"/>
        <v>0.903007116239671</v>
      </c>
      <c r="BZ945" s="12">
        <f t="shared" si="133"/>
        <v>0.23591377708404038</v>
      </c>
      <c r="CA945" s="10">
        <f t="shared" si="134"/>
        <v>3.0856588453923557</v>
      </c>
      <c r="CB945" s="10">
        <f t="shared" si="135"/>
        <v>1.5428294226961778</v>
      </c>
      <c r="CC945" s="11">
        <f t="shared" si="136"/>
        <v>160.37939716244617</v>
      </c>
      <c r="CD945" s="11">
        <f t="shared" si="137"/>
        <v>100.23712322652885</v>
      </c>
      <c r="CF945" s="17"/>
      <c r="CG945" s="17"/>
      <c r="CH945" s="17"/>
      <c r="CI945" s="17"/>
    </row>
    <row r="946" spans="32:87" ht="10.5" customHeight="1">
      <c r="AG946" s="18">
        <v>33938</v>
      </c>
      <c r="AH946" s="19" t="s">
        <v>33</v>
      </c>
      <c r="AI946" s="26"/>
      <c r="AJ946" s="20">
        <v>1.4500000000000001E-2</v>
      </c>
      <c r="AK946" s="21"/>
      <c r="AL946" s="21"/>
      <c r="AM946" s="21"/>
      <c r="AN946" s="21"/>
      <c r="AO946" s="19" t="s">
        <v>34</v>
      </c>
      <c r="AP946" s="20"/>
      <c r="AQ946" s="3">
        <f t="shared" si="124"/>
        <v>46.40823077729511</v>
      </c>
      <c r="AR946" s="27">
        <v>59.491515761036815</v>
      </c>
      <c r="AS946" s="28">
        <v>3.3688889234049155E-2</v>
      </c>
      <c r="AT946" s="28"/>
      <c r="AU946" s="28"/>
      <c r="AV946" s="28"/>
      <c r="AW946" s="60"/>
      <c r="AX946" s="69"/>
      <c r="AY946" s="68"/>
      <c r="AZ946" s="69"/>
      <c r="BA946" s="69"/>
      <c r="BB946" s="69"/>
      <c r="BC946" s="68"/>
      <c r="BD946" s="20"/>
      <c r="BE946" s="27"/>
      <c r="BF946" s="27"/>
      <c r="BG946" s="28"/>
      <c r="BH946" s="17"/>
      <c r="BI946" s="18">
        <v>40029</v>
      </c>
      <c r="BJ946" s="42">
        <f>0.021/2</f>
        <v>1.0500000000000001E-2</v>
      </c>
      <c r="BK946" s="42">
        <f>0.024/2</f>
        <v>1.2E-2</v>
      </c>
      <c r="BL946" s="20"/>
      <c r="BM946" s="20"/>
      <c r="BN946" s="20"/>
      <c r="BO946" s="20"/>
      <c r="BP946" s="20"/>
      <c r="BQ946" s="20"/>
      <c r="BR946" s="20"/>
      <c r="BS946" s="20"/>
      <c r="BT946" s="20"/>
      <c r="BU946" s="20"/>
      <c r="BW946" s="16">
        <f t="shared" si="132"/>
        <v>0.52599543533884352</v>
      </c>
      <c r="BX946" s="10">
        <f t="shared" si="138"/>
        <v>0.1717698344807902</v>
      </c>
      <c r="BY946" s="10">
        <f t="shared" ref="BY946:BY965" si="139">1.704*2.71828^(-(0.69315/30.02)*(BI946-29983)/365.25)</f>
        <v>0.90295003367614046</v>
      </c>
      <c r="BZ946" s="12">
        <f t="shared" si="133"/>
        <v>0.23589886406405866</v>
      </c>
      <c r="CA946" s="10">
        <f t="shared" si="134"/>
        <v>3.0854569286126359</v>
      </c>
      <c r="CB946" s="10">
        <f t="shared" si="135"/>
        <v>1.5427284643063179</v>
      </c>
      <c r="CC946" s="11">
        <f t="shared" si="136"/>
        <v>160.35403596815348</v>
      </c>
      <c r="CD946" s="11">
        <f t="shared" si="137"/>
        <v>100.22127248009593</v>
      </c>
      <c r="CF946" s="17"/>
      <c r="CG946" s="17"/>
      <c r="CH946" s="17"/>
      <c r="CI946" s="17"/>
    </row>
    <row r="947" spans="32:87" ht="10.5" customHeight="1">
      <c r="AF947" s="8"/>
      <c r="AG947" s="18">
        <v>33939</v>
      </c>
      <c r="AH947" s="19" t="s">
        <v>33</v>
      </c>
      <c r="AI947" s="26"/>
      <c r="AJ947" s="20">
        <v>1.4500000000000001E-2</v>
      </c>
      <c r="AK947" s="20"/>
      <c r="AL947" s="20"/>
      <c r="AM947" s="20"/>
      <c r="AN947" s="20"/>
      <c r="AO947" s="19" t="s">
        <v>34</v>
      </c>
      <c r="AP947" s="20"/>
      <c r="AQ947" s="3">
        <f t="shared" si="124"/>
        <v>46.405297133989272</v>
      </c>
      <c r="AR947" s="27">
        <v>59.487761325838662</v>
      </c>
      <c r="AS947" s="28">
        <v>3.3686763170359083E-2</v>
      </c>
      <c r="AT947" s="28"/>
      <c r="AU947" s="28"/>
      <c r="AV947" s="28"/>
      <c r="AW947" s="60"/>
      <c r="AX947" s="69"/>
      <c r="AY947" s="68"/>
      <c r="AZ947" s="69"/>
      <c r="BA947" s="69"/>
      <c r="BB947" s="69"/>
      <c r="BC947" s="68"/>
      <c r="BD947" s="20"/>
      <c r="BE947" s="27"/>
      <c r="BF947" s="27"/>
      <c r="BG947" s="28"/>
      <c r="BH947" s="17"/>
      <c r="BI947" s="47">
        <v>40031</v>
      </c>
      <c r="BJ947" s="20"/>
      <c r="BK947" s="20"/>
      <c r="BL947" s="20"/>
      <c r="BM947" s="20"/>
      <c r="BN947" s="20"/>
      <c r="BO947" s="20"/>
      <c r="BP947" s="20"/>
      <c r="BQ947" s="20"/>
      <c r="BR947" s="20"/>
      <c r="BS947" s="43">
        <v>2.8000000000000001E-2</v>
      </c>
      <c r="BT947" s="43"/>
      <c r="BU947" s="43"/>
      <c r="BW947" s="16">
        <f t="shared" si="132"/>
        <v>0.52592893703930377</v>
      </c>
      <c r="BX947" s="10">
        <f t="shared" si="138"/>
        <v>0.17174811869936366</v>
      </c>
      <c r="BY947" s="10">
        <f t="shared" si="139"/>
        <v>0.90283587937407883</v>
      </c>
      <c r="BZ947" s="12">
        <f t="shared" si="133"/>
        <v>0.23586904085216429</v>
      </c>
      <c r="CA947" s="10">
        <f t="shared" si="134"/>
        <v>3.0850531346909218</v>
      </c>
      <c r="CB947" s="10">
        <f t="shared" si="135"/>
        <v>1.5425265673454609</v>
      </c>
      <c r="CC947" s="11">
        <f t="shared" si="136"/>
        <v>160.30332561022078</v>
      </c>
      <c r="CD947" s="11">
        <f t="shared" si="137"/>
        <v>100.18957850638799</v>
      </c>
      <c r="CF947" s="17"/>
      <c r="CG947" s="17"/>
      <c r="CH947" s="17"/>
      <c r="CI947" s="17"/>
    </row>
    <row r="948" spans="32:87" ht="10.5" customHeight="1">
      <c r="AG948" s="18">
        <v>33939</v>
      </c>
      <c r="AH948" s="19" t="s">
        <v>33</v>
      </c>
      <c r="AI948" s="26"/>
      <c r="AJ948" s="20">
        <v>1.4500000000000001E-2</v>
      </c>
      <c r="AK948" s="21"/>
      <c r="AL948" s="21"/>
      <c r="AM948" s="21"/>
      <c r="AN948" s="21"/>
      <c r="AO948" s="19" t="s">
        <v>34</v>
      </c>
      <c r="AP948" s="20"/>
      <c r="AQ948" s="3">
        <f t="shared" si="124"/>
        <v>46.405297133989272</v>
      </c>
      <c r="AR948" s="27">
        <v>59.487761325838662</v>
      </c>
      <c r="AS948" s="28">
        <v>3.3686763170359083E-2</v>
      </c>
      <c r="AT948" s="28"/>
      <c r="AU948" s="28"/>
      <c r="AV948" s="28"/>
      <c r="AW948" s="60"/>
      <c r="AX948" s="69"/>
      <c r="AY948" s="68"/>
      <c r="AZ948" s="69"/>
      <c r="BA948" s="69"/>
      <c r="BB948" s="69"/>
      <c r="BC948" s="68"/>
      <c r="BD948" s="20"/>
      <c r="BE948" s="27"/>
      <c r="BF948" s="27"/>
      <c r="BG948" s="28"/>
      <c r="BH948" s="17"/>
      <c r="BI948" s="18">
        <v>40057</v>
      </c>
      <c r="BJ948" s="42">
        <f>0.021/2</f>
        <v>1.0500000000000001E-2</v>
      </c>
      <c r="BK948" s="42">
        <f>0.024/2</f>
        <v>1.2E-2</v>
      </c>
      <c r="BL948" s="20"/>
      <c r="BM948" s="20"/>
      <c r="BN948" s="20"/>
      <c r="BO948" s="20"/>
      <c r="BP948" s="20"/>
      <c r="BQ948" s="20"/>
      <c r="BR948" s="20"/>
      <c r="BS948" s="20"/>
      <c r="BT948" s="20"/>
      <c r="BU948" s="20"/>
      <c r="BW948" s="16">
        <f t="shared" si="132"/>
        <v>0.52506522379212683</v>
      </c>
      <c r="BX948" s="10">
        <f t="shared" si="138"/>
        <v>0.17146606324500233</v>
      </c>
      <c r="BY948" s="10">
        <f t="shared" si="139"/>
        <v>0.90135318607822823</v>
      </c>
      <c r="BZ948" s="12">
        <f t="shared" si="133"/>
        <v>0.23548168202697814</v>
      </c>
      <c r="CA948" s="10">
        <f t="shared" si="134"/>
        <v>3.0798086200447279</v>
      </c>
      <c r="CB948" s="10">
        <f t="shared" si="135"/>
        <v>1.5399043100223639</v>
      </c>
      <c r="CC948" s="11">
        <f t="shared" si="136"/>
        <v>159.64554844719865</v>
      </c>
      <c r="CD948" s="11">
        <f t="shared" si="137"/>
        <v>99.778467779499152</v>
      </c>
      <c r="CF948" s="17"/>
      <c r="CG948" s="17"/>
      <c r="CH948" s="17"/>
      <c r="CI948" s="17"/>
    </row>
    <row r="949" spans="32:87" ht="10.5" customHeight="1">
      <c r="AF949" s="8"/>
      <c r="AG949" s="18">
        <v>33939</v>
      </c>
      <c r="AH949" s="19" t="s">
        <v>33</v>
      </c>
      <c r="AI949" s="26"/>
      <c r="AJ949" s="20">
        <v>1.4500000000000001E-2</v>
      </c>
      <c r="AK949" s="21"/>
      <c r="AL949" s="21"/>
      <c r="AM949" s="21"/>
      <c r="AN949" s="21"/>
      <c r="AO949" s="19" t="s">
        <v>34</v>
      </c>
      <c r="AP949" s="20"/>
      <c r="AQ949" s="3">
        <f t="shared" si="124"/>
        <v>46.405297133989272</v>
      </c>
      <c r="AR949" s="27">
        <v>59.487761325838662</v>
      </c>
      <c r="AS949" s="28">
        <v>3.3686763170359083E-2</v>
      </c>
      <c r="AT949" s="28"/>
      <c r="AU949" s="28"/>
      <c r="AV949" s="28"/>
      <c r="AW949" s="60"/>
      <c r="AX949" s="69"/>
      <c r="AY949" s="68"/>
      <c r="AZ949" s="69"/>
      <c r="BA949" s="69"/>
      <c r="BB949" s="69"/>
      <c r="BC949" s="68"/>
      <c r="BD949" s="20"/>
      <c r="BE949" s="27"/>
      <c r="BF949" s="27"/>
      <c r="BG949" s="28"/>
      <c r="BH949" s="17"/>
      <c r="BI949" s="18">
        <v>40057</v>
      </c>
      <c r="BJ949" s="20"/>
      <c r="BK949" s="20"/>
      <c r="BL949" s="42">
        <f>0.03/2</f>
        <v>1.4999999999999999E-2</v>
      </c>
      <c r="BM949" s="42">
        <f>0.032/2</f>
        <v>1.6E-2</v>
      </c>
      <c r="BN949" s="20"/>
      <c r="BO949" s="20"/>
      <c r="BP949" s="20"/>
      <c r="BQ949" s="20"/>
      <c r="BR949" s="20"/>
      <c r="BS949" s="20"/>
      <c r="BT949" s="20"/>
      <c r="BU949" s="20"/>
      <c r="BW949" s="16">
        <f t="shared" si="132"/>
        <v>0.52506522379212683</v>
      </c>
      <c r="BX949" s="10">
        <f t="shared" si="138"/>
        <v>0.17146606324500233</v>
      </c>
      <c r="BY949" s="10">
        <f t="shared" si="139"/>
        <v>0.90135318607822823</v>
      </c>
      <c r="BZ949" s="12">
        <f t="shared" si="133"/>
        <v>0.23548168202697814</v>
      </c>
      <c r="CA949" s="10">
        <f t="shared" si="134"/>
        <v>3.0798086200447279</v>
      </c>
      <c r="CB949" s="10">
        <f t="shared" si="135"/>
        <v>1.5399043100223639</v>
      </c>
      <c r="CC949" s="11">
        <f t="shared" si="136"/>
        <v>159.64554844719865</v>
      </c>
      <c r="CD949" s="11">
        <f t="shared" si="137"/>
        <v>99.778467779499152</v>
      </c>
      <c r="CF949" s="17"/>
      <c r="CG949" s="17"/>
      <c r="CH949" s="17"/>
      <c r="CI949" s="17"/>
    </row>
    <row r="950" spans="32:87" ht="10.5" customHeight="1">
      <c r="AG950" s="18">
        <v>33939</v>
      </c>
      <c r="AH950" s="19" t="s">
        <v>39</v>
      </c>
      <c r="AI950" s="19"/>
      <c r="AJ950" s="19"/>
      <c r="AK950" s="19"/>
      <c r="AL950" s="20">
        <v>4.1000000000000002E-2</v>
      </c>
      <c r="AM950" s="26"/>
      <c r="AN950" s="20"/>
      <c r="AO950" s="19" t="s">
        <v>34</v>
      </c>
      <c r="AP950" s="18"/>
      <c r="AQ950" s="3">
        <f t="shared" si="124"/>
        <v>46.405297133989272</v>
      </c>
      <c r="AR950" s="19"/>
      <c r="AS950" s="19"/>
      <c r="AT950" s="27">
        <v>232.09056055081672</v>
      </c>
      <c r="AU950" s="27">
        <v>132.20566004709485</v>
      </c>
      <c r="AV950" s="28">
        <v>0</v>
      </c>
      <c r="AW950" s="60"/>
      <c r="AX950" s="69"/>
      <c r="AY950" s="68"/>
      <c r="AZ950" s="69"/>
      <c r="BA950" s="69"/>
      <c r="BB950" s="69"/>
      <c r="BC950" s="68"/>
      <c r="BD950" s="20"/>
      <c r="BE950" s="27"/>
      <c r="BF950" s="27"/>
      <c r="BG950" s="28"/>
      <c r="BH950" s="17"/>
      <c r="BI950" s="18">
        <v>40087</v>
      </c>
      <c r="BJ950" s="42">
        <f>0.021/2</f>
        <v>1.0500000000000001E-2</v>
      </c>
      <c r="BK950" s="42">
        <f>0.024/2</f>
        <v>1.2E-2</v>
      </c>
      <c r="BL950" s="20"/>
      <c r="BM950" s="20"/>
      <c r="BN950" s="20"/>
      <c r="BO950" s="20"/>
      <c r="BP950" s="20"/>
      <c r="BQ950" s="20"/>
      <c r="BR950" s="20"/>
      <c r="BS950" s="20"/>
      <c r="BT950" s="20"/>
      <c r="BU950" s="20"/>
      <c r="BW950" s="16">
        <f t="shared" si="132"/>
        <v>0.52407039399849797</v>
      </c>
      <c r="BX950" s="10">
        <f t="shared" si="138"/>
        <v>0.17114119018050872</v>
      </c>
      <c r="BY950" s="10">
        <f t="shared" si="139"/>
        <v>0.89964541157048827</v>
      </c>
      <c r="BZ950" s="12">
        <f t="shared" si="133"/>
        <v>0.23503551994554683</v>
      </c>
      <c r="CA950" s="10">
        <f t="shared" si="134"/>
        <v>3.0737683345146856</v>
      </c>
      <c r="CB950" s="10">
        <f t="shared" si="135"/>
        <v>1.5368841672573428</v>
      </c>
      <c r="CC950" s="11">
        <f t="shared" si="136"/>
        <v>158.88992797213101</v>
      </c>
      <c r="CD950" s="11">
        <f t="shared" si="137"/>
        <v>99.306204982581889</v>
      </c>
      <c r="CF950" s="17"/>
      <c r="CG950" s="17"/>
      <c r="CH950" s="17"/>
      <c r="CI950" s="17"/>
    </row>
    <row r="951" spans="32:87" ht="10.5" customHeight="1">
      <c r="AF951" s="8"/>
      <c r="AG951" s="18">
        <v>33966</v>
      </c>
      <c r="AH951" s="19" t="s">
        <v>35</v>
      </c>
      <c r="AI951" s="20">
        <v>1.6E-2</v>
      </c>
      <c r="AJ951" s="26"/>
      <c r="AK951" s="20"/>
      <c r="AL951" s="20"/>
      <c r="AM951" s="20"/>
      <c r="AN951" s="20"/>
      <c r="AO951" s="19" t="s">
        <v>34</v>
      </c>
      <c r="AP951" s="18"/>
      <c r="AQ951" s="3">
        <f t="shared" si="124"/>
        <v>46.326158825275371</v>
      </c>
      <c r="AR951" s="27">
        <v>59.386481088977639</v>
      </c>
      <c r="AS951" s="28">
        <v>3.3629410140476393E-2</v>
      </c>
      <c r="AT951" s="28"/>
      <c r="AU951" s="28"/>
      <c r="AV951" s="28"/>
      <c r="AW951" s="60"/>
      <c r="AX951" s="69"/>
      <c r="AY951" s="68"/>
      <c r="AZ951" s="69"/>
      <c r="BA951" s="69"/>
      <c r="BB951" s="69"/>
      <c r="BC951" s="68"/>
      <c r="BD951" s="20"/>
      <c r="BE951" s="27"/>
      <c r="BF951" s="27"/>
      <c r="BG951" s="28"/>
      <c r="BH951" s="17"/>
      <c r="BI951" s="18">
        <v>40087</v>
      </c>
      <c r="BJ951" s="20"/>
      <c r="BK951" s="20"/>
      <c r="BL951" s="42">
        <f>0.03/2</f>
        <v>1.4999999999999999E-2</v>
      </c>
      <c r="BM951" s="42">
        <f>0.032/2</f>
        <v>1.6E-2</v>
      </c>
      <c r="BN951" s="20"/>
      <c r="BO951" s="20"/>
      <c r="BP951" s="20"/>
      <c r="BQ951" s="20"/>
      <c r="BR951" s="20"/>
      <c r="BS951" s="20"/>
      <c r="BT951" s="20"/>
      <c r="BU951" s="20"/>
      <c r="BW951" s="16">
        <f t="shared" si="132"/>
        <v>0.52407039399849797</v>
      </c>
      <c r="BX951" s="10">
        <f t="shared" si="138"/>
        <v>0.17114119018050872</v>
      </c>
      <c r="BY951" s="10">
        <f t="shared" si="139"/>
        <v>0.89964541157048827</v>
      </c>
      <c r="BZ951" s="12">
        <f t="shared" si="133"/>
        <v>0.23503551994554683</v>
      </c>
      <c r="CA951" s="10">
        <f t="shared" si="134"/>
        <v>3.0737683345146856</v>
      </c>
      <c r="CB951" s="10">
        <f t="shared" si="135"/>
        <v>1.5368841672573428</v>
      </c>
      <c r="CC951" s="11">
        <f t="shared" si="136"/>
        <v>158.88992797213101</v>
      </c>
      <c r="CD951" s="11">
        <f t="shared" si="137"/>
        <v>99.306204982581889</v>
      </c>
      <c r="CF951" s="17"/>
      <c r="CG951" s="17"/>
      <c r="CH951" s="17"/>
      <c r="CI951" s="17"/>
    </row>
    <row r="952" spans="32:87" ht="10.5" customHeight="1">
      <c r="AG952" s="18">
        <v>33966</v>
      </c>
      <c r="AH952" s="19" t="s">
        <v>33</v>
      </c>
      <c r="AI952" s="26"/>
      <c r="AJ952" s="20">
        <v>1.4500000000000001E-2</v>
      </c>
      <c r="AK952" s="21"/>
      <c r="AL952" s="21"/>
      <c r="AM952" s="21"/>
      <c r="AN952" s="21"/>
      <c r="AO952" s="19" t="s">
        <v>34</v>
      </c>
      <c r="AP952" s="18"/>
      <c r="AQ952" s="3">
        <f t="shared" si="124"/>
        <v>46.326158825275371</v>
      </c>
      <c r="AR952" s="27">
        <v>59.386481088977639</v>
      </c>
      <c r="AS952" s="28">
        <v>3.3629410140476393E-2</v>
      </c>
      <c r="AT952" s="28"/>
      <c r="AU952" s="28"/>
      <c r="AV952" s="28"/>
      <c r="AW952" s="60"/>
      <c r="AX952" s="69"/>
      <c r="AY952" s="68"/>
      <c r="AZ952" s="69"/>
      <c r="BA952" s="69"/>
      <c r="BB952" s="69"/>
      <c r="BC952" s="68"/>
      <c r="BD952" s="20"/>
      <c r="BE952" s="27"/>
      <c r="BF952" s="27"/>
      <c r="BG952" s="28"/>
      <c r="BH952" s="17"/>
      <c r="BI952" s="18">
        <v>40119</v>
      </c>
      <c r="BJ952" s="42">
        <f>0.021/2</f>
        <v>1.0500000000000001E-2</v>
      </c>
      <c r="BK952" s="42">
        <f>0.024/2</f>
        <v>1.2E-2</v>
      </c>
      <c r="BL952" s="20"/>
      <c r="BM952" s="20"/>
      <c r="BN952" s="20"/>
      <c r="BO952" s="20"/>
      <c r="BP952" s="20"/>
      <c r="BQ952" s="20"/>
      <c r="BR952" s="20"/>
      <c r="BS952" s="20"/>
      <c r="BT952" s="20"/>
      <c r="BU952" s="20"/>
      <c r="BW952" s="16">
        <f t="shared" si="132"/>
        <v>0.52301131969063241</v>
      </c>
      <c r="BX952" s="10">
        <f t="shared" si="138"/>
        <v>0.17079533733399543</v>
      </c>
      <c r="BY952" s="10">
        <f t="shared" si="139"/>
        <v>0.89782735172109673</v>
      </c>
      <c r="BZ952" s="12">
        <f t="shared" si="133"/>
        <v>0.23456054543170154</v>
      </c>
      <c r="CA952" s="10">
        <f t="shared" si="134"/>
        <v>3.0673384202233693</v>
      </c>
      <c r="CB952" s="10">
        <f t="shared" si="135"/>
        <v>1.5336692101116847</v>
      </c>
      <c r="CC952" s="11">
        <f t="shared" si="136"/>
        <v>158.08787441236737</v>
      </c>
      <c r="CD952" s="11">
        <f t="shared" si="137"/>
        <v>98.804921507729603</v>
      </c>
      <c r="CF952" s="17"/>
      <c r="CG952" s="17"/>
      <c r="CH952" s="17"/>
      <c r="CI952" s="17"/>
    </row>
    <row r="953" spans="32:87" ht="10.5" customHeight="1">
      <c r="AF953" s="8"/>
      <c r="AG953" s="18">
        <v>33974</v>
      </c>
      <c r="AH953" s="19" t="s">
        <v>33</v>
      </c>
      <c r="AI953" s="26"/>
      <c r="AJ953" s="20">
        <v>1.4500000000000001E-2</v>
      </c>
      <c r="AK953" s="20"/>
      <c r="AL953" s="20"/>
      <c r="AM953" s="20"/>
      <c r="AN953" s="20"/>
      <c r="AO953" s="19" t="s">
        <v>34</v>
      </c>
      <c r="AP953" s="18"/>
      <c r="AQ953" s="3">
        <f t="shared" si="124"/>
        <v>46.302736366181797</v>
      </c>
      <c r="AR953" s="27">
        <v>59.356505257954417</v>
      </c>
      <c r="AS953" s="28">
        <v>3.3612435409909838E-2</v>
      </c>
      <c r="AT953" s="28"/>
      <c r="AU953" s="28"/>
      <c r="AV953" s="28"/>
      <c r="AW953" s="60"/>
      <c r="AX953" s="69"/>
      <c r="AY953" s="68"/>
      <c r="AZ953" s="69"/>
      <c r="BA953" s="69"/>
      <c r="BB953" s="69"/>
      <c r="BC953" s="68"/>
      <c r="BD953" s="20"/>
      <c r="BE953" s="27"/>
      <c r="BF953" s="27"/>
      <c r="BG953" s="28"/>
      <c r="BH953" s="17"/>
      <c r="BI953" s="18">
        <v>40119</v>
      </c>
      <c r="BJ953" s="20"/>
      <c r="BK953" s="20"/>
      <c r="BL953" s="42">
        <f>0.03/2</f>
        <v>1.4999999999999999E-2</v>
      </c>
      <c r="BM953" s="42">
        <f>0.032/2</f>
        <v>1.6E-2</v>
      </c>
      <c r="BN953" s="20"/>
      <c r="BO953" s="20"/>
      <c r="BP953" s="20"/>
      <c r="BQ953" s="20"/>
      <c r="BR953" s="20"/>
      <c r="BS953" s="20"/>
      <c r="BT953" s="20"/>
      <c r="BU953" s="20"/>
      <c r="BW953" s="16">
        <f t="shared" si="132"/>
        <v>0.52301131969063241</v>
      </c>
      <c r="BX953" s="10">
        <f t="shared" si="138"/>
        <v>0.17079533733399543</v>
      </c>
      <c r="BY953" s="10">
        <f t="shared" si="139"/>
        <v>0.89782735172109673</v>
      </c>
      <c r="BZ953" s="12">
        <f t="shared" si="133"/>
        <v>0.23456054543170154</v>
      </c>
      <c r="CA953" s="10">
        <f t="shared" si="134"/>
        <v>3.0673384202233693</v>
      </c>
      <c r="CB953" s="10">
        <f t="shared" si="135"/>
        <v>1.5336692101116847</v>
      </c>
      <c r="CC953" s="11">
        <f t="shared" si="136"/>
        <v>158.08787441236737</v>
      </c>
      <c r="CD953" s="11">
        <f t="shared" si="137"/>
        <v>98.804921507729603</v>
      </c>
      <c r="CF953" s="17"/>
      <c r="CG953" s="17"/>
      <c r="CH953" s="17"/>
      <c r="CI953" s="17"/>
    </row>
    <row r="954" spans="32:87" ht="10.5" customHeight="1">
      <c r="AG954" s="18">
        <v>33974</v>
      </c>
      <c r="AH954" s="19" t="s">
        <v>33</v>
      </c>
      <c r="AI954" s="26"/>
      <c r="AJ954" s="20">
        <v>1.4500000000000001E-2</v>
      </c>
      <c r="AK954" s="21"/>
      <c r="AL954" s="21"/>
      <c r="AM954" s="21"/>
      <c r="AN954" s="21"/>
      <c r="AO954" s="19" t="s">
        <v>34</v>
      </c>
      <c r="AP954" s="20"/>
      <c r="AQ954" s="3">
        <f t="shared" si="124"/>
        <v>46.302736366181797</v>
      </c>
      <c r="AR954" s="27">
        <v>59.356505257954417</v>
      </c>
      <c r="AS954" s="28">
        <v>3.3612435409909838E-2</v>
      </c>
      <c r="AT954" s="28"/>
      <c r="AU954" s="28"/>
      <c r="AV954" s="28"/>
      <c r="AW954" s="60"/>
      <c r="AX954" s="69"/>
      <c r="AY954" s="68"/>
      <c r="AZ954" s="69"/>
      <c r="BA954" s="69"/>
      <c r="BB954" s="69"/>
      <c r="BC954" s="68"/>
      <c r="BD954" s="20"/>
      <c r="BE954" s="27"/>
      <c r="BF954" s="27"/>
      <c r="BG954" s="28"/>
      <c r="BH954" s="17"/>
      <c r="BI954" s="47">
        <v>40121</v>
      </c>
      <c r="BJ954" s="20"/>
      <c r="BK954" s="20"/>
      <c r="BL954" s="20"/>
      <c r="BM954" s="20"/>
      <c r="BN954" s="20"/>
      <c r="BO954" s="20"/>
      <c r="BP954" s="20"/>
      <c r="BQ954" s="20"/>
      <c r="BR954" s="20"/>
      <c r="BS954" s="43">
        <v>3.2000000000000001E-2</v>
      </c>
      <c r="BT954" s="43">
        <v>3.6999999999999998E-2</v>
      </c>
      <c r="BU954" s="43">
        <v>4.1000000000000002E-2</v>
      </c>
      <c r="BW954" s="16">
        <f t="shared" si="132"/>
        <v>0.52294519865409328</v>
      </c>
      <c r="BX954" s="10">
        <f t="shared" si="138"/>
        <v>0.17077374475212317</v>
      </c>
      <c r="BY954" s="10">
        <f t="shared" si="139"/>
        <v>0.89771384504754348</v>
      </c>
      <c r="BZ954" s="12">
        <f t="shared" si="133"/>
        <v>0.23453089141502698</v>
      </c>
      <c r="CA954" s="10">
        <f t="shared" si="134"/>
        <v>3.066936997471867</v>
      </c>
      <c r="CB954" s="10">
        <f t="shared" si="135"/>
        <v>1.5334684987359335</v>
      </c>
      <c r="CC954" s="11">
        <f t="shared" si="136"/>
        <v>158.03788070533116</v>
      </c>
      <c r="CD954" s="11">
        <f t="shared" si="137"/>
        <v>98.77367544083198</v>
      </c>
      <c r="CF954" s="17"/>
      <c r="CG954" s="17"/>
      <c r="CH954" s="17"/>
      <c r="CI954" s="17"/>
    </row>
    <row r="955" spans="32:87" ht="10.5" customHeight="1">
      <c r="AF955" s="8"/>
      <c r="AG955" s="18">
        <v>33974</v>
      </c>
      <c r="AH955" s="19" t="s">
        <v>33</v>
      </c>
      <c r="AI955" s="26"/>
      <c r="AJ955" s="20">
        <v>1.4500000000000001E-2</v>
      </c>
      <c r="AK955" s="21"/>
      <c r="AL955" s="21"/>
      <c r="AM955" s="21"/>
      <c r="AN955" s="21"/>
      <c r="AO955" s="19" t="s">
        <v>34</v>
      </c>
      <c r="AP955" s="20"/>
      <c r="AQ955" s="3">
        <f t="shared" si="124"/>
        <v>46.302736366181797</v>
      </c>
      <c r="AR955" s="27">
        <v>59.356505257954417</v>
      </c>
      <c r="AS955" s="28">
        <v>3.3612435409909838E-2</v>
      </c>
      <c r="AT955" s="28"/>
      <c r="AU955" s="28"/>
      <c r="AV955" s="28"/>
      <c r="AW955" s="60"/>
      <c r="AX955" s="69"/>
      <c r="AY955" s="68"/>
      <c r="AZ955" s="69"/>
      <c r="BA955" s="69"/>
      <c r="BB955" s="69"/>
      <c r="BC955" s="68"/>
      <c r="BD955" s="20"/>
      <c r="BE955" s="27"/>
      <c r="BF955" s="27"/>
      <c r="BG955" s="28"/>
      <c r="BH955" s="17"/>
      <c r="BI955" s="18">
        <v>40148</v>
      </c>
      <c r="BJ955" s="42">
        <f>0.021/2</f>
        <v>1.0500000000000001E-2</v>
      </c>
      <c r="BK955" s="42">
        <f>0.024/2</f>
        <v>1.2E-2</v>
      </c>
      <c r="BL955" s="20"/>
      <c r="BM955" s="20"/>
      <c r="BN955" s="20"/>
      <c r="BO955" s="20"/>
      <c r="BP955" s="20"/>
      <c r="BQ955" s="20"/>
      <c r="BR955" s="20"/>
      <c r="BS955" s="20"/>
      <c r="BT955" s="20"/>
      <c r="BU955" s="20"/>
      <c r="BW955" s="16">
        <f t="shared" si="132"/>
        <v>0.52205338239328924</v>
      </c>
      <c r="BX955" s="10">
        <f t="shared" si="138"/>
        <v>0.17048251193675298</v>
      </c>
      <c r="BY955" s="10">
        <f t="shared" si="139"/>
        <v>0.89618290871497364</v>
      </c>
      <c r="BZ955" s="12">
        <f t="shared" si="133"/>
        <v>0.23413092892724979</v>
      </c>
      <c r="CA955" s="10">
        <f t="shared" si="134"/>
        <v>3.0615229293104522</v>
      </c>
      <c r="CB955" s="10">
        <f t="shared" si="135"/>
        <v>1.5307614646552261</v>
      </c>
      <c r="CC955" s="11">
        <f t="shared" si="136"/>
        <v>157.36451102787845</v>
      </c>
      <c r="CD955" s="11">
        <f t="shared" si="137"/>
        <v>98.352819392424038</v>
      </c>
      <c r="CF955" s="17"/>
      <c r="CG955" s="17"/>
      <c r="CH955" s="17"/>
      <c r="CI955" s="17"/>
    </row>
    <row r="956" spans="32:87" ht="10.5" customHeight="1">
      <c r="AG956" s="18">
        <v>33974</v>
      </c>
      <c r="AH956" s="19" t="s">
        <v>39</v>
      </c>
      <c r="AI956" s="19"/>
      <c r="AJ956" s="19"/>
      <c r="AK956" s="19"/>
      <c r="AL956" s="20">
        <v>0.02</v>
      </c>
      <c r="AM956" s="26"/>
      <c r="AN956" s="20"/>
      <c r="AO956" s="19" t="s">
        <v>34</v>
      </c>
      <c r="AP956" s="18"/>
      <c r="AQ956" s="3">
        <f t="shared" si="124"/>
        <v>46.302736366181797</v>
      </c>
      <c r="AR956" s="19"/>
      <c r="AS956" s="19"/>
      <c r="AT956" s="27">
        <v>231.57846707659621</v>
      </c>
      <c r="AU956" s="27">
        <v>131.91395643103886</v>
      </c>
      <c r="AV956" s="28">
        <v>0</v>
      </c>
      <c r="AW956" s="60"/>
      <c r="AX956" s="69"/>
      <c r="AY956" s="68"/>
      <c r="AZ956" s="69"/>
      <c r="BA956" s="69"/>
      <c r="BB956" s="69"/>
      <c r="BC956" s="68"/>
      <c r="BD956" s="20"/>
      <c r="BE956" s="27"/>
      <c r="BF956" s="27"/>
      <c r="BG956" s="28"/>
      <c r="BH956" s="17"/>
      <c r="BI956" s="18">
        <v>40148</v>
      </c>
      <c r="BJ956" s="20"/>
      <c r="BK956" s="20"/>
      <c r="BL956" s="42">
        <f>0.03/2</f>
        <v>1.4999999999999999E-2</v>
      </c>
      <c r="BM956" s="42">
        <f>0.032/2</f>
        <v>1.6E-2</v>
      </c>
      <c r="BN956" s="20"/>
      <c r="BO956" s="20"/>
      <c r="BP956" s="20"/>
      <c r="BQ956" s="20"/>
      <c r="BR956" s="20"/>
      <c r="BS956" s="20"/>
      <c r="BT956" s="20"/>
      <c r="BU956" s="20"/>
      <c r="BW956" s="16">
        <f t="shared" si="132"/>
        <v>0.52205338239328924</v>
      </c>
      <c r="BX956" s="10">
        <f t="shared" si="138"/>
        <v>0.17048251193675298</v>
      </c>
      <c r="BY956" s="10">
        <f t="shared" si="139"/>
        <v>0.89618290871497364</v>
      </c>
      <c r="BZ956" s="12">
        <f t="shared" si="133"/>
        <v>0.23413092892724979</v>
      </c>
      <c r="CA956" s="10">
        <f t="shared" si="134"/>
        <v>3.0615229293104522</v>
      </c>
      <c r="CB956" s="10">
        <f t="shared" si="135"/>
        <v>1.5307614646552261</v>
      </c>
      <c r="CC956" s="11">
        <f t="shared" si="136"/>
        <v>157.36451102787845</v>
      </c>
      <c r="CD956" s="11">
        <f t="shared" si="137"/>
        <v>98.352819392424038</v>
      </c>
      <c r="CF956" s="17"/>
      <c r="CG956" s="17"/>
      <c r="CH956" s="17"/>
      <c r="CI956" s="17"/>
    </row>
    <row r="957" spans="32:87" ht="10.5" customHeight="1">
      <c r="AF957" s="8"/>
      <c r="AG957" s="18">
        <v>33998</v>
      </c>
      <c r="AH957" s="19" t="s">
        <v>35</v>
      </c>
      <c r="AI957" s="20">
        <v>1.6E-2</v>
      </c>
      <c r="AJ957" s="26"/>
      <c r="AK957" s="20"/>
      <c r="AL957" s="20"/>
      <c r="AM957" s="20"/>
      <c r="AN957" s="20"/>
      <c r="AO957" s="19" t="s">
        <v>34</v>
      </c>
      <c r="AP957" s="20"/>
      <c r="AQ957" s="3">
        <f t="shared" si="124"/>
        <v>46.232540019184043</v>
      </c>
      <c r="AR957" s="27">
        <v>59.266668517672251</v>
      </c>
      <c r="AS957" s="28">
        <v>3.3561562609750052E-2</v>
      </c>
      <c r="AT957" s="28"/>
      <c r="AU957" s="28"/>
      <c r="AV957" s="28"/>
      <c r="AW957" s="60"/>
      <c r="AX957" s="69"/>
      <c r="AY957" s="68"/>
      <c r="AZ957" s="69"/>
      <c r="BA957" s="69"/>
      <c r="BB957" s="69"/>
      <c r="BC957" s="68"/>
      <c r="BD957" s="20"/>
      <c r="BE957" s="27"/>
      <c r="BF957" s="27"/>
      <c r="BG957" s="28"/>
      <c r="BH957" s="17"/>
      <c r="BI957" s="18">
        <v>40182</v>
      </c>
      <c r="BJ957" s="42">
        <f>0.021/2</f>
        <v>1.0500000000000001E-2</v>
      </c>
      <c r="BK957" s="42">
        <f>0.024/2</f>
        <v>1.2E-2</v>
      </c>
      <c r="BL957" s="20"/>
      <c r="BM957" s="20"/>
      <c r="BN957" s="20"/>
      <c r="BO957" s="20"/>
      <c r="BP957" s="20"/>
      <c r="BQ957" s="20"/>
      <c r="BR957" s="20"/>
      <c r="BS957" s="20"/>
      <c r="BT957" s="20"/>
      <c r="BU957" s="20"/>
      <c r="BW957" s="16">
        <f t="shared" si="132"/>
        <v>0.52093251763518333</v>
      </c>
      <c r="BX957" s="10">
        <f t="shared" si="138"/>
        <v>0.17011648071092841</v>
      </c>
      <c r="BY957" s="10">
        <f t="shared" si="139"/>
        <v>0.8942587762927483</v>
      </c>
      <c r="BZ957" s="12">
        <f t="shared" si="133"/>
        <v>0.23362824258162351</v>
      </c>
      <c r="CA957" s="10">
        <f t="shared" si="134"/>
        <v>3.0547188072302047</v>
      </c>
      <c r="CB957" s="10">
        <f t="shared" si="135"/>
        <v>1.5273594036151024</v>
      </c>
      <c r="CC957" s="11">
        <f t="shared" si="136"/>
        <v>156.52064380971143</v>
      </c>
      <c r="CD957" s="11">
        <f t="shared" si="137"/>
        <v>97.825402381069637</v>
      </c>
      <c r="CF957" s="17"/>
      <c r="CG957" s="17"/>
      <c r="CH957" s="17"/>
      <c r="CI957" s="17"/>
    </row>
    <row r="958" spans="32:87" ht="10.5" customHeight="1">
      <c r="AG958" s="18">
        <v>33998</v>
      </c>
      <c r="AH958" s="19" t="s">
        <v>33</v>
      </c>
      <c r="AI958" s="26"/>
      <c r="AJ958" s="20">
        <v>1.4500000000000001E-2</v>
      </c>
      <c r="AK958" s="21"/>
      <c r="AL958" s="21"/>
      <c r="AM958" s="21"/>
      <c r="AN958" s="21"/>
      <c r="AO958" s="19" t="s">
        <v>34</v>
      </c>
      <c r="AP958" s="18"/>
      <c r="AQ958" s="3">
        <f t="shared" si="124"/>
        <v>46.232540019184043</v>
      </c>
      <c r="AR958" s="27">
        <v>59.266668517672251</v>
      </c>
      <c r="AS958" s="28">
        <v>3.3561562609750052E-2</v>
      </c>
      <c r="AT958" s="28"/>
      <c r="AU958" s="28"/>
      <c r="AV958" s="28"/>
      <c r="AW958" s="60"/>
      <c r="AX958" s="69"/>
      <c r="AY958" s="68"/>
      <c r="AZ958" s="69"/>
      <c r="BA958" s="69"/>
      <c r="BB958" s="69"/>
      <c r="BC958" s="68"/>
      <c r="BD958" s="20"/>
      <c r="BE958" s="27"/>
      <c r="BF958" s="27"/>
      <c r="BG958" s="28"/>
      <c r="BH958" s="17"/>
      <c r="BI958" s="18">
        <v>40182</v>
      </c>
      <c r="BJ958" s="20"/>
      <c r="BK958" s="20"/>
      <c r="BL958" s="42">
        <f>0.03/2</f>
        <v>1.4999999999999999E-2</v>
      </c>
      <c r="BM958" s="42">
        <v>5.6000000000000001E-2</v>
      </c>
      <c r="BN958" s="20"/>
      <c r="BO958" s="20"/>
      <c r="BP958" s="20"/>
      <c r="BQ958" s="20"/>
      <c r="BR958" s="20"/>
      <c r="BS958" s="20"/>
      <c r="BT958" s="20"/>
      <c r="BU958" s="20"/>
      <c r="BW958" s="16">
        <f t="shared" si="132"/>
        <v>0.52093251763518333</v>
      </c>
      <c r="BX958" s="10">
        <f t="shared" si="138"/>
        <v>0.17011648071092841</v>
      </c>
      <c r="BY958" s="10">
        <f t="shared" si="139"/>
        <v>0.8942587762927483</v>
      </c>
      <c r="BZ958" s="12">
        <f t="shared" si="133"/>
        <v>0.23362824258162351</v>
      </c>
      <c r="CA958" s="10">
        <f t="shared" si="134"/>
        <v>3.0547188072302047</v>
      </c>
      <c r="CB958" s="10">
        <f t="shared" si="135"/>
        <v>1.5273594036151024</v>
      </c>
      <c r="CC958" s="11">
        <f t="shared" si="136"/>
        <v>156.52064380971143</v>
      </c>
      <c r="CD958" s="11">
        <f t="shared" si="137"/>
        <v>97.825402381069637</v>
      </c>
      <c r="CF958" s="17"/>
      <c r="CG958" s="17"/>
      <c r="CH958" s="17"/>
      <c r="CI958" s="17"/>
    </row>
    <row r="959" spans="32:87" ht="10.5" customHeight="1">
      <c r="AF959" s="8"/>
      <c r="AG959" s="18">
        <v>34001</v>
      </c>
      <c r="AH959" s="19" t="s">
        <v>33</v>
      </c>
      <c r="AI959" s="26"/>
      <c r="AJ959" s="20">
        <v>1.4500000000000001E-2</v>
      </c>
      <c r="AK959" s="20"/>
      <c r="AL959" s="20"/>
      <c r="AM959" s="20"/>
      <c r="AN959" s="20"/>
      <c r="AO959" s="19" t="s">
        <v>34</v>
      </c>
      <c r="AP959" s="18"/>
      <c r="AQ959" s="3">
        <f t="shared" si="124"/>
        <v>46.223772961761277</v>
      </c>
      <c r="AR959" s="27">
        <v>59.255448489674968</v>
      </c>
      <c r="AS959" s="28">
        <v>3.3555208925942062E-2</v>
      </c>
      <c r="AT959" s="28"/>
      <c r="AU959" s="28"/>
      <c r="AV959" s="28"/>
      <c r="AW959" s="60"/>
      <c r="AX959" s="69"/>
      <c r="AY959" s="68"/>
      <c r="AZ959" s="69"/>
      <c r="BA959" s="69"/>
      <c r="BB959" s="69"/>
      <c r="BC959" s="68"/>
      <c r="BD959" s="20"/>
      <c r="BE959" s="27"/>
      <c r="BF959" s="27"/>
      <c r="BG959" s="28"/>
      <c r="BH959" s="17"/>
      <c r="BI959" s="18">
        <v>40210</v>
      </c>
      <c r="BJ959" s="42">
        <f>0.021/2</f>
        <v>1.0500000000000001E-2</v>
      </c>
      <c r="BK959" s="42">
        <f>0.024/2</f>
        <v>1.2E-2</v>
      </c>
      <c r="BL959" s="20"/>
      <c r="BM959" s="20"/>
      <c r="BN959" s="20"/>
      <c r="BO959" s="20"/>
      <c r="BP959" s="20"/>
      <c r="BQ959" s="20"/>
      <c r="BR959" s="20"/>
      <c r="BS959" s="20"/>
      <c r="BT959" s="20"/>
      <c r="BU959" s="20"/>
      <c r="BW959" s="16">
        <f t="shared" si="132"/>
        <v>0.52001125974888207</v>
      </c>
      <c r="BX959" s="10">
        <f t="shared" si="138"/>
        <v>0.1698156333955099</v>
      </c>
      <c r="BY959" s="10">
        <f t="shared" si="139"/>
        <v>0.89267729899547033</v>
      </c>
      <c r="BZ959" s="12">
        <f t="shared" si="133"/>
        <v>0.23321507608950648</v>
      </c>
      <c r="CA959" s="10">
        <f t="shared" si="134"/>
        <v>3.0491267685757588</v>
      </c>
      <c r="CB959" s="10">
        <f t="shared" si="135"/>
        <v>1.5245633842878794</v>
      </c>
      <c r="CC959" s="11">
        <f t="shared" si="136"/>
        <v>155.8290932525866</v>
      </c>
      <c r="CD959" s="11">
        <f t="shared" si="137"/>
        <v>97.39318328286663</v>
      </c>
      <c r="CF959" s="17"/>
      <c r="CG959" s="17"/>
      <c r="CH959" s="17"/>
      <c r="CI959" s="17"/>
    </row>
    <row r="960" spans="32:87" ht="10.5" customHeight="1">
      <c r="AG960" s="18">
        <v>34001</v>
      </c>
      <c r="AH960" s="19" t="s">
        <v>33</v>
      </c>
      <c r="AI960" s="26"/>
      <c r="AJ960" s="20">
        <v>1.4500000000000001E-2</v>
      </c>
      <c r="AK960" s="21"/>
      <c r="AL960" s="21"/>
      <c r="AM960" s="21"/>
      <c r="AN960" s="21"/>
      <c r="AO960" s="19" t="s">
        <v>34</v>
      </c>
      <c r="AP960" s="20"/>
      <c r="AQ960" s="3">
        <f t="shared" si="124"/>
        <v>46.223772961761277</v>
      </c>
      <c r="AR960" s="27">
        <v>59.255448489674968</v>
      </c>
      <c r="AS960" s="28">
        <v>3.3555208925942062E-2</v>
      </c>
      <c r="AT960" s="28"/>
      <c r="AU960" s="28"/>
      <c r="AV960" s="28"/>
      <c r="AW960" s="60"/>
      <c r="AX960" s="69"/>
      <c r="AY960" s="68"/>
      <c r="AZ960" s="69"/>
      <c r="BA960" s="69"/>
      <c r="BB960" s="69"/>
      <c r="BC960" s="68"/>
      <c r="BD960" s="20"/>
      <c r="BE960" s="27"/>
      <c r="BF960" s="27"/>
      <c r="BG960" s="28"/>
      <c r="BH960" s="17"/>
      <c r="BI960" s="18">
        <v>40210</v>
      </c>
      <c r="BJ960" s="20"/>
      <c r="BK960" s="20"/>
      <c r="BL960" s="42">
        <f>0.03/2</f>
        <v>1.4999999999999999E-2</v>
      </c>
      <c r="BM960" s="42">
        <v>0.11</v>
      </c>
      <c r="BN960" s="20"/>
      <c r="BO960" s="20"/>
      <c r="BP960" s="20"/>
      <c r="BQ960" s="20"/>
      <c r="BR960" s="20"/>
      <c r="BS960" s="20"/>
      <c r="BT960" s="20"/>
      <c r="BU960" s="20"/>
      <c r="BW960" s="16">
        <f t="shared" si="132"/>
        <v>0.52001125974888207</v>
      </c>
      <c r="BX960" s="10">
        <f t="shared" si="138"/>
        <v>0.1698156333955099</v>
      </c>
      <c r="BY960" s="10">
        <f t="shared" si="139"/>
        <v>0.89267729899547033</v>
      </c>
      <c r="BZ960" s="12">
        <f t="shared" si="133"/>
        <v>0.23321507608950648</v>
      </c>
      <c r="CA960" s="10">
        <f t="shared" si="134"/>
        <v>3.0491267685757588</v>
      </c>
      <c r="CB960" s="10">
        <f t="shared" si="135"/>
        <v>1.5245633842878794</v>
      </c>
      <c r="CC960" s="11">
        <f t="shared" si="136"/>
        <v>155.8290932525866</v>
      </c>
      <c r="CD960" s="11">
        <f t="shared" si="137"/>
        <v>97.39318328286663</v>
      </c>
      <c r="CF960" s="17"/>
      <c r="CG960" s="17"/>
      <c r="CH960" s="17"/>
      <c r="CI960" s="17"/>
    </row>
    <row r="961" spans="32:87" ht="10.5" customHeight="1">
      <c r="AF961" s="8"/>
      <c r="AG961" s="18">
        <v>34001</v>
      </c>
      <c r="AH961" s="19" t="s">
        <v>33</v>
      </c>
      <c r="AI961" s="26"/>
      <c r="AJ961" s="20">
        <v>1.4500000000000001E-2</v>
      </c>
      <c r="AK961" s="21"/>
      <c r="AL961" s="21"/>
      <c r="AM961" s="21"/>
      <c r="AN961" s="21"/>
      <c r="AO961" s="19" t="s">
        <v>34</v>
      </c>
      <c r="AP961" s="18"/>
      <c r="AQ961" s="3">
        <f t="shared" si="124"/>
        <v>46.223772961761277</v>
      </c>
      <c r="AR961" s="27">
        <v>59.255448489674968</v>
      </c>
      <c r="AS961" s="28">
        <v>3.3555208925942062E-2</v>
      </c>
      <c r="AT961" s="28"/>
      <c r="AU961" s="28"/>
      <c r="AV961" s="28"/>
      <c r="AW961" s="60"/>
      <c r="AX961" s="69"/>
      <c r="AY961" s="68"/>
      <c r="AZ961" s="69"/>
      <c r="BA961" s="69"/>
      <c r="BB961" s="69"/>
      <c r="BC961" s="68"/>
      <c r="BD961" s="20"/>
      <c r="BE961" s="27"/>
      <c r="BF961" s="27"/>
      <c r="BG961" s="28"/>
      <c r="BH961" s="17"/>
      <c r="BI961" s="47">
        <v>40210</v>
      </c>
      <c r="BJ961" s="20"/>
      <c r="BK961" s="20"/>
      <c r="BL961" s="20"/>
      <c r="BM961" s="20"/>
      <c r="BN961" s="20"/>
      <c r="BO961" s="20"/>
      <c r="BP961" s="20"/>
      <c r="BQ961" s="20"/>
      <c r="BR961" s="20"/>
      <c r="BS961" s="43">
        <v>3.5999999999999997E-2</v>
      </c>
      <c r="BT961" s="43"/>
      <c r="BU961" s="43"/>
      <c r="BW961" s="16">
        <f t="shared" si="132"/>
        <v>0.52001125974888207</v>
      </c>
      <c r="BX961" s="10">
        <f t="shared" si="138"/>
        <v>0.1698156333955099</v>
      </c>
      <c r="BY961" s="10">
        <f t="shared" si="139"/>
        <v>0.89267729899547033</v>
      </c>
      <c r="BZ961" s="12">
        <f t="shared" si="133"/>
        <v>0.23321507608950648</v>
      </c>
      <c r="CA961" s="10">
        <f t="shared" si="134"/>
        <v>3.0491267685757588</v>
      </c>
      <c r="CB961" s="10">
        <f t="shared" si="135"/>
        <v>1.5245633842878794</v>
      </c>
      <c r="CC961" s="11">
        <f t="shared" si="136"/>
        <v>155.8290932525866</v>
      </c>
      <c r="CD961" s="11">
        <f t="shared" si="137"/>
        <v>97.39318328286663</v>
      </c>
      <c r="CF961" s="17"/>
      <c r="CG961" s="17"/>
      <c r="CH961" s="17"/>
      <c r="CI961" s="17"/>
    </row>
    <row r="962" spans="32:87" ht="10.5" customHeight="1">
      <c r="AG962" s="18">
        <v>34001</v>
      </c>
      <c r="AH962" s="19" t="s">
        <v>39</v>
      </c>
      <c r="AI962" s="19"/>
      <c r="AJ962" s="19"/>
      <c r="AK962" s="19"/>
      <c r="AL962" s="20">
        <v>0.11</v>
      </c>
      <c r="AM962" s="26"/>
      <c r="AN962" s="21"/>
      <c r="AO962" s="19" t="s">
        <v>34</v>
      </c>
      <c r="AP962" s="18"/>
      <c r="AQ962" s="3">
        <f t="shared" si="124"/>
        <v>46.223772961761277</v>
      </c>
      <c r="AR962" s="19"/>
      <c r="AS962" s="19"/>
      <c r="AT962" s="27">
        <v>231.18419569245444</v>
      </c>
      <c r="AU962" s="27">
        <v>131.68936776851663</v>
      </c>
      <c r="AV962" s="28">
        <v>0</v>
      </c>
      <c r="AW962" s="60"/>
      <c r="AX962" s="69"/>
      <c r="AY962" s="68"/>
      <c r="AZ962" s="69"/>
      <c r="BA962" s="69"/>
      <c r="BB962" s="69"/>
      <c r="BC962" s="68"/>
      <c r="BD962" s="20"/>
      <c r="BE962" s="27"/>
      <c r="BF962" s="27"/>
      <c r="BG962" s="28"/>
      <c r="BH962" s="17"/>
      <c r="BI962" s="18">
        <v>40238</v>
      </c>
      <c r="BJ962" s="42">
        <f>0.021/2</f>
        <v>1.0500000000000001E-2</v>
      </c>
      <c r="BK962" s="42">
        <f>0.024/2</f>
        <v>1.2E-2</v>
      </c>
      <c r="BL962" s="20"/>
      <c r="BM962" s="20"/>
      <c r="BN962" s="20"/>
      <c r="BO962" s="20"/>
      <c r="BP962" s="20"/>
      <c r="BQ962" s="20"/>
      <c r="BR962" s="20"/>
      <c r="BS962" s="20"/>
      <c r="BT962" s="20"/>
      <c r="BU962" s="20"/>
      <c r="BW962" s="16">
        <f t="shared" si="132"/>
        <v>0.5190916310872199</v>
      </c>
      <c r="BX962" s="10">
        <f t="shared" si="138"/>
        <v>0.16951531812205936</v>
      </c>
      <c r="BY962" s="10">
        <f t="shared" si="139"/>
        <v>0.8910986185065749</v>
      </c>
      <c r="BZ962" s="12">
        <f t="shared" si="133"/>
        <v>0.2328026402733912</v>
      </c>
      <c r="CA962" s="10">
        <f t="shared" si="134"/>
        <v>3.0435449668361594</v>
      </c>
      <c r="CB962" s="10">
        <f t="shared" si="135"/>
        <v>1.5217724834180797</v>
      </c>
      <c r="CC962" s="11">
        <f t="shared" si="136"/>
        <v>155.14059815294908</v>
      </c>
      <c r="CD962" s="11">
        <f t="shared" si="137"/>
        <v>96.96287384559318</v>
      </c>
      <c r="CF962" s="17"/>
      <c r="CG962" s="17"/>
      <c r="CH962" s="17"/>
      <c r="CI962" s="17"/>
    </row>
    <row r="963" spans="32:87" ht="10.5" customHeight="1">
      <c r="AG963" s="18">
        <v>34026</v>
      </c>
      <c r="AH963" s="19" t="s">
        <v>35</v>
      </c>
      <c r="AI963" s="20">
        <v>1.6E-2</v>
      </c>
      <c r="AJ963" s="26"/>
      <c r="AK963" s="20"/>
      <c r="AL963" s="20"/>
      <c r="AM963" s="20"/>
      <c r="AN963" s="20"/>
      <c r="AO963" s="19" t="s">
        <v>34</v>
      </c>
      <c r="AP963" s="20"/>
      <c r="AQ963" s="3">
        <f t="shared" si="124"/>
        <v>46.150778772468705</v>
      </c>
      <c r="AR963" s="27">
        <v>59.162030822495709</v>
      </c>
      <c r="AS963" s="28">
        <v>3.3502308316471184E-2</v>
      </c>
      <c r="AT963" s="28"/>
      <c r="AU963" s="28"/>
      <c r="AV963" s="28"/>
      <c r="AW963" s="60"/>
      <c r="AX963" s="69"/>
      <c r="AY963" s="68"/>
      <c r="AZ963" s="69"/>
      <c r="BA963" s="69"/>
      <c r="BB963" s="69"/>
      <c r="BC963" s="68"/>
      <c r="BD963" s="20"/>
      <c r="BE963" s="27"/>
      <c r="BF963" s="27"/>
      <c r="BG963" s="28"/>
      <c r="BH963" s="17"/>
      <c r="BI963" s="18">
        <v>40238</v>
      </c>
      <c r="BJ963" s="20"/>
      <c r="BK963" s="20"/>
      <c r="BL963" s="42">
        <f>0.03/2</f>
        <v>1.4999999999999999E-2</v>
      </c>
      <c r="BM963" s="42">
        <f>0.032/2</f>
        <v>1.6E-2</v>
      </c>
      <c r="BN963" s="20"/>
      <c r="BO963" s="20"/>
      <c r="BP963" s="20"/>
      <c r="BQ963" s="20"/>
      <c r="BR963" s="20"/>
      <c r="BS963" s="20"/>
      <c r="BT963" s="20"/>
      <c r="BU963" s="20"/>
      <c r="BW963" s="16">
        <f t="shared" ref="BW963:BW1026" si="140">1*2.71828^(-(0.69315/30.02)*(BI963-29866)/365.25)</f>
        <v>0.5190916310872199</v>
      </c>
      <c r="BX963" s="10">
        <f t="shared" si="138"/>
        <v>0.16951531812205936</v>
      </c>
      <c r="BY963" s="10">
        <f t="shared" si="139"/>
        <v>0.8910986185065749</v>
      </c>
      <c r="BZ963" s="12">
        <f t="shared" si="133"/>
        <v>0.2328026402733912</v>
      </c>
      <c r="CA963" s="10">
        <f t="shared" si="134"/>
        <v>3.0435449668361594</v>
      </c>
      <c r="CB963" s="10">
        <f t="shared" si="135"/>
        <v>1.5217724834180797</v>
      </c>
      <c r="CC963" s="11">
        <f t="shared" si="136"/>
        <v>155.14059815294908</v>
      </c>
      <c r="CD963" s="11">
        <f t="shared" si="137"/>
        <v>96.96287384559318</v>
      </c>
      <c r="CF963" s="17"/>
      <c r="CG963" s="17"/>
      <c r="CH963" s="17"/>
      <c r="CI963" s="17"/>
    </row>
    <row r="964" spans="32:87" ht="10.5" customHeight="1">
      <c r="AG964" s="18">
        <v>34026</v>
      </c>
      <c r="AH964" s="19" t="s">
        <v>33</v>
      </c>
      <c r="AI964" s="26"/>
      <c r="AJ964" s="20">
        <v>1.4500000000000001E-2</v>
      </c>
      <c r="AK964" s="21"/>
      <c r="AL964" s="21"/>
      <c r="AM964" s="21"/>
      <c r="AN964" s="21"/>
      <c r="AO964" s="19" t="s">
        <v>34</v>
      </c>
      <c r="AP964" s="20"/>
      <c r="AQ964" s="3">
        <f t="shared" si="124"/>
        <v>46.150778772468705</v>
      </c>
      <c r="AR964" s="27">
        <v>59.162030822495709</v>
      </c>
      <c r="AS964" s="28">
        <v>3.3502308316471184E-2</v>
      </c>
      <c r="AT964" s="28"/>
      <c r="AU964" s="28"/>
      <c r="AV964" s="28"/>
      <c r="AW964" s="60"/>
      <c r="AX964" s="69"/>
      <c r="AY964" s="68"/>
      <c r="AZ964" s="69"/>
      <c r="BA964" s="69"/>
      <c r="BB964" s="69"/>
      <c r="BC964" s="68"/>
      <c r="BD964" s="20"/>
      <c r="BE964" s="27"/>
      <c r="BF964" s="27"/>
      <c r="BG964" s="28"/>
      <c r="BH964" s="17"/>
      <c r="BI964" s="18">
        <v>40269</v>
      </c>
      <c r="BJ964" s="20"/>
      <c r="BK964" s="20"/>
      <c r="BL964" s="42">
        <f>0.03/2</f>
        <v>1.4999999999999999E-2</v>
      </c>
      <c r="BM964" s="42">
        <v>7.5999999999999998E-2</v>
      </c>
      <c r="BN964" s="20"/>
      <c r="BO964" s="20"/>
      <c r="BP964" s="20"/>
      <c r="BQ964" s="20"/>
      <c r="BR964" s="20"/>
      <c r="BS964" s="20"/>
      <c r="BT964" s="20"/>
      <c r="BU964" s="20"/>
      <c r="BW964" s="16">
        <f t="shared" si="140"/>
        <v>0.51807536771825768</v>
      </c>
      <c r="BX964" s="10">
        <f t="shared" si="138"/>
        <v>0.16918344567802748</v>
      </c>
      <c r="BY964" s="10">
        <f t="shared" si="139"/>
        <v>0.88935405005297807</v>
      </c>
      <c r="BZ964" s="12">
        <f t="shared" si="133"/>
        <v>0.23234686564452273</v>
      </c>
      <c r="CA964" s="10">
        <f t="shared" si="134"/>
        <v>3.0373770331624348</v>
      </c>
      <c r="CB964" s="10">
        <f t="shared" si="135"/>
        <v>1.5186885165812174</v>
      </c>
      <c r="CC964" s="11">
        <f t="shared" si="136"/>
        <v>154.3818834646649</v>
      </c>
      <c r="CD964" s="11">
        <f t="shared" si="137"/>
        <v>96.488677165415552</v>
      </c>
      <c r="CF964" s="17"/>
      <c r="CG964" s="17"/>
      <c r="CH964" s="17"/>
      <c r="CI964" s="17"/>
    </row>
    <row r="965" spans="32:87" ht="10.5" customHeight="1">
      <c r="AG965" s="18">
        <v>34029</v>
      </c>
      <c r="AH965" s="19" t="s">
        <v>33</v>
      </c>
      <c r="AI965" s="26"/>
      <c r="AJ965" s="20">
        <v>1.4500000000000001E-2</v>
      </c>
      <c r="AK965" s="20"/>
      <c r="AL965" s="20"/>
      <c r="AM965" s="20"/>
      <c r="AN965" s="20"/>
      <c r="AO965" s="19" t="s">
        <v>34</v>
      </c>
      <c r="AP965" s="20"/>
      <c r="AQ965" s="3">
        <f t="shared" ref="AQ965:AQ1028" si="141">100*2.71828^(-(0.69315/30.02)*(AG965-21794)/365.25)</f>
        <v>46.142027219397299</v>
      </c>
      <c r="AR965" s="27">
        <v>59.15083060391067</v>
      </c>
      <c r="AS965" s="28">
        <v>3.3495965850348385E-2</v>
      </c>
      <c r="AT965" s="28"/>
      <c r="AU965" s="28"/>
      <c r="AV965" s="28"/>
      <c r="AW965" s="60"/>
      <c r="AX965" s="69"/>
      <c r="AY965" s="68"/>
      <c r="AZ965" s="69"/>
      <c r="BA965" s="69"/>
      <c r="BB965" s="69"/>
      <c r="BC965" s="68"/>
      <c r="BD965" s="20"/>
      <c r="BE965" s="27"/>
      <c r="BF965" s="27"/>
      <c r="BG965" s="28"/>
      <c r="BH965" s="17"/>
      <c r="BI965" s="18">
        <v>40270</v>
      </c>
      <c r="BJ965" s="58">
        <f>0.021/2</f>
        <v>1.0500000000000001E-2</v>
      </c>
      <c r="BK965" s="58">
        <f>0.024/2</f>
        <v>1.2E-2</v>
      </c>
      <c r="BL965" s="58"/>
      <c r="BM965" s="58"/>
      <c r="BN965" s="20"/>
      <c r="BO965" s="20"/>
      <c r="BP965" s="20"/>
      <c r="BQ965" s="20"/>
      <c r="BR965" s="20"/>
      <c r="BS965" s="20"/>
      <c r="BT965" s="20"/>
      <c r="BU965" s="20"/>
      <c r="BW965" s="16">
        <f t="shared" si="140"/>
        <v>0.51804261817558039</v>
      </c>
      <c r="BX965" s="10">
        <f t="shared" si="138"/>
        <v>0.16917275093973305</v>
      </c>
      <c r="BY965" s="10">
        <f t="shared" si="139"/>
        <v>0.8892978305524335</v>
      </c>
      <c r="BZ965" s="12">
        <f t="shared" si="133"/>
        <v>0.23233217810277396</v>
      </c>
      <c r="CA965" s="10">
        <f t="shared" si="134"/>
        <v>3.037178275807829</v>
      </c>
      <c r="CB965" s="10">
        <f t="shared" si="135"/>
        <v>1.5185891379039145</v>
      </c>
      <c r="CC965" s="11">
        <f t="shared" si="136"/>
        <v>154.35747067217983</v>
      </c>
      <c r="CD965" s="11">
        <f t="shared" si="137"/>
        <v>96.473419170112408</v>
      </c>
      <c r="CF965" s="17"/>
      <c r="CG965" s="17"/>
      <c r="CH965" s="17"/>
      <c r="CI965" s="17"/>
    </row>
    <row r="966" spans="32:87" ht="10.5" customHeight="1">
      <c r="AG966" s="18">
        <v>34029</v>
      </c>
      <c r="AH966" s="19" t="s">
        <v>33</v>
      </c>
      <c r="AI966" s="26"/>
      <c r="AJ966" s="20">
        <v>1.4500000000000001E-2</v>
      </c>
      <c r="AK966" s="21"/>
      <c r="AL966" s="21"/>
      <c r="AM966" s="21"/>
      <c r="AN966" s="21"/>
      <c r="AO966" s="19" t="s">
        <v>34</v>
      </c>
      <c r="AP966" s="18"/>
      <c r="AQ966" s="3">
        <f t="shared" si="141"/>
        <v>46.142027219397299</v>
      </c>
      <c r="AR966" s="27">
        <v>59.15083060391067</v>
      </c>
      <c r="AS966" s="28">
        <v>3.3495965850348385E-2</v>
      </c>
      <c r="AT966" s="28"/>
      <c r="AU966" s="28"/>
      <c r="AV966" s="28"/>
      <c r="AW966" s="60"/>
      <c r="AX966" s="69"/>
      <c r="AY966" s="68"/>
      <c r="AZ966" s="69"/>
      <c r="BA966" s="69"/>
      <c r="BB966" s="69"/>
      <c r="BC966" s="68"/>
      <c r="BD966" s="20"/>
      <c r="BE966" s="27"/>
      <c r="BF966" s="27"/>
      <c r="BG966" s="28"/>
      <c r="BH966" s="17"/>
      <c r="BI966" s="29">
        <v>40298</v>
      </c>
      <c r="BJ966" s="32"/>
      <c r="BK966" s="32"/>
      <c r="BL966" s="42">
        <f>0.03/2</f>
        <v>1.4999999999999999E-2</v>
      </c>
      <c r="BM966" s="32"/>
      <c r="BN966" s="20"/>
      <c r="BO966" s="20"/>
      <c r="BP966" s="20"/>
      <c r="BQ966" s="20"/>
      <c r="BR966" s="20"/>
      <c r="BS966" s="20"/>
      <c r="BT966" s="20"/>
      <c r="BU966" s="20"/>
      <c r="BW966" s="16">
        <f t="shared" si="140"/>
        <v>0.51712647101394615</v>
      </c>
      <c r="BX966" s="10"/>
      <c r="BY966" s="10"/>
      <c r="BZ966" s="12"/>
      <c r="CA966" s="10"/>
      <c r="CB966" s="10"/>
      <c r="CC966" s="11"/>
      <c r="CD966" s="11"/>
      <c r="CF966" s="17"/>
      <c r="CG966" s="17"/>
      <c r="CH966" s="17"/>
      <c r="CI966" s="17"/>
    </row>
    <row r="967" spans="32:87" ht="10.5" customHeight="1">
      <c r="AG967" s="18">
        <v>34029</v>
      </c>
      <c r="AH967" s="19" t="s">
        <v>33</v>
      </c>
      <c r="AI967" s="26"/>
      <c r="AJ967" s="20">
        <v>1.4500000000000001E-2</v>
      </c>
      <c r="AK967" s="21"/>
      <c r="AL967" s="21"/>
      <c r="AM967" s="21"/>
      <c r="AN967" s="21"/>
      <c r="AO967" s="19" t="s">
        <v>34</v>
      </c>
      <c r="AP967" s="18"/>
      <c r="AQ967" s="3">
        <f t="shared" si="141"/>
        <v>46.142027219397299</v>
      </c>
      <c r="AR967" s="27">
        <v>59.15083060391067</v>
      </c>
      <c r="AS967" s="28">
        <v>3.3495965850348385E-2</v>
      </c>
      <c r="AT967" s="28"/>
      <c r="AU967" s="28"/>
      <c r="AV967" s="28"/>
      <c r="AW967" s="60"/>
      <c r="AX967" s="69"/>
      <c r="AY967" s="68"/>
      <c r="AZ967" s="69"/>
      <c r="BA967" s="69"/>
      <c r="BB967" s="69"/>
      <c r="BC967" s="68"/>
      <c r="BD967" s="20"/>
      <c r="BE967" s="27"/>
      <c r="BF967" s="27"/>
      <c r="BG967" s="28"/>
      <c r="BH967" s="17"/>
      <c r="BI967" s="29">
        <v>40298</v>
      </c>
      <c r="BJ967" s="32"/>
      <c r="BK967" s="32"/>
      <c r="BL967" s="32"/>
      <c r="BM967" s="42">
        <f>0.03/2</f>
        <v>1.4999999999999999E-2</v>
      </c>
      <c r="BN967" s="20"/>
      <c r="BO967" s="20"/>
      <c r="BP967" s="20"/>
      <c r="BQ967" s="20"/>
      <c r="BR967" s="20"/>
      <c r="BS967" s="20"/>
      <c r="BT967" s="20"/>
      <c r="BU967" s="20"/>
      <c r="BW967" s="16">
        <f t="shared" si="140"/>
        <v>0.51712647101394615</v>
      </c>
      <c r="BX967" s="10"/>
      <c r="BY967" s="10"/>
      <c r="BZ967" s="12"/>
      <c r="CA967" s="10"/>
      <c r="CB967" s="10"/>
      <c r="CC967" s="11"/>
      <c r="CD967" s="11"/>
      <c r="CF967" s="17"/>
      <c r="CG967" s="17"/>
      <c r="CH967" s="17"/>
      <c r="CI967" s="17"/>
    </row>
    <row r="968" spans="32:87" ht="10.5" customHeight="1">
      <c r="AG968" s="18">
        <v>34029</v>
      </c>
      <c r="AH968" s="19" t="s">
        <v>39</v>
      </c>
      <c r="AI968" s="19"/>
      <c r="AJ968" s="19"/>
      <c r="AK968" s="19"/>
      <c r="AL968" s="20">
        <v>4.4999999999999998E-2</v>
      </c>
      <c r="AM968" s="26"/>
      <c r="AN968" s="20"/>
      <c r="AO968" s="19" t="s">
        <v>34</v>
      </c>
      <c r="AP968" s="18"/>
      <c r="AQ968" s="3">
        <f t="shared" si="141"/>
        <v>46.142027219397299</v>
      </c>
      <c r="AR968" s="19"/>
      <c r="AS968" s="19"/>
      <c r="AT968" s="27">
        <v>230.77603066473253</v>
      </c>
      <c r="AU968" s="27">
        <v>131.45686487494763</v>
      </c>
      <c r="AV968" s="28">
        <v>0</v>
      </c>
      <c r="AW968" s="60"/>
      <c r="AX968" s="69"/>
      <c r="AY968" s="68"/>
      <c r="AZ968" s="69"/>
      <c r="BA968" s="69"/>
      <c r="BB968" s="69"/>
      <c r="BC968" s="68"/>
      <c r="BD968" s="20"/>
      <c r="BE968" s="27"/>
      <c r="BF968" s="27"/>
      <c r="BG968" s="28"/>
      <c r="BH968" s="17"/>
      <c r="BI968" s="29">
        <v>40304</v>
      </c>
      <c r="BJ968" s="32">
        <v>0.01</v>
      </c>
      <c r="BK968" s="32"/>
      <c r="BL968" s="32"/>
      <c r="BM968" s="32"/>
      <c r="BN968" s="20"/>
      <c r="BO968" s="20"/>
      <c r="BP968" s="20"/>
      <c r="BQ968" s="20"/>
      <c r="BR968" s="20"/>
      <c r="BS968" s="20"/>
      <c r="BT968" s="20"/>
      <c r="BU968" s="20"/>
      <c r="BW968" s="16">
        <f t="shared" si="140"/>
        <v>0.51693036465229525</v>
      </c>
      <c r="BX968" s="10"/>
      <c r="BY968" s="10"/>
      <c r="BZ968" s="12"/>
      <c r="CA968" s="10"/>
      <c r="CB968" s="10"/>
      <c r="CC968" s="11"/>
      <c r="CD968" s="11"/>
      <c r="CF968" s="17"/>
      <c r="CG968" s="17"/>
      <c r="CH968" s="17"/>
      <c r="CI968" s="17"/>
    </row>
    <row r="969" spans="32:87" ht="10.5" customHeight="1">
      <c r="AG969" s="18">
        <v>34059</v>
      </c>
      <c r="AH969" s="19" t="s">
        <v>35</v>
      </c>
      <c r="AI969" s="20">
        <v>8.5000000000000006E-2</v>
      </c>
      <c r="AJ969" s="26"/>
      <c r="AK969" s="20"/>
      <c r="AL969" s="20"/>
      <c r="AM969" s="20"/>
      <c r="AN969" s="20"/>
      <c r="AO969" s="19" t="s">
        <v>34</v>
      </c>
      <c r="AP969" s="18"/>
      <c r="AQ969" s="3">
        <f t="shared" si="141"/>
        <v>46.054602912213582</v>
      </c>
      <c r="AR969" s="27">
        <v>59.038944971738125</v>
      </c>
      <c r="AS969" s="28">
        <v>3.3432607191203056E-2</v>
      </c>
      <c r="AT969" s="28"/>
      <c r="AU969" s="28"/>
      <c r="AV969" s="28"/>
      <c r="AW969" s="60"/>
      <c r="AX969" s="69"/>
      <c r="AY969" s="68"/>
      <c r="AZ969" s="69"/>
      <c r="BA969" s="69"/>
      <c r="BB969" s="69"/>
      <c r="BC969" s="68"/>
      <c r="BD969" s="20"/>
      <c r="BE969" s="27"/>
      <c r="BF969" s="27"/>
      <c r="BG969" s="28"/>
      <c r="BH969" s="17"/>
      <c r="BI969" s="29">
        <v>40304</v>
      </c>
      <c r="BJ969" s="32"/>
      <c r="BK969" s="32">
        <v>0.01</v>
      </c>
      <c r="BL969" s="32"/>
      <c r="BM969" s="32"/>
      <c r="BN969" s="20"/>
      <c r="BO969" s="20"/>
      <c r="BP969" s="20"/>
      <c r="BQ969" s="20"/>
      <c r="BR969" s="20"/>
      <c r="BS969" s="20"/>
      <c r="BT969" s="20"/>
      <c r="BU969" s="20"/>
      <c r="BW969" s="16">
        <f t="shared" si="140"/>
        <v>0.51693036465229525</v>
      </c>
      <c r="BX969" s="10"/>
      <c r="BY969" s="10"/>
      <c r="BZ969" s="12"/>
      <c r="CA969" s="10"/>
      <c r="CB969" s="10"/>
      <c r="CC969" s="11"/>
      <c r="CD969" s="11"/>
      <c r="CF969" s="17"/>
      <c r="CG969" s="17"/>
      <c r="CH969" s="17"/>
      <c r="CI969" s="17"/>
    </row>
    <row r="970" spans="32:87" ht="10.5" customHeight="1">
      <c r="AG970" s="18">
        <v>34059</v>
      </c>
      <c r="AH970" s="19" t="s">
        <v>33</v>
      </c>
      <c r="AI970" s="26"/>
      <c r="AJ970" s="20">
        <v>6.6000000000000003E-2</v>
      </c>
      <c r="AK970" s="21"/>
      <c r="AL970" s="21"/>
      <c r="AM970" s="21"/>
      <c r="AN970" s="21"/>
      <c r="AO970" s="19" t="s">
        <v>34</v>
      </c>
      <c r="AP970" s="18"/>
      <c r="AQ970" s="3">
        <f t="shared" si="141"/>
        <v>46.054602912213582</v>
      </c>
      <c r="AR970" s="27">
        <v>59.038944971738125</v>
      </c>
      <c r="AS970" s="28">
        <v>3.3432607191203056E-2</v>
      </c>
      <c r="AT970" s="28"/>
      <c r="AU970" s="28"/>
      <c r="AV970" s="28"/>
      <c r="AW970" s="60"/>
      <c r="AX970" s="69"/>
      <c r="AY970" s="68"/>
      <c r="AZ970" s="69"/>
      <c r="BA970" s="69"/>
      <c r="BB970" s="69"/>
      <c r="BC970" s="68"/>
      <c r="BD970" s="20"/>
      <c r="BE970" s="27"/>
      <c r="BF970" s="27"/>
      <c r="BG970" s="28"/>
      <c r="BH970" s="17"/>
      <c r="BI970" s="29">
        <v>40330</v>
      </c>
      <c r="BJ970" s="32">
        <v>0.01</v>
      </c>
      <c r="BK970" s="32"/>
      <c r="BL970" s="32"/>
      <c r="BM970" s="32"/>
      <c r="BN970" s="20"/>
      <c r="BO970" s="20"/>
      <c r="BP970" s="20"/>
      <c r="BQ970" s="20"/>
      <c r="BR970" s="20"/>
      <c r="BS970" s="20"/>
      <c r="BT970" s="20"/>
      <c r="BU970" s="20"/>
      <c r="BW970" s="16">
        <f t="shared" si="140"/>
        <v>0.51608142942098489</v>
      </c>
      <c r="BX970" s="10"/>
      <c r="BY970" s="10"/>
      <c r="BZ970" s="12"/>
      <c r="CA970" s="10"/>
      <c r="CB970" s="10"/>
      <c r="CC970" s="11"/>
      <c r="CD970" s="11"/>
      <c r="CF970" s="17"/>
      <c r="CG970" s="17"/>
      <c r="CH970" s="17"/>
      <c r="CI970" s="17"/>
    </row>
    <row r="971" spans="32:87" ht="10.5" customHeight="1">
      <c r="AG971" s="18">
        <v>34060</v>
      </c>
      <c r="AH971" s="19" t="s">
        <v>33</v>
      </c>
      <c r="AI971" s="26"/>
      <c r="AJ971" s="20">
        <v>9.7000000000000003E-2</v>
      </c>
      <c r="AK971" s="20"/>
      <c r="AL971" s="20"/>
      <c r="AM971" s="20"/>
      <c r="AN971" s="20"/>
      <c r="AO971" s="19" t="s">
        <v>34</v>
      </c>
      <c r="AP971" s="20"/>
      <c r="AQ971" s="3">
        <f t="shared" si="141"/>
        <v>46.051691623089361</v>
      </c>
      <c r="AR971" s="27">
        <v>59.035219097716798</v>
      </c>
      <c r="AS971" s="28">
        <v>3.3430497301152363E-2</v>
      </c>
      <c r="AT971" s="28"/>
      <c r="AU971" s="28"/>
      <c r="AV971" s="28"/>
      <c r="AW971" s="60"/>
      <c r="AX971" s="69"/>
      <c r="AY971" s="68"/>
      <c r="AZ971" s="69"/>
      <c r="BA971" s="69"/>
      <c r="BB971" s="69"/>
      <c r="BC971" s="68"/>
      <c r="BD971" s="20"/>
      <c r="BE971" s="27"/>
      <c r="BF971" s="27"/>
      <c r="BG971" s="28"/>
      <c r="BH971" s="17"/>
      <c r="BI971" s="29">
        <v>40330</v>
      </c>
      <c r="BJ971" s="32"/>
      <c r="BK971" s="32">
        <v>0.01</v>
      </c>
      <c r="BL971" s="32"/>
      <c r="BM971" s="32"/>
      <c r="BN971" s="20"/>
      <c r="BO971" s="20"/>
      <c r="BP971" s="20"/>
      <c r="BQ971" s="20"/>
      <c r="BR971" s="20"/>
      <c r="BS971" s="20"/>
      <c r="BT971" s="20"/>
      <c r="BU971" s="20"/>
      <c r="BW971" s="16">
        <f t="shared" si="140"/>
        <v>0.51608142942098489</v>
      </c>
      <c r="BX971" s="10"/>
      <c r="BY971" s="10"/>
      <c r="BZ971" s="12"/>
      <c r="CA971" s="10"/>
      <c r="CB971" s="10"/>
      <c r="CC971" s="11"/>
      <c r="CD971" s="11"/>
      <c r="CF971" s="17"/>
      <c r="CG971" s="17"/>
      <c r="CH971" s="17"/>
      <c r="CI971" s="17"/>
    </row>
    <row r="972" spans="32:87" ht="10.5" customHeight="1">
      <c r="AG972" s="18">
        <v>34060</v>
      </c>
      <c r="AH972" s="19" t="s">
        <v>33</v>
      </c>
      <c r="AI972" s="26"/>
      <c r="AJ972" s="20">
        <v>5.8999999999999997E-2</v>
      </c>
      <c r="AK972" s="21"/>
      <c r="AL972" s="21"/>
      <c r="AM972" s="21"/>
      <c r="AN972" s="21"/>
      <c r="AO972" s="19" t="s">
        <v>34</v>
      </c>
      <c r="AP972" s="20"/>
      <c r="AQ972" s="3">
        <f t="shared" si="141"/>
        <v>46.051691623089361</v>
      </c>
      <c r="AR972" s="27">
        <v>59.035219097716798</v>
      </c>
      <c r="AS972" s="28">
        <v>3.3430497301152363E-2</v>
      </c>
      <c r="AT972" s="28"/>
      <c r="AU972" s="28"/>
      <c r="AV972" s="28"/>
      <c r="AW972" s="60"/>
      <c r="AX972" s="69"/>
      <c r="AY972" s="68"/>
      <c r="AZ972" s="69"/>
      <c r="BA972" s="69"/>
      <c r="BB972" s="69"/>
      <c r="BC972" s="68"/>
      <c r="BD972" s="20"/>
      <c r="BE972" s="27"/>
      <c r="BF972" s="27"/>
      <c r="BG972" s="28"/>
      <c r="BH972" s="17"/>
      <c r="BI972" s="29">
        <v>40330</v>
      </c>
      <c r="BJ972" s="32"/>
      <c r="BK972" s="32"/>
      <c r="BL972" s="42">
        <f>0.03/2</f>
        <v>1.4999999999999999E-2</v>
      </c>
      <c r="BM972" s="32"/>
      <c r="BN972" s="20"/>
      <c r="BO972" s="20"/>
      <c r="BP972" s="20"/>
      <c r="BQ972" s="20"/>
      <c r="BR972" s="20"/>
      <c r="BS972" s="20"/>
      <c r="BT972" s="20"/>
      <c r="BU972" s="20"/>
      <c r="BW972" s="16">
        <f t="shared" si="140"/>
        <v>0.51608142942098489</v>
      </c>
      <c r="BX972" s="10"/>
      <c r="BY972" s="10"/>
      <c r="BZ972" s="12"/>
      <c r="CA972" s="10"/>
      <c r="CB972" s="10"/>
      <c r="CC972" s="11"/>
      <c r="CD972" s="11"/>
      <c r="CF972" s="17"/>
      <c r="CG972" s="17"/>
      <c r="CH972" s="17"/>
      <c r="CI972" s="17"/>
    </row>
    <row r="973" spans="32:87" ht="10.5" customHeight="1">
      <c r="AG973" s="18">
        <v>34060</v>
      </c>
      <c r="AH973" s="19" t="s">
        <v>33</v>
      </c>
      <c r="AI973" s="26"/>
      <c r="AJ973" s="20">
        <v>0.08</v>
      </c>
      <c r="AK973" s="21"/>
      <c r="AL973" s="21"/>
      <c r="AM973" s="21"/>
      <c r="AN973" s="21"/>
      <c r="AO973" s="19" t="s">
        <v>34</v>
      </c>
      <c r="AP973" s="20"/>
      <c r="AQ973" s="3">
        <f t="shared" si="141"/>
        <v>46.051691623089361</v>
      </c>
      <c r="AR973" s="27">
        <v>59.035219097716798</v>
      </c>
      <c r="AS973" s="28">
        <v>3.3430497301152363E-2</v>
      </c>
      <c r="AT973" s="28"/>
      <c r="AU973" s="28"/>
      <c r="AV973" s="28"/>
      <c r="AW973" s="60"/>
      <c r="AX973" s="69"/>
      <c r="AY973" s="68"/>
      <c r="AZ973" s="69"/>
      <c r="BA973" s="69"/>
      <c r="BB973" s="69"/>
      <c r="BC973" s="68"/>
      <c r="BD973" s="20"/>
      <c r="BE973" s="27"/>
      <c r="BF973" s="27"/>
      <c r="BG973" s="28"/>
      <c r="BH973" s="17"/>
      <c r="BI973" s="29">
        <v>40330</v>
      </c>
      <c r="BJ973" s="32"/>
      <c r="BK973" s="32"/>
      <c r="BL973" s="32"/>
      <c r="BM973" s="42">
        <f>0.03/2</f>
        <v>1.4999999999999999E-2</v>
      </c>
      <c r="BN973" s="20"/>
      <c r="BO973" s="20"/>
      <c r="BP973" s="20"/>
      <c r="BQ973" s="20"/>
      <c r="BR973" s="20"/>
      <c r="BS973" s="20"/>
      <c r="BT973" s="20"/>
      <c r="BU973" s="20"/>
      <c r="BW973" s="16">
        <f t="shared" si="140"/>
        <v>0.51608142942098489</v>
      </c>
      <c r="BX973" s="10"/>
      <c r="BY973" s="10"/>
      <c r="BZ973" s="12"/>
      <c r="CA973" s="10"/>
      <c r="CB973" s="10"/>
      <c r="CC973" s="11"/>
      <c r="CD973" s="11"/>
      <c r="CF973" s="17"/>
      <c r="CG973" s="17"/>
      <c r="CH973" s="17"/>
      <c r="CI973" s="17"/>
    </row>
    <row r="974" spans="32:87" ht="10.5" customHeight="1">
      <c r="AG974" s="18">
        <v>34060</v>
      </c>
      <c r="AH974" s="19" t="s">
        <v>39</v>
      </c>
      <c r="AI974" s="19"/>
      <c r="AJ974" s="19"/>
      <c r="AK974" s="19"/>
      <c r="AL974" s="20">
        <v>0.08</v>
      </c>
      <c r="AM974" s="26"/>
      <c r="AN974" s="21"/>
      <c r="AO974" s="19" t="s">
        <v>34</v>
      </c>
      <c r="AP974" s="18"/>
      <c r="AQ974" s="3">
        <f t="shared" si="141"/>
        <v>46.051691623089361</v>
      </c>
      <c r="AR974" s="19"/>
      <c r="AS974" s="19"/>
      <c r="AT974" s="27">
        <v>230.32497420066946</v>
      </c>
      <c r="AU974" s="27">
        <v>131.19992974838132</v>
      </c>
      <c r="AV974" s="28">
        <v>0</v>
      </c>
      <c r="AW974" s="60"/>
      <c r="AX974" s="69"/>
      <c r="AY974" s="68"/>
      <c r="AZ974" s="69"/>
      <c r="BA974" s="69"/>
      <c r="BB974" s="69"/>
      <c r="BC974" s="68"/>
      <c r="BD974" s="20"/>
      <c r="BE974" s="27"/>
      <c r="BF974" s="27"/>
      <c r="BG974" s="28"/>
      <c r="BH974" s="17"/>
      <c r="BI974" s="29">
        <v>40360</v>
      </c>
      <c r="BJ974" s="32">
        <v>0.01</v>
      </c>
      <c r="BK974" s="32"/>
      <c r="BL974" s="32"/>
      <c r="BM974" s="32"/>
      <c r="BN974" s="20"/>
      <c r="BO974" s="20"/>
      <c r="BP974" s="20"/>
      <c r="BQ974" s="20"/>
      <c r="BR974" s="20"/>
      <c r="BS974" s="20"/>
      <c r="BT974" s="20"/>
      <c r="BU974" s="20"/>
      <c r="BW974" s="16">
        <f t="shared" si="140"/>
        <v>0.51510362102945095</v>
      </c>
      <c r="BX974" s="10"/>
      <c r="BY974" s="10"/>
      <c r="BZ974" s="12"/>
      <c r="CA974" s="10"/>
      <c r="CB974" s="10"/>
      <c r="CC974" s="11"/>
      <c r="CD974" s="11"/>
      <c r="CF974" s="17"/>
      <c r="CG974" s="17"/>
      <c r="CH974" s="17"/>
      <c r="CI974" s="17"/>
    </row>
    <row r="975" spans="32:87" ht="10.5" customHeight="1">
      <c r="AG975" s="18">
        <v>34089</v>
      </c>
      <c r="AH975" s="19" t="s">
        <v>35</v>
      </c>
      <c r="AI975" s="20">
        <v>1.6E-2</v>
      </c>
      <c r="AJ975" s="26"/>
      <c r="AK975" s="20"/>
      <c r="AL975" s="20"/>
      <c r="AM975" s="20"/>
      <c r="AN975" s="20"/>
      <c r="AO975" s="19" t="s">
        <v>34</v>
      </c>
      <c r="AP975" s="18"/>
      <c r="AQ975" s="3">
        <f t="shared" si="141"/>
        <v>45.967344245985551</v>
      </c>
      <c r="AR975" s="27">
        <v>58.927270974711845</v>
      </c>
      <c r="AS975" s="28">
        <v>3.33693683769282E-2</v>
      </c>
      <c r="AT975" s="28"/>
      <c r="AU975" s="28"/>
      <c r="AV975" s="28"/>
      <c r="AW975" s="60"/>
      <c r="AX975" s="69"/>
      <c r="AY975" s="68"/>
      <c r="AZ975" s="69"/>
      <c r="BA975" s="69"/>
      <c r="BB975" s="69"/>
      <c r="BC975" s="68"/>
      <c r="BD975" s="20"/>
      <c r="BE975" s="27"/>
      <c r="BF975" s="27"/>
      <c r="BG975" s="28"/>
      <c r="BH975" s="17"/>
      <c r="BI975" s="29">
        <v>40360</v>
      </c>
      <c r="BJ975" s="32"/>
      <c r="BK975" s="32">
        <v>0.01</v>
      </c>
      <c r="BL975" s="32"/>
      <c r="BM975" s="32"/>
      <c r="BN975" s="20"/>
      <c r="BO975" s="20"/>
      <c r="BP975" s="20"/>
      <c r="BQ975" s="20"/>
      <c r="BR975" s="20"/>
      <c r="BS975" s="20"/>
      <c r="BT975" s="20"/>
      <c r="BU975" s="20"/>
      <c r="BW975" s="16">
        <f t="shared" si="140"/>
        <v>0.51510362102945095</v>
      </c>
      <c r="BX975" s="10"/>
      <c r="BY975" s="10"/>
      <c r="BZ975" s="12"/>
      <c r="CA975" s="10"/>
      <c r="CB975" s="10"/>
      <c r="CC975" s="11"/>
      <c r="CD975" s="11"/>
      <c r="CF975" s="17"/>
      <c r="CG975" s="17"/>
      <c r="CH975" s="17"/>
      <c r="CI975" s="17"/>
    </row>
    <row r="976" spans="32:87" ht="10.5" customHeight="1">
      <c r="AG976" s="18">
        <v>34089</v>
      </c>
      <c r="AH976" s="19" t="s">
        <v>33</v>
      </c>
      <c r="AI976" s="26"/>
      <c r="AJ976" s="20">
        <v>1.4500000000000001E-2</v>
      </c>
      <c r="AK976" s="21"/>
      <c r="AL976" s="21"/>
      <c r="AM976" s="21"/>
      <c r="AN976" s="21"/>
      <c r="AO976" s="19" t="s">
        <v>34</v>
      </c>
      <c r="AP976" s="20"/>
      <c r="AQ976" s="3">
        <f t="shared" si="141"/>
        <v>45.967344245985551</v>
      </c>
      <c r="AR976" s="27">
        <v>58.927270974711845</v>
      </c>
      <c r="AS976" s="28">
        <v>3.33693683769282E-2</v>
      </c>
      <c r="AT976" s="28"/>
      <c r="AU976" s="28"/>
      <c r="AV976" s="28"/>
      <c r="AW976" s="60"/>
      <c r="AX976" s="69"/>
      <c r="AY976" s="68"/>
      <c r="AZ976" s="69"/>
      <c r="BA976" s="69"/>
      <c r="BB976" s="69"/>
      <c r="BC976" s="68"/>
      <c r="BD976" s="20"/>
      <c r="BE976" s="27"/>
      <c r="BF976" s="27"/>
      <c r="BG976" s="28"/>
      <c r="BH976" s="17"/>
      <c r="BI976" s="29">
        <v>40360</v>
      </c>
      <c r="BJ976" s="32"/>
      <c r="BK976" s="32"/>
      <c r="BL976" s="42">
        <f>0.03/2</f>
        <v>1.4999999999999999E-2</v>
      </c>
      <c r="BM976" s="32"/>
      <c r="BN976" s="20"/>
      <c r="BO976" s="20"/>
      <c r="BP976" s="20"/>
      <c r="BQ976" s="20"/>
      <c r="BR976" s="20"/>
      <c r="BS976" s="20"/>
      <c r="BT976" s="20"/>
      <c r="BU976" s="20"/>
      <c r="BW976" s="16">
        <f t="shared" si="140"/>
        <v>0.51510362102945095</v>
      </c>
      <c r="BX976" s="10"/>
      <c r="BY976" s="10"/>
      <c r="BZ976" s="12"/>
      <c r="CA976" s="10"/>
      <c r="CB976" s="10"/>
      <c r="CC976" s="11"/>
      <c r="CD976" s="11"/>
      <c r="CF976" s="17"/>
      <c r="CG976" s="17"/>
      <c r="CH976" s="17"/>
      <c r="CI976" s="17"/>
    </row>
    <row r="977" spans="33:87" ht="10.5" customHeight="1">
      <c r="AG977" s="18">
        <v>34095</v>
      </c>
      <c r="AH977" s="19" t="s">
        <v>33</v>
      </c>
      <c r="AI977" s="26"/>
      <c r="AJ977" s="20">
        <v>1.4500000000000001E-2</v>
      </c>
      <c r="AK977" s="20"/>
      <c r="AL977" s="20"/>
      <c r="AM977" s="20"/>
      <c r="AN977" s="20"/>
      <c r="AO977" s="19" t="s">
        <v>34</v>
      </c>
      <c r="AP977" s="18"/>
      <c r="AQ977" s="3">
        <f t="shared" si="141"/>
        <v>45.949912362026559</v>
      </c>
      <c r="AR977" s="27">
        <v>58.904961536283132</v>
      </c>
      <c r="AS977" s="28">
        <v>3.3356734975501387E-2</v>
      </c>
      <c r="AT977" s="28"/>
      <c r="AU977" s="28"/>
      <c r="AV977" s="28"/>
      <c r="AW977" s="60"/>
      <c r="AX977" s="69"/>
      <c r="AY977" s="68"/>
      <c r="AZ977" s="69"/>
      <c r="BA977" s="69"/>
      <c r="BB977" s="69"/>
      <c r="BC977" s="68"/>
      <c r="BD977" s="20"/>
      <c r="BE977" s="27"/>
      <c r="BF977" s="27"/>
      <c r="BG977" s="28"/>
      <c r="BH977" s="17"/>
      <c r="BI977" s="29">
        <v>40360</v>
      </c>
      <c r="BJ977" s="32"/>
      <c r="BK977" s="32"/>
      <c r="BL977" s="32"/>
      <c r="BM977" s="42">
        <f>0.03/2</f>
        <v>1.4999999999999999E-2</v>
      </c>
      <c r="BN977" s="20"/>
      <c r="BO977" s="20"/>
      <c r="BP977" s="20"/>
      <c r="BQ977" s="20"/>
      <c r="BR977" s="20"/>
      <c r="BS977" s="20"/>
      <c r="BT977" s="20"/>
      <c r="BU977" s="20"/>
      <c r="BW977" s="16">
        <f t="shared" si="140"/>
        <v>0.51510362102945095</v>
      </c>
      <c r="BX977" s="10"/>
      <c r="BY977" s="10"/>
      <c r="BZ977" s="12"/>
      <c r="CA977" s="10"/>
      <c r="CB977" s="10"/>
      <c r="CC977" s="11"/>
      <c r="CD977" s="11"/>
      <c r="CF977" s="17"/>
      <c r="CG977" s="17"/>
      <c r="CH977" s="17"/>
      <c r="CI977" s="17"/>
    </row>
    <row r="978" spans="33:87" ht="10.5" customHeight="1">
      <c r="AG978" s="18">
        <v>34095</v>
      </c>
      <c r="AH978" s="19" t="s">
        <v>33</v>
      </c>
      <c r="AI978" s="26"/>
      <c r="AJ978" s="20">
        <v>1.4500000000000001E-2</v>
      </c>
      <c r="AK978" s="21"/>
      <c r="AL978" s="21"/>
      <c r="AM978" s="21"/>
      <c r="AN978" s="21"/>
      <c r="AO978" s="19" t="s">
        <v>34</v>
      </c>
      <c r="AP978" s="20"/>
      <c r="AQ978" s="3">
        <f t="shared" si="141"/>
        <v>45.949912362026559</v>
      </c>
      <c r="AR978" s="27">
        <v>58.904961536283132</v>
      </c>
      <c r="AS978" s="28">
        <v>3.3356734975501387E-2</v>
      </c>
      <c r="AT978" s="28"/>
      <c r="AU978" s="28"/>
      <c r="AV978" s="28"/>
      <c r="AW978" s="60"/>
      <c r="AX978" s="69"/>
      <c r="AY978" s="68"/>
      <c r="AZ978" s="69"/>
      <c r="BA978" s="69"/>
      <c r="BB978" s="69"/>
      <c r="BC978" s="68"/>
      <c r="BD978" s="20"/>
      <c r="BE978" s="27"/>
      <c r="BF978" s="27"/>
      <c r="BG978" s="28"/>
      <c r="BH978" s="17"/>
      <c r="BI978" s="29">
        <v>40392</v>
      </c>
      <c r="BJ978" s="32">
        <v>0.01</v>
      </c>
      <c r="BK978" s="32"/>
      <c r="BL978" s="32"/>
      <c r="BM978" s="32"/>
      <c r="BN978" s="20"/>
      <c r="BO978" s="20"/>
      <c r="BP978" s="20"/>
      <c r="BQ978" s="20"/>
      <c r="BR978" s="20"/>
      <c r="BS978" s="20"/>
      <c r="BT978" s="20"/>
      <c r="BU978" s="20"/>
      <c r="BW978" s="16">
        <f t="shared" si="140"/>
        <v>0.51406266733855743</v>
      </c>
      <c r="BX978" s="10"/>
      <c r="BY978" s="10"/>
      <c r="BZ978" s="12"/>
      <c r="CA978" s="10"/>
      <c r="CB978" s="10"/>
      <c r="CC978" s="11"/>
      <c r="CD978" s="11"/>
      <c r="CF978" s="17"/>
      <c r="CG978" s="17"/>
      <c r="CH978" s="17"/>
      <c r="CI978" s="17"/>
    </row>
    <row r="979" spans="33:87" ht="10.5" customHeight="1">
      <c r="AG979" s="18">
        <v>34095</v>
      </c>
      <c r="AH979" s="19" t="s">
        <v>33</v>
      </c>
      <c r="AI979" s="26"/>
      <c r="AJ979" s="20">
        <v>5.8999999999999997E-2</v>
      </c>
      <c r="AK979" s="21"/>
      <c r="AL979" s="21"/>
      <c r="AM979" s="21"/>
      <c r="AN979" s="21"/>
      <c r="AO979" s="19" t="s">
        <v>34</v>
      </c>
      <c r="AP979" s="18"/>
      <c r="AQ979" s="3">
        <f t="shared" si="141"/>
        <v>45.949912362026559</v>
      </c>
      <c r="AR979" s="27">
        <v>58.904961536283132</v>
      </c>
      <c r="AS979" s="28">
        <v>3.3356734975501387E-2</v>
      </c>
      <c r="AT979" s="28"/>
      <c r="AU979" s="28"/>
      <c r="AV979" s="28"/>
      <c r="AW979" s="60"/>
      <c r="AX979" s="69"/>
      <c r="AY979" s="68"/>
      <c r="AZ979" s="69"/>
      <c r="BA979" s="69"/>
      <c r="BB979" s="69"/>
      <c r="BC979" s="68"/>
      <c r="BD979" s="20"/>
      <c r="BE979" s="27"/>
      <c r="BF979" s="27"/>
      <c r="BG979" s="28"/>
      <c r="BH979" s="17"/>
      <c r="BI979" s="29">
        <v>40392</v>
      </c>
      <c r="BJ979" s="32"/>
      <c r="BK979" s="32">
        <v>0.01</v>
      </c>
      <c r="BL979" s="32"/>
      <c r="BM979" s="32"/>
      <c r="BN979" s="20"/>
      <c r="BO979" s="20"/>
      <c r="BP979" s="20"/>
      <c r="BQ979" s="20"/>
      <c r="BR979" s="20"/>
      <c r="BS979" s="20"/>
      <c r="BT979" s="20"/>
      <c r="BU979" s="20"/>
      <c r="BW979" s="16">
        <f t="shared" si="140"/>
        <v>0.51406266733855743</v>
      </c>
      <c r="BX979" s="10"/>
      <c r="BY979" s="10"/>
      <c r="BZ979" s="12"/>
      <c r="CA979" s="10"/>
      <c r="CB979" s="10"/>
      <c r="CC979" s="11"/>
      <c r="CD979" s="11"/>
      <c r="CF979" s="17"/>
      <c r="CG979" s="17"/>
      <c r="CH979" s="17"/>
      <c r="CI979" s="17"/>
    </row>
    <row r="980" spans="33:87" ht="10.5" customHeight="1">
      <c r="AG980" s="18">
        <v>34095</v>
      </c>
      <c r="AH980" s="19" t="s">
        <v>39</v>
      </c>
      <c r="AI980" s="19"/>
      <c r="AJ980" s="19"/>
      <c r="AK980" s="19"/>
      <c r="AL980" s="20">
        <v>0.06</v>
      </c>
      <c r="AM980" s="26"/>
      <c r="AN980" s="20"/>
      <c r="AO980" s="19" t="s">
        <v>34</v>
      </c>
      <c r="AP980" s="18"/>
      <c r="AQ980" s="3">
        <f t="shared" si="141"/>
        <v>45.949912362026559</v>
      </c>
      <c r="AR980" s="19"/>
      <c r="AS980" s="19"/>
      <c r="AT980" s="27">
        <v>229.81677638358349</v>
      </c>
      <c r="AU980" s="27">
        <v>130.91044521405607</v>
      </c>
      <c r="AV980" s="28">
        <v>0</v>
      </c>
      <c r="AW980" s="60"/>
      <c r="AX980" s="69"/>
      <c r="AY980" s="68"/>
      <c r="AZ980" s="69"/>
      <c r="BA980" s="69"/>
      <c r="BB980" s="69"/>
      <c r="BC980" s="68"/>
      <c r="BD980" s="20"/>
      <c r="BE980" s="27"/>
      <c r="BF980" s="27"/>
      <c r="BG980" s="28"/>
      <c r="BH980" s="17"/>
      <c r="BI980" s="29">
        <v>40392</v>
      </c>
      <c r="BJ980" s="32"/>
      <c r="BK980" s="32"/>
      <c r="BL980" s="42">
        <f>0.03/2</f>
        <v>1.4999999999999999E-2</v>
      </c>
      <c r="BM980" s="32"/>
      <c r="BN980" s="20"/>
      <c r="BO980" s="20"/>
      <c r="BP980" s="20"/>
      <c r="BQ980" s="20"/>
      <c r="BR980" s="20"/>
      <c r="BS980" s="20"/>
      <c r="BT980" s="20"/>
      <c r="BU980" s="20"/>
      <c r="BW980" s="16">
        <f t="shared" si="140"/>
        <v>0.51406266733855743</v>
      </c>
      <c r="BX980" s="10"/>
      <c r="BY980" s="10"/>
      <c r="BZ980" s="12"/>
      <c r="CA980" s="10"/>
      <c r="CB980" s="10"/>
      <c r="CC980" s="11"/>
      <c r="CD980" s="11"/>
      <c r="CF980" s="17"/>
      <c r="CG980" s="17"/>
      <c r="CH980" s="17"/>
      <c r="CI980" s="17"/>
    </row>
    <row r="981" spans="33:87" ht="10.5" customHeight="1">
      <c r="AG981" s="18">
        <v>34120</v>
      </c>
      <c r="AH981" s="19" t="s">
        <v>35</v>
      </c>
      <c r="AI981" s="20">
        <v>1.6E-2</v>
      </c>
      <c r="AJ981" s="26"/>
      <c r="AK981" s="20"/>
      <c r="AL981" s="20"/>
      <c r="AM981" s="20"/>
      <c r="AN981" s="20"/>
      <c r="AO981" s="19" t="s">
        <v>34</v>
      </c>
      <c r="AP981" s="18"/>
      <c r="AQ981" s="3">
        <f t="shared" si="141"/>
        <v>45.877350639215535</v>
      </c>
      <c r="AR981" s="27">
        <v>58.812096420378019</v>
      </c>
      <c r="AS981" s="28">
        <v>3.3304147265078923E-2</v>
      </c>
      <c r="AT981" s="28"/>
      <c r="AU981" s="28"/>
      <c r="AV981" s="28"/>
      <c r="AW981" s="60"/>
      <c r="AX981" s="69"/>
      <c r="AY981" s="68"/>
      <c r="AZ981" s="69"/>
      <c r="BA981" s="69"/>
      <c r="BB981" s="69"/>
      <c r="BC981" s="68"/>
      <c r="BD981" s="20"/>
      <c r="BE981" s="27"/>
      <c r="BF981" s="27"/>
      <c r="BG981" s="28"/>
      <c r="BH981" s="17"/>
      <c r="BI981" s="29">
        <v>40392</v>
      </c>
      <c r="BJ981" s="32"/>
      <c r="BK981" s="32"/>
      <c r="BL981" s="32"/>
      <c r="BM981" s="42">
        <f>0.03/2</f>
        <v>1.4999999999999999E-2</v>
      </c>
      <c r="BN981" s="20"/>
      <c r="BO981" s="20"/>
      <c r="BP981" s="20"/>
      <c r="BQ981" s="20"/>
      <c r="BR981" s="20"/>
      <c r="BS981" s="20"/>
      <c r="BT981" s="20"/>
      <c r="BU981" s="20"/>
      <c r="BW981" s="16">
        <f t="shared" si="140"/>
        <v>0.51406266733855743</v>
      </c>
      <c r="BX981" s="10"/>
      <c r="BY981" s="10"/>
      <c r="BZ981" s="12"/>
      <c r="CA981" s="10"/>
      <c r="CB981" s="10"/>
      <c r="CC981" s="11"/>
      <c r="CD981" s="11"/>
      <c r="CF981" s="17"/>
      <c r="CG981" s="17"/>
      <c r="CH981" s="17"/>
      <c r="CI981" s="17"/>
    </row>
    <row r="982" spans="33:87" ht="10.5" customHeight="1">
      <c r="AG982" s="18">
        <v>34120</v>
      </c>
      <c r="AH982" s="19" t="s">
        <v>33</v>
      </c>
      <c r="AI982" s="26"/>
      <c r="AJ982" s="20">
        <v>1.4500000000000001E-2</v>
      </c>
      <c r="AK982" s="21"/>
      <c r="AL982" s="21"/>
      <c r="AM982" s="21"/>
      <c r="AN982" s="21"/>
      <c r="AO982" s="19" t="s">
        <v>34</v>
      </c>
      <c r="AP982" s="20"/>
      <c r="AQ982" s="3">
        <f t="shared" si="141"/>
        <v>45.877350639215535</v>
      </c>
      <c r="AR982" s="27">
        <v>58.812096420378019</v>
      </c>
      <c r="AS982" s="28">
        <v>3.3304147265078923E-2</v>
      </c>
      <c r="AT982" s="28"/>
      <c r="AU982" s="28"/>
      <c r="AV982" s="28"/>
      <c r="AW982" s="60"/>
      <c r="AX982" s="69"/>
      <c r="AY982" s="68"/>
      <c r="AZ982" s="69"/>
      <c r="BA982" s="69"/>
      <c r="BB982" s="69"/>
      <c r="BC982" s="68"/>
      <c r="BD982" s="20"/>
      <c r="BE982" s="27"/>
      <c r="BF982" s="27"/>
      <c r="BG982" s="28"/>
      <c r="BH982" s="17"/>
      <c r="BI982" s="29">
        <v>40422</v>
      </c>
      <c r="BJ982" s="32">
        <v>0.01</v>
      </c>
      <c r="BK982" s="32"/>
      <c r="BL982" s="32"/>
      <c r="BM982" s="32"/>
      <c r="BN982" s="20"/>
      <c r="BO982" s="20"/>
      <c r="BP982" s="20"/>
      <c r="BQ982" s="20"/>
      <c r="BR982" s="20"/>
      <c r="BS982" s="20"/>
      <c r="BT982" s="20"/>
      <c r="BU982" s="20"/>
      <c r="BW982" s="16">
        <f t="shared" si="140"/>
        <v>0.51308868385214912</v>
      </c>
      <c r="BX982" s="10"/>
      <c r="BY982" s="10"/>
      <c r="BZ982" s="12"/>
      <c r="CA982" s="10"/>
      <c r="CB982" s="10"/>
      <c r="CC982" s="11"/>
      <c r="CD982" s="11"/>
      <c r="CF982" s="17"/>
      <c r="CG982" s="17"/>
      <c r="CH982" s="17"/>
      <c r="CI982" s="17"/>
    </row>
    <row r="983" spans="33:87" ht="10.5" customHeight="1">
      <c r="AG983" s="18">
        <v>34121</v>
      </c>
      <c r="AH983" s="19" t="s">
        <v>33</v>
      </c>
      <c r="AI983" s="26"/>
      <c r="AJ983" s="20">
        <v>1.4500000000000001E-2</v>
      </c>
      <c r="AK983" s="20"/>
      <c r="AL983" s="20"/>
      <c r="AM983" s="20"/>
      <c r="AN983" s="20"/>
      <c r="AO983" s="19" t="s">
        <v>34</v>
      </c>
      <c r="AP983" s="18"/>
      <c r="AQ983" s="3">
        <f t="shared" si="141"/>
        <v>45.874450554891318</v>
      </c>
      <c r="AR983" s="27">
        <v>58.808384862485205</v>
      </c>
      <c r="AS983" s="28">
        <v>3.3302045481973602E-2</v>
      </c>
      <c r="AT983" s="28"/>
      <c r="AU983" s="28"/>
      <c r="AV983" s="28"/>
      <c r="AW983" s="60"/>
      <c r="AX983" s="69"/>
      <c r="AY983" s="68"/>
      <c r="AZ983" s="69"/>
      <c r="BA983" s="69"/>
      <c r="BB983" s="69"/>
      <c r="BC983" s="68"/>
      <c r="BD983" s="20"/>
      <c r="BE983" s="27"/>
      <c r="BF983" s="27"/>
      <c r="BG983" s="28"/>
      <c r="BH983" s="17"/>
      <c r="BI983" s="29">
        <v>40422</v>
      </c>
      <c r="BJ983" s="32"/>
      <c r="BK983" s="32">
        <v>0.01</v>
      </c>
      <c r="BL983" s="32"/>
      <c r="BM983" s="32"/>
      <c r="BN983" s="20"/>
      <c r="BO983" s="20"/>
      <c r="BP983" s="20"/>
      <c r="BQ983" s="20"/>
      <c r="BR983" s="20"/>
      <c r="BS983" s="20"/>
      <c r="BT983" s="20"/>
      <c r="BU983" s="20"/>
      <c r="BW983" s="16">
        <f t="shared" si="140"/>
        <v>0.51308868385214912</v>
      </c>
      <c r="BX983" s="10"/>
      <c r="BY983" s="10"/>
      <c r="BZ983" s="12"/>
      <c r="CA983" s="10"/>
      <c r="CB983" s="10"/>
      <c r="CC983" s="11"/>
      <c r="CD983" s="11"/>
      <c r="CF983" s="17"/>
      <c r="CG983" s="17"/>
      <c r="CH983" s="17"/>
      <c r="CI983" s="17"/>
    </row>
    <row r="984" spans="33:87" ht="10.5" customHeight="1">
      <c r="AG984" s="18">
        <v>34121</v>
      </c>
      <c r="AH984" s="19" t="s">
        <v>33</v>
      </c>
      <c r="AI984" s="26"/>
      <c r="AJ984" s="20">
        <v>1.4500000000000001E-2</v>
      </c>
      <c r="AK984" s="21"/>
      <c r="AL984" s="21"/>
      <c r="AM984" s="21"/>
      <c r="AN984" s="21"/>
      <c r="AO984" s="19" t="s">
        <v>34</v>
      </c>
      <c r="AP984" s="18"/>
      <c r="AQ984" s="3">
        <f t="shared" si="141"/>
        <v>45.874450554891318</v>
      </c>
      <c r="AR984" s="27">
        <v>58.808384862485205</v>
      </c>
      <c r="AS984" s="28">
        <v>3.3302045481973602E-2</v>
      </c>
      <c r="AT984" s="28"/>
      <c r="AU984" s="28"/>
      <c r="AV984" s="28"/>
      <c r="AW984" s="60"/>
      <c r="AX984" s="69"/>
      <c r="AY984" s="68"/>
      <c r="AZ984" s="69"/>
      <c r="BA984" s="69"/>
      <c r="BB984" s="69"/>
      <c r="BC984" s="68"/>
      <c r="BD984" s="20"/>
      <c r="BE984" s="27"/>
      <c r="BF984" s="27"/>
      <c r="BG984" s="28"/>
      <c r="BH984" s="17"/>
      <c r="BI984" s="29">
        <v>40422</v>
      </c>
      <c r="BJ984" s="32"/>
      <c r="BK984" s="32"/>
      <c r="BL984" s="42">
        <f>0.03/2</f>
        <v>1.4999999999999999E-2</v>
      </c>
      <c r="BM984" s="32"/>
      <c r="BN984" s="20"/>
      <c r="BO984" s="20"/>
      <c r="BP984" s="20"/>
      <c r="BQ984" s="20"/>
      <c r="BR984" s="20"/>
      <c r="BS984" s="20"/>
      <c r="BT984" s="20"/>
      <c r="BU984" s="20"/>
      <c r="BW984" s="16">
        <f t="shared" si="140"/>
        <v>0.51308868385214912</v>
      </c>
      <c r="BX984" s="10"/>
      <c r="BY984" s="10"/>
      <c r="BZ984" s="12"/>
      <c r="CA984" s="10"/>
      <c r="CB984" s="10"/>
      <c r="CC984" s="11"/>
      <c r="CD984" s="11"/>
      <c r="CF984" s="17"/>
      <c r="CG984" s="17"/>
      <c r="CH984" s="17"/>
      <c r="CI984" s="17"/>
    </row>
    <row r="985" spans="33:87" ht="10.5" customHeight="1">
      <c r="AG985" s="18">
        <v>34121</v>
      </c>
      <c r="AH985" s="19" t="s">
        <v>33</v>
      </c>
      <c r="AI985" s="26"/>
      <c r="AJ985" s="20">
        <v>1.4500000000000001E-2</v>
      </c>
      <c r="AK985" s="21"/>
      <c r="AL985" s="21"/>
      <c r="AM985" s="21"/>
      <c r="AN985" s="21"/>
      <c r="AO985" s="19" t="s">
        <v>34</v>
      </c>
      <c r="AP985" s="18"/>
      <c r="AQ985" s="3">
        <f t="shared" si="141"/>
        <v>45.874450554891318</v>
      </c>
      <c r="AR985" s="27">
        <v>58.808384862485205</v>
      </c>
      <c r="AS985" s="28">
        <v>3.3302045481973602E-2</v>
      </c>
      <c r="AT985" s="28"/>
      <c r="AU985" s="28"/>
      <c r="AV985" s="28"/>
      <c r="AW985" s="60"/>
      <c r="AX985" s="69"/>
      <c r="AY985" s="68"/>
      <c r="AZ985" s="69"/>
      <c r="BA985" s="69"/>
      <c r="BB985" s="69"/>
      <c r="BC985" s="68"/>
      <c r="BD985" s="20"/>
      <c r="BE985" s="27"/>
      <c r="BF985" s="27"/>
      <c r="BG985" s="28"/>
      <c r="BH985" s="17"/>
      <c r="BI985" s="29">
        <v>40422</v>
      </c>
      <c r="BJ985" s="32"/>
      <c r="BK985" s="32"/>
      <c r="BL985" s="32"/>
      <c r="BM985" s="42">
        <f>0.03/2</f>
        <v>1.4999999999999999E-2</v>
      </c>
      <c r="BN985" s="20"/>
      <c r="BO985" s="20"/>
      <c r="BP985" s="20"/>
      <c r="BQ985" s="20"/>
      <c r="BR985" s="20"/>
      <c r="BS985" s="20"/>
      <c r="BT985" s="20"/>
      <c r="BU985" s="20"/>
      <c r="BW985" s="16">
        <f t="shared" si="140"/>
        <v>0.51308868385214912</v>
      </c>
      <c r="BX985" s="10"/>
      <c r="BY985" s="10"/>
      <c r="BZ985" s="12"/>
      <c r="CA985" s="10"/>
      <c r="CB985" s="10"/>
      <c r="CC985" s="11"/>
      <c r="CD985" s="11"/>
      <c r="CF985" s="17"/>
      <c r="CG985" s="17"/>
      <c r="CH985" s="17"/>
      <c r="CI985" s="17"/>
    </row>
    <row r="986" spans="33:87" ht="10.5" customHeight="1">
      <c r="AG986" s="18">
        <v>34121</v>
      </c>
      <c r="AH986" s="19" t="s">
        <v>39</v>
      </c>
      <c r="AI986" s="19"/>
      <c r="AJ986" s="19"/>
      <c r="AK986" s="19"/>
      <c r="AL986" s="20">
        <v>0.02</v>
      </c>
      <c r="AM986" s="26"/>
      <c r="AN986" s="20"/>
      <c r="AO986" s="19" t="s">
        <v>34</v>
      </c>
      <c r="AP986" s="20"/>
      <c r="AQ986" s="3">
        <f t="shared" si="141"/>
        <v>45.874450554891318</v>
      </c>
      <c r="AR986" s="19"/>
      <c r="AS986" s="19"/>
      <c r="AT986" s="27">
        <v>229.43998401724917</v>
      </c>
      <c r="AU986" s="27">
        <v>130.69581311797378</v>
      </c>
      <c r="AV986" s="28">
        <v>0</v>
      </c>
      <c r="AW986" s="60"/>
      <c r="AX986" s="69"/>
      <c r="AY986" s="68"/>
      <c r="AZ986" s="69"/>
      <c r="BA986" s="69"/>
      <c r="BB986" s="69"/>
      <c r="BC986" s="68"/>
      <c r="BD986" s="20"/>
      <c r="BE986" s="27"/>
      <c r="BF986" s="27"/>
      <c r="BG986" s="28"/>
      <c r="BH986" s="17"/>
      <c r="BI986" s="29">
        <v>40452</v>
      </c>
      <c r="BJ986" s="32">
        <v>0.01</v>
      </c>
      <c r="BK986" s="32"/>
      <c r="BL986" s="32"/>
      <c r="BM986" s="32"/>
      <c r="BN986" s="20"/>
      <c r="BO986" s="20"/>
      <c r="BP986" s="20"/>
      <c r="BQ986" s="20"/>
      <c r="BR986" s="20"/>
      <c r="BS986" s="20"/>
      <c r="BT986" s="20"/>
      <c r="BU986" s="20"/>
      <c r="BW986" s="16">
        <f t="shared" si="140"/>
        <v>0.5121165457513176</v>
      </c>
      <c r="BX986" s="10"/>
      <c r="BY986" s="10"/>
      <c r="BZ986" s="12"/>
      <c r="CA986" s="10"/>
      <c r="CB986" s="10"/>
      <c r="CC986" s="11"/>
      <c r="CD986" s="11"/>
      <c r="CF986" s="17"/>
      <c r="CG986" s="17"/>
      <c r="CH986" s="17"/>
      <c r="CI986" s="17"/>
    </row>
    <row r="987" spans="33:87" ht="10.5" customHeight="1">
      <c r="AG987" s="18">
        <v>34150</v>
      </c>
      <c r="AH987" s="19" t="s">
        <v>35</v>
      </c>
      <c r="AI987" s="20">
        <v>1.6E-2</v>
      </c>
      <c r="AJ987" s="26"/>
      <c r="AK987" s="20"/>
      <c r="AL987" s="20"/>
      <c r="AM987" s="20"/>
      <c r="AN987" s="20"/>
      <c r="AO987" s="19" t="s">
        <v>34</v>
      </c>
      <c r="AP987" s="18"/>
      <c r="AQ987" s="3">
        <f t="shared" si="141"/>
        <v>45.790427809059253</v>
      </c>
      <c r="AR987" s="27">
        <v>58.70085151442818</v>
      </c>
      <c r="AS987" s="28">
        <v>3.324115143674182E-2</v>
      </c>
      <c r="AT987" s="28"/>
      <c r="AU987" s="28"/>
      <c r="AV987" s="28"/>
      <c r="AW987" s="60"/>
      <c r="AX987" s="69"/>
      <c r="AY987" s="68"/>
      <c r="AZ987" s="69"/>
      <c r="BA987" s="69"/>
      <c r="BB987" s="69"/>
      <c r="BC987" s="68"/>
      <c r="BD987" s="20"/>
      <c r="BE987" s="27"/>
      <c r="BF987" s="27"/>
      <c r="BG987" s="28"/>
      <c r="BH987" s="17"/>
      <c r="BI987" s="29">
        <v>40452</v>
      </c>
      <c r="BJ987" s="32"/>
      <c r="BK987" s="32">
        <v>0.01</v>
      </c>
      <c r="BL987" s="32"/>
      <c r="BM987" s="32"/>
      <c r="BN987" s="20"/>
      <c r="BO987" s="20"/>
      <c r="BP987" s="20"/>
      <c r="BQ987" s="20"/>
      <c r="BR987" s="20"/>
      <c r="BS987" s="20"/>
      <c r="BT987" s="20"/>
      <c r="BU987" s="20"/>
      <c r="BW987" s="16">
        <f t="shared" si="140"/>
        <v>0.5121165457513176</v>
      </c>
      <c r="BX987" s="10"/>
      <c r="BY987" s="10"/>
      <c r="BZ987" s="12"/>
      <c r="CA987" s="10"/>
      <c r="CB987" s="10"/>
      <c r="CC987" s="11"/>
      <c r="CD987" s="11"/>
      <c r="CF987" s="17"/>
      <c r="CG987" s="17"/>
      <c r="CH987" s="17"/>
      <c r="CI987" s="17"/>
    </row>
    <row r="988" spans="33:87" ht="10.5" customHeight="1">
      <c r="AG988" s="18">
        <v>34150</v>
      </c>
      <c r="AH988" s="19" t="s">
        <v>33</v>
      </c>
      <c r="AI988" s="26"/>
      <c r="AJ988" s="20">
        <v>1.4500000000000001E-2</v>
      </c>
      <c r="AK988" s="21"/>
      <c r="AL988" s="21"/>
      <c r="AM988" s="21"/>
      <c r="AN988" s="21"/>
      <c r="AO988" s="19" t="s">
        <v>34</v>
      </c>
      <c r="AP988" s="20"/>
      <c r="AQ988" s="3">
        <f t="shared" si="141"/>
        <v>45.790427809059253</v>
      </c>
      <c r="AR988" s="27">
        <v>58.70085151442818</v>
      </c>
      <c r="AS988" s="28">
        <v>3.324115143674182E-2</v>
      </c>
      <c r="AT988" s="28"/>
      <c r="AU988" s="28"/>
      <c r="AV988" s="28"/>
      <c r="AW988" s="60"/>
      <c r="AX988" s="69"/>
      <c r="AY988" s="68"/>
      <c r="AZ988" s="69"/>
      <c r="BA988" s="69"/>
      <c r="BB988" s="69"/>
      <c r="BC988" s="68"/>
      <c r="BD988" s="20"/>
      <c r="BE988" s="27"/>
      <c r="BF988" s="27"/>
      <c r="BG988" s="28"/>
      <c r="BH988" s="17"/>
      <c r="BI988" s="29">
        <v>40452</v>
      </c>
      <c r="BJ988" s="32"/>
      <c r="BK988" s="32"/>
      <c r="BL988" s="42">
        <f>0.03/2</f>
        <v>1.4999999999999999E-2</v>
      </c>
      <c r="BM988" s="32"/>
      <c r="BN988" s="20"/>
      <c r="BO988" s="20"/>
      <c r="BP988" s="20"/>
      <c r="BQ988" s="20"/>
      <c r="BR988" s="20"/>
      <c r="BS988" s="20"/>
      <c r="BT988" s="20"/>
      <c r="BU988" s="20"/>
      <c r="BW988" s="16">
        <f t="shared" si="140"/>
        <v>0.5121165457513176</v>
      </c>
      <c r="BX988" s="10"/>
      <c r="BY988" s="10"/>
      <c r="BZ988" s="12"/>
      <c r="CA988" s="10"/>
      <c r="CB988" s="10"/>
      <c r="CC988" s="11"/>
      <c r="CD988" s="11"/>
      <c r="CF988" s="17"/>
      <c r="CG988" s="17"/>
      <c r="CH988" s="17"/>
      <c r="CI988" s="17"/>
    </row>
    <row r="989" spans="33:87" ht="10.5" customHeight="1">
      <c r="AG989" s="18">
        <v>34151</v>
      </c>
      <c r="AH989" s="19" t="s">
        <v>33</v>
      </c>
      <c r="AI989" s="26"/>
      <c r="AJ989" s="20">
        <v>1.4500000000000001E-2</v>
      </c>
      <c r="AK989" s="20"/>
      <c r="AL989" s="20"/>
      <c r="AM989" s="20"/>
      <c r="AN989" s="20"/>
      <c r="AO989" s="19" t="s">
        <v>34</v>
      </c>
      <c r="AP989" s="20"/>
      <c r="AQ989" s="3">
        <f t="shared" si="141"/>
        <v>45.78753321946246</v>
      </c>
      <c r="AR989" s="27">
        <v>58.697146977062324</v>
      </c>
      <c r="AS989" s="28">
        <v>3.3239053629224483E-2</v>
      </c>
      <c r="AT989" s="28"/>
      <c r="AU989" s="28"/>
      <c r="AV989" s="28"/>
      <c r="AW989" s="60"/>
      <c r="AX989" s="69"/>
      <c r="AY989" s="68"/>
      <c r="AZ989" s="69"/>
      <c r="BA989" s="69"/>
      <c r="BB989" s="69"/>
      <c r="BC989" s="68"/>
      <c r="BD989" s="20"/>
      <c r="BE989" s="27"/>
      <c r="BF989" s="27"/>
      <c r="BG989" s="28"/>
      <c r="BH989" s="17"/>
      <c r="BI989" s="29">
        <v>40452</v>
      </c>
      <c r="BJ989" s="32"/>
      <c r="BK989" s="32"/>
      <c r="BL989" s="32"/>
      <c r="BM989" s="42">
        <f>0.03/2</f>
        <v>1.4999999999999999E-2</v>
      </c>
      <c r="BN989" s="20"/>
      <c r="BO989" s="20"/>
      <c r="BP989" s="20"/>
      <c r="BQ989" s="20"/>
      <c r="BR989" s="20"/>
      <c r="BS989" s="20"/>
      <c r="BT989" s="20"/>
      <c r="BU989" s="20"/>
      <c r="BW989" s="16">
        <f t="shared" si="140"/>
        <v>0.5121165457513176</v>
      </c>
      <c r="BX989" s="10"/>
      <c r="BY989" s="10"/>
      <c r="BZ989" s="12"/>
      <c r="CA989" s="10"/>
      <c r="CB989" s="10"/>
      <c r="CC989" s="11"/>
      <c r="CD989" s="11"/>
      <c r="CF989" s="17"/>
      <c r="CG989" s="17"/>
      <c r="CH989" s="17"/>
      <c r="CI989" s="17"/>
    </row>
    <row r="990" spans="33:87" ht="10.5" customHeight="1">
      <c r="AG990" s="18">
        <v>34151</v>
      </c>
      <c r="AH990" s="19" t="s">
        <v>33</v>
      </c>
      <c r="AI990" s="26"/>
      <c r="AJ990" s="20">
        <v>1.4500000000000001E-2</v>
      </c>
      <c r="AK990" s="21"/>
      <c r="AL990" s="21"/>
      <c r="AM990" s="21"/>
      <c r="AN990" s="21"/>
      <c r="AO990" s="19" t="s">
        <v>34</v>
      </c>
      <c r="AP990" s="20"/>
      <c r="AQ990" s="3">
        <f t="shared" si="141"/>
        <v>45.78753321946246</v>
      </c>
      <c r="AR990" s="27">
        <v>58.697146977062324</v>
      </c>
      <c r="AS990" s="28">
        <v>3.3239053629224483E-2</v>
      </c>
      <c r="AT990" s="28"/>
      <c r="AU990" s="28"/>
      <c r="AV990" s="28"/>
      <c r="AW990" s="60"/>
      <c r="AX990" s="69"/>
      <c r="AY990" s="68"/>
      <c r="AZ990" s="69"/>
      <c r="BA990" s="69"/>
      <c r="BB990" s="69"/>
      <c r="BC990" s="68"/>
      <c r="BD990" s="20"/>
      <c r="BE990" s="27"/>
      <c r="BF990" s="27"/>
      <c r="BG990" s="28"/>
      <c r="BH990" s="17"/>
      <c r="BI990" s="29">
        <v>40483</v>
      </c>
      <c r="BJ990" s="32">
        <v>0.01</v>
      </c>
      <c r="BK990" s="32"/>
      <c r="BL990" s="32"/>
      <c r="BM990" s="32"/>
      <c r="BN990" s="20"/>
      <c r="BO990" s="20"/>
      <c r="BP990" s="20"/>
      <c r="BQ990" s="20"/>
      <c r="BR990" s="20"/>
      <c r="BS990" s="20"/>
      <c r="BT990" s="20"/>
      <c r="BU990" s="20"/>
      <c r="BW990" s="16">
        <f t="shared" si="140"/>
        <v>0.51111393801326488</v>
      </c>
      <c r="BX990" s="10"/>
      <c r="BY990" s="10"/>
      <c r="BZ990" s="12"/>
      <c r="CA990" s="10"/>
      <c r="CB990" s="10"/>
      <c r="CC990" s="11"/>
      <c r="CD990" s="11"/>
      <c r="CF990" s="17"/>
      <c r="CG990" s="17"/>
      <c r="CH990" s="17"/>
      <c r="CI990" s="17"/>
    </row>
    <row r="991" spans="33:87" ht="10.5" customHeight="1">
      <c r="AG991" s="18">
        <v>34151</v>
      </c>
      <c r="AH991" s="19" t="s">
        <v>33</v>
      </c>
      <c r="AI991" s="26"/>
      <c r="AJ991" s="20">
        <v>1.4500000000000001E-2</v>
      </c>
      <c r="AK991" s="21"/>
      <c r="AL991" s="21"/>
      <c r="AM991" s="21"/>
      <c r="AN991" s="21"/>
      <c r="AO991" s="19" t="s">
        <v>34</v>
      </c>
      <c r="AP991" s="18"/>
      <c r="AQ991" s="3">
        <f t="shared" si="141"/>
        <v>45.78753321946246</v>
      </c>
      <c r="AR991" s="27">
        <v>58.697146977062324</v>
      </c>
      <c r="AS991" s="28">
        <v>3.3239053629224483E-2</v>
      </c>
      <c r="AT991" s="28"/>
      <c r="AU991" s="28"/>
      <c r="AV991" s="28"/>
      <c r="AW991" s="60"/>
      <c r="AX991" s="69"/>
      <c r="AY991" s="68"/>
      <c r="AZ991" s="69"/>
      <c r="BA991" s="69"/>
      <c r="BB991" s="69"/>
      <c r="BC991" s="68"/>
      <c r="BD991" s="20"/>
      <c r="BE991" s="27"/>
      <c r="BF991" s="27"/>
      <c r="BG991" s="28"/>
      <c r="BH991" s="17"/>
      <c r="BI991" s="29">
        <v>40483</v>
      </c>
      <c r="BJ991" s="32"/>
      <c r="BK991" s="32">
        <v>0.01</v>
      </c>
      <c r="BL991" s="32"/>
      <c r="BM991" s="32"/>
      <c r="BN991" s="20"/>
      <c r="BO991" s="20"/>
      <c r="BP991" s="20"/>
      <c r="BQ991" s="20"/>
      <c r="BR991" s="20"/>
      <c r="BS991" s="20"/>
      <c r="BT991" s="20"/>
      <c r="BU991" s="20"/>
      <c r="BW991" s="16">
        <f t="shared" si="140"/>
        <v>0.51111393801326488</v>
      </c>
      <c r="BX991" s="10"/>
      <c r="BY991" s="10"/>
      <c r="BZ991" s="12"/>
      <c r="CA991" s="10"/>
      <c r="CB991" s="10"/>
      <c r="CC991" s="11"/>
      <c r="CD991" s="11"/>
      <c r="CF991" s="17"/>
      <c r="CG991" s="17"/>
      <c r="CH991" s="17"/>
      <c r="CI991" s="17"/>
    </row>
    <row r="992" spans="33:87" ht="10.5" customHeight="1">
      <c r="AG992" s="18">
        <v>34151</v>
      </c>
      <c r="AH992" s="19" t="s">
        <v>39</v>
      </c>
      <c r="AI992" s="19"/>
      <c r="AJ992" s="19"/>
      <c r="AK992" s="19"/>
      <c r="AL992" s="20">
        <v>0.02</v>
      </c>
      <c r="AM992" s="26"/>
      <c r="AN992" s="20"/>
      <c r="AO992" s="19" t="s">
        <v>34</v>
      </c>
      <c r="AP992" s="18"/>
      <c r="AQ992" s="3">
        <f t="shared" si="141"/>
        <v>45.78753321946246</v>
      </c>
      <c r="AR992" s="19"/>
      <c r="AS992" s="19"/>
      <c r="AT992" s="27">
        <v>229.00599116549483</v>
      </c>
      <c r="AU992" s="27">
        <v>130.44859793056705</v>
      </c>
      <c r="AV992" s="28">
        <v>0</v>
      </c>
      <c r="AW992" s="60"/>
      <c r="AX992" s="69"/>
      <c r="AY992" s="68"/>
      <c r="AZ992" s="69"/>
      <c r="BA992" s="69"/>
      <c r="BB992" s="69"/>
      <c r="BC992" s="68"/>
      <c r="BD992" s="20"/>
      <c r="BE992" s="27"/>
      <c r="BF992" s="27"/>
      <c r="BG992" s="28"/>
      <c r="BH992" s="17"/>
      <c r="BI992" s="29">
        <v>40483</v>
      </c>
      <c r="BJ992" s="32"/>
      <c r="BK992" s="32"/>
      <c r="BL992" s="42">
        <f>0.03/2</f>
        <v>1.4999999999999999E-2</v>
      </c>
      <c r="BM992" s="32"/>
      <c r="BN992" s="20"/>
      <c r="BO992" s="20"/>
      <c r="BP992" s="20"/>
      <c r="BQ992" s="20"/>
      <c r="BR992" s="20"/>
      <c r="BS992" s="20"/>
      <c r="BT992" s="20"/>
      <c r="BU992" s="20"/>
      <c r="BW992" s="16">
        <f t="shared" si="140"/>
        <v>0.51111393801326488</v>
      </c>
      <c r="BX992" s="10"/>
      <c r="BY992" s="10"/>
      <c r="BZ992" s="12"/>
      <c r="CA992" s="10"/>
      <c r="CB992" s="10"/>
      <c r="CC992" s="11"/>
      <c r="CD992" s="11"/>
      <c r="CF992" s="17"/>
      <c r="CG992" s="17"/>
      <c r="CH992" s="17"/>
      <c r="CI992" s="17"/>
    </row>
    <row r="993" spans="33:87" ht="10.5" customHeight="1">
      <c r="AG993" s="18">
        <v>34180</v>
      </c>
      <c r="AH993" s="19" t="s">
        <v>35</v>
      </c>
      <c r="AI993" s="20">
        <v>1.6E-2</v>
      </c>
      <c r="AJ993" s="26"/>
      <c r="AK993" s="20"/>
      <c r="AL993" s="20"/>
      <c r="AM993" s="20"/>
      <c r="AN993" s="20"/>
      <c r="AO993" s="19" t="s">
        <v>34</v>
      </c>
      <c r="AP993" s="18"/>
      <c r="AQ993" s="3">
        <f t="shared" si="141"/>
        <v>45.703669669720917</v>
      </c>
      <c r="AR993" s="27">
        <v>58.589817031671068</v>
      </c>
      <c r="AS993" s="28">
        <v>3.3178274766969454E-2</v>
      </c>
      <c r="AT993" s="28"/>
      <c r="AU993" s="28"/>
      <c r="AV993" s="28"/>
      <c r="AW993" s="60"/>
      <c r="AX993" s="69"/>
      <c r="AY993" s="68"/>
      <c r="AZ993" s="69"/>
      <c r="BA993" s="69"/>
      <c r="BB993" s="69"/>
      <c r="BC993" s="68"/>
      <c r="BD993" s="20"/>
      <c r="BE993" s="27"/>
      <c r="BF993" s="27"/>
      <c r="BG993" s="28"/>
      <c r="BH993" s="17"/>
      <c r="BI993" s="29">
        <v>40483</v>
      </c>
      <c r="BJ993" s="32"/>
      <c r="BK993" s="32"/>
      <c r="BL993" s="32"/>
      <c r="BM993" s="42">
        <f>0.03/2</f>
        <v>1.4999999999999999E-2</v>
      </c>
      <c r="BN993" s="20"/>
      <c r="BO993" s="20"/>
      <c r="BP993" s="20"/>
      <c r="BQ993" s="20"/>
      <c r="BR993" s="20"/>
      <c r="BS993" s="20"/>
      <c r="BT993" s="20"/>
      <c r="BU993" s="20"/>
      <c r="BW993" s="16">
        <f t="shared" si="140"/>
        <v>0.51111393801326488</v>
      </c>
      <c r="BX993" s="10"/>
      <c r="BY993" s="10"/>
      <c r="BZ993" s="12"/>
      <c r="CA993" s="10"/>
      <c r="CB993" s="10"/>
      <c r="CC993" s="11"/>
      <c r="CD993" s="11"/>
      <c r="CF993" s="17"/>
      <c r="CG993" s="17"/>
      <c r="CH993" s="17"/>
      <c r="CI993" s="17"/>
    </row>
    <row r="994" spans="33:87" ht="10.5" customHeight="1">
      <c r="AG994" s="18">
        <v>34180</v>
      </c>
      <c r="AH994" s="19" t="s">
        <v>33</v>
      </c>
      <c r="AI994" s="26"/>
      <c r="AJ994" s="20">
        <v>1.4500000000000001E-2</v>
      </c>
      <c r="AK994" s="21"/>
      <c r="AL994" s="21"/>
      <c r="AM994" s="21"/>
      <c r="AN994" s="21"/>
      <c r="AO994" s="19" t="s">
        <v>34</v>
      </c>
      <c r="AP994" s="20"/>
      <c r="AQ994" s="3">
        <f t="shared" si="141"/>
        <v>45.703669669720917</v>
      </c>
      <c r="AR994" s="27">
        <v>58.589817031671068</v>
      </c>
      <c r="AS994" s="28">
        <v>3.3178274766969454E-2</v>
      </c>
      <c r="AT994" s="28"/>
      <c r="AU994" s="28"/>
      <c r="AV994" s="28"/>
      <c r="AW994" s="60"/>
      <c r="AX994" s="69"/>
      <c r="AY994" s="68"/>
      <c r="AZ994" s="69"/>
      <c r="BA994" s="69"/>
      <c r="BB994" s="69"/>
      <c r="BC994" s="68"/>
      <c r="BD994" s="20"/>
      <c r="BE994" s="27"/>
      <c r="BF994" s="27"/>
      <c r="BG994" s="28"/>
      <c r="BH994" s="17"/>
      <c r="BI994" s="29">
        <v>40513</v>
      </c>
      <c r="BJ994" s="32">
        <v>0.01</v>
      </c>
      <c r="BK994" s="32"/>
      <c r="BL994" s="32"/>
      <c r="BM994" s="32"/>
      <c r="BN994" s="20"/>
      <c r="BO994" s="20"/>
      <c r="BP994" s="20"/>
      <c r="BQ994" s="20"/>
      <c r="BR994" s="20"/>
      <c r="BS994" s="20"/>
      <c r="BT994" s="20"/>
      <c r="BU994" s="20"/>
      <c r="BW994" s="16">
        <f t="shared" si="140"/>
        <v>0.51014554142092849</v>
      </c>
      <c r="BX994" s="10"/>
      <c r="BY994" s="10"/>
      <c r="BZ994" s="12"/>
      <c r="CA994" s="10"/>
      <c r="CB994" s="10"/>
      <c r="CC994" s="11"/>
      <c r="CD994" s="11"/>
      <c r="CF994" s="17"/>
      <c r="CG994" s="17"/>
      <c r="CH994" s="17"/>
      <c r="CI994" s="17"/>
    </row>
    <row r="995" spans="33:87" ht="10.5" customHeight="1">
      <c r="AG995" s="18">
        <v>34183</v>
      </c>
      <c r="AH995" s="19" t="s">
        <v>33</v>
      </c>
      <c r="AI995" s="26"/>
      <c r="AJ995" s="20">
        <v>1.4500000000000001E-2</v>
      </c>
      <c r="AK995" s="20"/>
      <c r="AL995" s="20"/>
      <c r="AM995" s="20"/>
      <c r="AN995" s="20"/>
      <c r="AO995" s="19" t="s">
        <v>34</v>
      </c>
      <c r="AP995" s="18"/>
      <c r="AQ995" s="3">
        <f t="shared" si="141"/>
        <v>45.695002901763559</v>
      </c>
      <c r="AR995" s="27">
        <v>58.578725141340577</v>
      </c>
      <c r="AS995" s="28">
        <v>3.3171993645031983E-2</v>
      </c>
      <c r="AT995" s="28"/>
      <c r="AU995" s="28"/>
      <c r="AV995" s="28"/>
      <c r="AW995" s="60"/>
      <c r="AX995" s="69"/>
      <c r="AY995" s="68"/>
      <c r="AZ995" s="69"/>
      <c r="BA995" s="69"/>
      <c r="BB995" s="69"/>
      <c r="BC995" s="68"/>
      <c r="BD995" s="20"/>
      <c r="BE995" s="27"/>
      <c r="BF995" s="27"/>
      <c r="BG995" s="28"/>
      <c r="BH995" s="17"/>
      <c r="BI995" s="29">
        <v>40513</v>
      </c>
      <c r="BJ995" s="32"/>
      <c r="BK995" s="32">
        <v>0.01</v>
      </c>
      <c r="BL995" s="32"/>
      <c r="BM995" s="32"/>
      <c r="BN995" s="20"/>
      <c r="BO995" s="20"/>
      <c r="BP995" s="20"/>
      <c r="BQ995" s="20"/>
      <c r="BR995" s="20"/>
      <c r="BS995" s="20"/>
      <c r="BT995" s="20"/>
      <c r="BU995" s="20"/>
      <c r="BW995" s="16">
        <f t="shared" si="140"/>
        <v>0.51014554142092849</v>
      </c>
      <c r="BX995" s="10"/>
      <c r="BY995" s="10"/>
      <c r="BZ995" s="12"/>
      <c r="CA995" s="10"/>
      <c r="CB995" s="10"/>
      <c r="CC995" s="11"/>
      <c r="CD995" s="11"/>
      <c r="CF995" s="17"/>
      <c r="CG995" s="17"/>
      <c r="CH995" s="17"/>
      <c r="CI995" s="17"/>
    </row>
    <row r="996" spans="33:87" ht="10.5" customHeight="1">
      <c r="AG996" s="18">
        <v>34183</v>
      </c>
      <c r="AH996" s="19" t="s">
        <v>33</v>
      </c>
      <c r="AI996" s="26"/>
      <c r="AJ996" s="20">
        <v>1.4500000000000001E-2</v>
      </c>
      <c r="AK996" s="21"/>
      <c r="AL996" s="21"/>
      <c r="AM996" s="21"/>
      <c r="AN996" s="21"/>
      <c r="AO996" s="19" t="s">
        <v>34</v>
      </c>
      <c r="AP996" s="20"/>
      <c r="AQ996" s="3">
        <f t="shared" si="141"/>
        <v>45.695002901763559</v>
      </c>
      <c r="AR996" s="27">
        <v>58.578725141340577</v>
      </c>
      <c r="AS996" s="28">
        <v>3.3171993645031983E-2</v>
      </c>
      <c r="AT996" s="28"/>
      <c r="AU996" s="28"/>
      <c r="AV996" s="28"/>
      <c r="AW996" s="60"/>
      <c r="AX996" s="69"/>
      <c r="AY996" s="68"/>
      <c r="AZ996" s="69"/>
      <c r="BA996" s="69"/>
      <c r="BB996" s="69"/>
      <c r="BC996" s="68"/>
      <c r="BD996" s="20"/>
      <c r="BE996" s="27"/>
      <c r="BF996" s="27"/>
      <c r="BG996" s="28"/>
      <c r="BH996" s="17"/>
      <c r="BI996" s="29">
        <v>40513</v>
      </c>
      <c r="BJ996" s="32"/>
      <c r="BK996" s="32"/>
      <c r="BL996" s="42">
        <f>0.03/2</f>
        <v>1.4999999999999999E-2</v>
      </c>
      <c r="BM996" s="32"/>
      <c r="BN996" s="20"/>
      <c r="BO996" s="20"/>
      <c r="BP996" s="20"/>
      <c r="BQ996" s="20"/>
      <c r="BR996" s="20"/>
      <c r="BS996" s="20"/>
      <c r="BT996" s="20"/>
      <c r="BU996" s="20"/>
      <c r="BW996" s="16">
        <f t="shared" si="140"/>
        <v>0.51014554142092849</v>
      </c>
      <c r="BX996" s="10"/>
      <c r="BY996" s="10"/>
      <c r="BZ996" s="12"/>
      <c r="CA996" s="10"/>
      <c r="CB996" s="10"/>
      <c r="CC996" s="11"/>
      <c r="CD996" s="11"/>
      <c r="CF996" s="17"/>
      <c r="CG996" s="17"/>
      <c r="CH996" s="17"/>
      <c r="CI996" s="17"/>
    </row>
    <row r="997" spans="33:87" ht="10.5" customHeight="1">
      <c r="AG997" s="18">
        <v>34183</v>
      </c>
      <c r="AH997" s="19" t="s">
        <v>33</v>
      </c>
      <c r="AI997" s="26"/>
      <c r="AJ997" s="20">
        <v>1.4500000000000001E-2</v>
      </c>
      <c r="AK997" s="21"/>
      <c r="AL997" s="21"/>
      <c r="AM997" s="21"/>
      <c r="AN997" s="21"/>
      <c r="AO997" s="19" t="s">
        <v>34</v>
      </c>
      <c r="AP997" s="18"/>
      <c r="AQ997" s="3">
        <f t="shared" si="141"/>
        <v>45.695002901763559</v>
      </c>
      <c r="AR997" s="27">
        <v>58.578725141340577</v>
      </c>
      <c r="AS997" s="28">
        <v>3.3171993645031983E-2</v>
      </c>
      <c r="AT997" s="28"/>
      <c r="AU997" s="28"/>
      <c r="AV997" s="28"/>
      <c r="AW997" s="60"/>
      <c r="AX997" s="69"/>
      <c r="AY997" s="68"/>
      <c r="AZ997" s="69"/>
      <c r="BA997" s="69"/>
      <c r="BB997" s="69"/>
      <c r="BC997" s="68"/>
      <c r="BD997" s="20"/>
      <c r="BE997" s="27"/>
      <c r="BF997" s="27"/>
      <c r="BG997" s="28"/>
      <c r="BH997" s="17"/>
      <c r="BI997" s="29">
        <v>40513</v>
      </c>
      <c r="BJ997" s="32"/>
      <c r="BK997" s="32"/>
      <c r="BL997" s="32"/>
      <c r="BM997" s="42">
        <f>0.03/2</f>
        <v>1.4999999999999999E-2</v>
      </c>
      <c r="BN997" s="20"/>
      <c r="BO997" s="20"/>
      <c r="BP997" s="20"/>
      <c r="BQ997" s="20"/>
      <c r="BR997" s="20"/>
      <c r="BS997" s="20"/>
      <c r="BT997" s="20"/>
      <c r="BU997" s="20"/>
      <c r="BW997" s="16">
        <f t="shared" si="140"/>
        <v>0.51014554142092849</v>
      </c>
      <c r="BX997" s="10"/>
      <c r="BY997" s="10"/>
      <c r="BZ997" s="12"/>
      <c r="CA997" s="10"/>
      <c r="CB997" s="10"/>
      <c r="CC997" s="11"/>
      <c r="CD997" s="11"/>
      <c r="CF997" s="17"/>
      <c r="CG997" s="17"/>
      <c r="CH997" s="17"/>
      <c r="CI997" s="17"/>
    </row>
    <row r="998" spans="33:87" ht="10.5" customHeight="1">
      <c r="AG998" s="18">
        <v>34183</v>
      </c>
      <c r="AH998" s="19" t="s">
        <v>39</v>
      </c>
      <c r="AI998" s="19"/>
      <c r="AJ998" s="19"/>
      <c r="AK998" s="19"/>
      <c r="AL998" s="20">
        <v>0.02</v>
      </c>
      <c r="AM998" s="26"/>
      <c r="AN998" s="20"/>
      <c r="AO998" s="19" t="s">
        <v>34</v>
      </c>
      <c r="AP998" s="20"/>
      <c r="AQ998" s="3">
        <f t="shared" si="141"/>
        <v>45.695002901763559</v>
      </c>
      <c r="AR998" s="19"/>
      <c r="AS998" s="19"/>
      <c r="AT998" s="27">
        <v>228.54397024519872</v>
      </c>
      <c r="AU998" s="27">
        <v>130.18541712485765</v>
      </c>
      <c r="AV998" s="28">
        <v>0</v>
      </c>
      <c r="AW998" s="60"/>
      <c r="AX998" s="69"/>
      <c r="AY998" s="68"/>
      <c r="AZ998" s="69"/>
      <c r="BA998" s="69"/>
      <c r="BB998" s="69"/>
      <c r="BC998" s="68"/>
      <c r="BD998" s="20"/>
      <c r="BE998" s="27"/>
      <c r="BF998" s="27"/>
      <c r="BG998" s="28"/>
      <c r="BH998" s="17"/>
      <c r="BI998" s="29">
        <v>40547</v>
      </c>
      <c r="BJ998" s="32">
        <v>0.01</v>
      </c>
      <c r="BK998" s="32"/>
      <c r="BL998" s="32"/>
      <c r="BM998" s="32"/>
      <c r="BN998" s="20"/>
      <c r="BO998" s="20"/>
      <c r="BP998" s="20"/>
      <c r="BQ998" s="20"/>
      <c r="BR998" s="20"/>
      <c r="BS998" s="20"/>
      <c r="BT998" s="20"/>
      <c r="BU998" s="20"/>
      <c r="BW998" s="16">
        <f t="shared" si="140"/>
        <v>0.50905024316567693</v>
      </c>
      <c r="BX998" s="10"/>
      <c r="BY998" s="10"/>
      <c r="BZ998" s="12"/>
      <c r="CA998" s="10"/>
      <c r="CB998" s="10"/>
      <c r="CC998" s="11"/>
      <c r="CD998" s="11"/>
      <c r="CF998" s="17"/>
      <c r="CG998" s="17"/>
      <c r="CH998" s="17"/>
      <c r="CI998" s="17"/>
    </row>
    <row r="999" spans="33:87" ht="10.5" customHeight="1">
      <c r="AG999" s="18">
        <v>34212</v>
      </c>
      <c r="AH999" s="19" t="s">
        <v>35</v>
      </c>
      <c r="AI999" s="20">
        <v>1.6E-2</v>
      </c>
      <c r="AJ999" s="26"/>
      <c r="AK999" s="20"/>
      <c r="AL999" s="20"/>
      <c r="AM999" s="20"/>
      <c r="AN999" s="20"/>
      <c r="AO999" s="19" t="s">
        <v>34</v>
      </c>
      <c r="AP999" s="20"/>
      <c r="AQ999" s="3">
        <f t="shared" si="141"/>
        <v>45.611308828741024</v>
      </c>
      <c r="AR999" s="27">
        <v>58.471611734738943</v>
      </c>
      <c r="AS999" s="28">
        <v>3.3111337404485366E-2</v>
      </c>
      <c r="AT999" s="28"/>
      <c r="AU999" s="28"/>
      <c r="AV999" s="28"/>
      <c r="AW999" s="60"/>
      <c r="AX999" s="69"/>
      <c r="AY999" s="68"/>
      <c r="AZ999" s="69"/>
      <c r="BA999" s="69"/>
      <c r="BB999" s="69"/>
      <c r="BC999" s="68"/>
      <c r="BD999" s="20"/>
      <c r="BE999" s="27"/>
      <c r="BF999" s="27"/>
      <c r="BG999" s="28"/>
      <c r="BH999" s="17"/>
      <c r="BI999" s="29">
        <v>40547</v>
      </c>
      <c r="BJ999" s="32"/>
      <c r="BK999" s="32">
        <v>0.01</v>
      </c>
      <c r="BL999" s="32"/>
      <c r="BM999" s="32"/>
      <c r="BN999" s="20"/>
      <c r="BO999" s="20"/>
      <c r="BP999" s="20"/>
      <c r="BQ999" s="20"/>
      <c r="BR999" s="20"/>
      <c r="BS999" s="20"/>
      <c r="BT999" s="20"/>
      <c r="BU999" s="20"/>
      <c r="BW999" s="16">
        <f t="shared" si="140"/>
        <v>0.50905024316567693</v>
      </c>
      <c r="BX999" s="10"/>
      <c r="BY999" s="10"/>
      <c r="BZ999" s="12"/>
      <c r="CA999" s="10"/>
      <c r="CB999" s="10"/>
      <c r="CC999" s="11"/>
      <c r="CD999" s="11"/>
      <c r="CF999" s="17"/>
      <c r="CG999" s="17"/>
      <c r="CH999" s="17"/>
      <c r="CI999" s="17"/>
    </row>
    <row r="1000" spans="33:87" ht="10.5" customHeight="1">
      <c r="AG1000" s="18">
        <v>34212</v>
      </c>
      <c r="AH1000" s="19" t="s">
        <v>33</v>
      </c>
      <c r="AI1000" s="26"/>
      <c r="AJ1000" s="20">
        <v>1.4500000000000001E-2</v>
      </c>
      <c r="AK1000" s="21"/>
      <c r="AL1000" s="21"/>
      <c r="AM1000" s="21"/>
      <c r="AN1000" s="21"/>
      <c r="AO1000" s="19" t="s">
        <v>34</v>
      </c>
      <c r="AP1000" s="18"/>
      <c r="AQ1000" s="3">
        <f t="shared" si="141"/>
        <v>45.611308828741024</v>
      </c>
      <c r="AR1000" s="27">
        <v>58.471611734738943</v>
      </c>
      <c r="AS1000" s="28">
        <v>3.3111337404485366E-2</v>
      </c>
      <c r="AT1000" s="28"/>
      <c r="AU1000" s="28"/>
      <c r="AV1000" s="28"/>
      <c r="AW1000" s="60"/>
      <c r="AX1000" s="69"/>
      <c r="AY1000" s="68"/>
      <c r="AZ1000" s="69"/>
      <c r="BA1000" s="69"/>
      <c r="BB1000" s="69"/>
      <c r="BC1000" s="68"/>
      <c r="BD1000" s="20"/>
      <c r="BE1000" s="27"/>
      <c r="BF1000" s="27"/>
      <c r="BG1000" s="28"/>
      <c r="BH1000" s="17"/>
      <c r="BI1000" s="29">
        <v>40547</v>
      </c>
      <c r="BJ1000" s="32"/>
      <c r="BK1000" s="32"/>
      <c r="BL1000" s="42">
        <f>0.03/2</f>
        <v>1.4999999999999999E-2</v>
      </c>
      <c r="BM1000" s="32"/>
      <c r="BN1000" s="20"/>
      <c r="BO1000" s="20"/>
      <c r="BP1000" s="20"/>
      <c r="BQ1000" s="20"/>
      <c r="BR1000" s="20"/>
      <c r="BS1000" s="20"/>
      <c r="BT1000" s="20"/>
      <c r="BU1000" s="20"/>
      <c r="BW1000" s="16">
        <f t="shared" si="140"/>
        <v>0.50905024316567693</v>
      </c>
      <c r="BX1000" s="10"/>
      <c r="BY1000" s="10"/>
      <c r="BZ1000" s="12"/>
      <c r="CA1000" s="10"/>
      <c r="CB1000" s="10"/>
      <c r="CC1000" s="11"/>
      <c r="CD1000" s="11"/>
      <c r="CF1000" s="17"/>
      <c r="CG1000" s="17"/>
      <c r="CH1000" s="17"/>
      <c r="CI1000" s="17"/>
    </row>
    <row r="1001" spans="33:87" ht="10.5" customHeight="1">
      <c r="AG1001" s="18">
        <v>34213</v>
      </c>
      <c r="AH1001" s="19" t="s">
        <v>33</v>
      </c>
      <c r="AI1001" s="26"/>
      <c r="AJ1001" s="20">
        <v>1.4500000000000001E-2</v>
      </c>
      <c r="AK1001" s="20"/>
      <c r="AL1001" s="20"/>
      <c r="AM1001" s="20"/>
      <c r="AN1001" s="20"/>
      <c r="AO1001" s="19" t="s">
        <v>34</v>
      </c>
      <c r="AP1001" s="18"/>
      <c r="AQ1001" s="3">
        <f t="shared" si="141"/>
        <v>45.608425561946</v>
      </c>
      <c r="AR1001" s="27">
        <v>58.467921664409054</v>
      </c>
      <c r="AS1001" s="28">
        <v>3.3109247789369342E-2</v>
      </c>
      <c r="AT1001" s="28"/>
      <c r="AU1001" s="28"/>
      <c r="AV1001" s="28"/>
      <c r="AW1001" s="60"/>
      <c r="AX1001" s="69"/>
      <c r="AY1001" s="68"/>
      <c r="AZ1001" s="69"/>
      <c r="BA1001" s="69"/>
      <c r="BB1001" s="69"/>
      <c r="BC1001" s="68"/>
      <c r="BD1001" s="20"/>
      <c r="BE1001" s="27"/>
      <c r="BF1001" s="27"/>
      <c r="BG1001" s="28"/>
      <c r="BH1001" s="17"/>
      <c r="BI1001" s="29">
        <v>40547</v>
      </c>
      <c r="BJ1001" s="32"/>
      <c r="BK1001" s="32"/>
      <c r="BL1001" s="32"/>
      <c r="BM1001" s="42">
        <f>0.03/2</f>
        <v>1.4999999999999999E-2</v>
      </c>
      <c r="BN1001" s="20"/>
      <c r="BO1001" s="20"/>
      <c r="BP1001" s="20"/>
      <c r="BQ1001" s="20"/>
      <c r="BR1001" s="20"/>
      <c r="BS1001" s="20"/>
      <c r="BT1001" s="20"/>
      <c r="BU1001" s="20"/>
      <c r="BW1001" s="16">
        <f t="shared" si="140"/>
        <v>0.50905024316567693</v>
      </c>
      <c r="BX1001" s="10"/>
      <c r="BY1001" s="10"/>
      <c r="BZ1001" s="12"/>
      <c r="CA1001" s="10"/>
      <c r="CB1001" s="10"/>
      <c r="CC1001" s="11"/>
      <c r="CD1001" s="11"/>
      <c r="CF1001" s="17"/>
      <c r="CG1001" s="17"/>
      <c r="CH1001" s="17"/>
      <c r="CI1001" s="17"/>
    </row>
    <row r="1002" spans="33:87" ht="10.5" customHeight="1">
      <c r="AG1002" s="18">
        <v>34213</v>
      </c>
      <c r="AH1002" s="19" t="s">
        <v>33</v>
      </c>
      <c r="AI1002" s="26"/>
      <c r="AJ1002" s="20">
        <v>1.4500000000000001E-2</v>
      </c>
      <c r="AK1002" s="21"/>
      <c r="AL1002" s="21"/>
      <c r="AM1002" s="21"/>
      <c r="AN1002" s="21"/>
      <c r="AO1002" s="19" t="s">
        <v>34</v>
      </c>
      <c r="AP1002" s="20"/>
      <c r="AQ1002" s="3">
        <f t="shared" si="141"/>
        <v>45.608425561946</v>
      </c>
      <c r="AR1002" s="27">
        <v>58.467921664409054</v>
      </c>
      <c r="AS1002" s="28">
        <v>3.3109247789369342E-2</v>
      </c>
      <c r="AT1002" s="28"/>
      <c r="AU1002" s="28"/>
      <c r="AV1002" s="28"/>
      <c r="AW1002" s="60"/>
      <c r="AX1002" s="69"/>
      <c r="AY1002" s="68"/>
      <c r="AZ1002" s="69"/>
      <c r="BA1002" s="69"/>
      <c r="BB1002" s="69"/>
      <c r="BC1002" s="68"/>
      <c r="BD1002" s="20"/>
      <c r="BE1002" s="27"/>
      <c r="BF1002" s="27"/>
      <c r="BG1002" s="28"/>
      <c r="BH1002" s="17"/>
      <c r="BI1002" s="29">
        <v>40575</v>
      </c>
      <c r="BJ1002" s="32"/>
      <c r="BK1002" s="32"/>
      <c r="BL1002" s="42">
        <f>0.03/2</f>
        <v>1.4999999999999999E-2</v>
      </c>
      <c r="BM1002" s="32"/>
      <c r="BN1002" s="20"/>
      <c r="BO1002" s="20"/>
      <c r="BP1002" s="20"/>
      <c r="BQ1002" s="20"/>
      <c r="BR1002" s="20"/>
      <c r="BS1002" s="20"/>
      <c r="BT1002" s="20"/>
      <c r="BU1002" s="20"/>
      <c r="BW1002" s="16">
        <f t="shared" si="140"/>
        <v>0.50814999882468448</v>
      </c>
      <c r="BX1002" s="10"/>
      <c r="BY1002" s="10"/>
      <c r="BZ1002" s="12"/>
      <c r="CA1002" s="10"/>
      <c r="CB1002" s="10"/>
      <c r="CC1002" s="11"/>
      <c r="CD1002" s="11"/>
      <c r="CF1002" s="17"/>
      <c r="CG1002" s="17"/>
      <c r="CH1002" s="17"/>
      <c r="CI1002" s="17"/>
    </row>
    <row r="1003" spans="33:87" ht="10.5" customHeight="1">
      <c r="AG1003" s="18">
        <v>34213</v>
      </c>
      <c r="AH1003" s="19" t="s">
        <v>33</v>
      </c>
      <c r="AI1003" s="26"/>
      <c r="AJ1003" s="20">
        <v>1.4500000000000001E-2</v>
      </c>
      <c r="AK1003" s="21"/>
      <c r="AL1003" s="21"/>
      <c r="AM1003" s="21"/>
      <c r="AN1003" s="21"/>
      <c r="AO1003" s="19" t="s">
        <v>34</v>
      </c>
      <c r="AP1003" s="20"/>
      <c r="AQ1003" s="3">
        <f t="shared" si="141"/>
        <v>45.608425561946</v>
      </c>
      <c r="AR1003" s="27">
        <v>58.467921664409054</v>
      </c>
      <c r="AS1003" s="28">
        <v>3.3109247789369342E-2</v>
      </c>
      <c r="AT1003" s="28"/>
      <c r="AU1003" s="28"/>
      <c r="AV1003" s="28"/>
      <c r="AW1003" s="60"/>
      <c r="AX1003" s="69"/>
      <c r="AY1003" s="68"/>
      <c r="AZ1003" s="69"/>
      <c r="BA1003" s="69"/>
      <c r="BB1003" s="69"/>
      <c r="BC1003" s="68"/>
      <c r="BD1003" s="20"/>
      <c r="BE1003" s="27"/>
      <c r="BF1003" s="27"/>
      <c r="BG1003" s="28"/>
      <c r="BH1003" s="17"/>
      <c r="BI1003" s="29">
        <v>40575</v>
      </c>
      <c r="BJ1003" s="32"/>
      <c r="BK1003" s="32"/>
      <c r="BL1003" s="42"/>
      <c r="BM1003" s="42">
        <f>0.03/2</f>
        <v>1.4999999999999999E-2</v>
      </c>
      <c r="BN1003" s="20"/>
      <c r="BO1003" s="20"/>
      <c r="BP1003" s="20"/>
      <c r="BQ1003" s="20"/>
      <c r="BR1003" s="20"/>
      <c r="BS1003" s="20"/>
      <c r="BT1003" s="20"/>
      <c r="BU1003" s="20"/>
      <c r="BW1003" s="16">
        <f t="shared" si="140"/>
        <v>0.50814999882468448</v>
      </c>
      <c r="BX1003" s="10"/>
      <c r="BY1003" s="10"/>
      <c r="BZ1003" s="12"/>
      <c r="CA1003" s="10"/>
      <c r="CB1003" s="10"/>
      <c r="CC1003" s="11"/>
      <c r="CD1003" s="11"/>
      <c r="CF1003" s="17"/>
      <c r="CG1003" s="17"/>
      <c r="CH1003" s="17"/>
      <c r="CI1003" s="17"/>
    </row>
    <row r="1004" spans="33:87" ht="10.5" customHeight="1">
      <c r="AG1004" s="18">
        <v>34213</v>
      </c>
      <c r="AH1004" s="19" t="s">
        <v>39</v>
      </c>
      <c r="AI1004" s="19"/>
      <c r="AJ1004" s="19"/>
      <c r="AK1004" s="19"/>
      <c r="AL1004" s="20">
        <v>0.02</v>
      </c>
      <c r="AM1004" s="26"/>
      <c r="AN1004" s="20"/>
      <c r="AO1004" s="19" t="s">
        <v>34</v>
      </c>
      <c r="AP1004" s="18"/>
      <c r="AQ1004" s="3">
        <f t="shared" si="141"/>
        <v>45.608425561946</v>
      </c>
      <c r="AR1004" s="19"/>
      <c r="AS1004" s="19"/>
      <c r="AT1004" s="27">
        <v>228.11167223130715</v>
      </c>
      <c r="AU1004" s="27">
        <v>129.93916736731495</v>
      </c>
      <c r="AV1004" s="28">
        <v>0</v>
      </c>
      <c r="AW1004" s="60"/>
      <c r="AX1004" s="69"/>
      <c r="AY1004" s="68"/>
      <c r="AZ1004" s="69"/>
      <c r="BA1004" s="69"/>
      <c r="BB1004" s="69"/>
      <c r="BC1004" s="68"/>
      <c r="BD1004" s="20"/>
      <c r="BE1004" s="27"/>
      <c r="BF1004" s="27"/>
      <c r="BG1004" s="28"/>
      <c r="BH1004" s="17"/>
      <c r="BI1004" s="29">
        <v>40603</v>
      </c>
      <c r="BJ1004" s="32"/>
      <c r="BK1004" s="32"/>
      <c r="BL1004" s="42">
        <f>0.03/2</f>
        <v>1.4999999999999999E-2</v>
      </c>
      <c r="BM1004" s="32"/>
      <c r="BN1004" s="20"/>
      <c r="BO1004" s="20"/>
      <c r="BP1004" s="20"/>
      <c r="BQ1004" s="20"/>
      <c r="BR1004" s="20"/>
      <c r="BS1004" s="20"/>
      <c r="BT1004" s="20"/>
      <c r="BU1004" s="20"/>
      <c r="BW1004" s="16">
        <f t="shared" si="140"/>
        <v>0.50725134654633108</v>
      </c>
      <c r="BX1004" s="10"/>
      <c r="BY1004" s="10"/>
      <c r="BZ1004" s="12"/>
      <c r="CA1004" s="10"/>
      <c r="CB1004" s="10"/>
      <c r="CC1004" s="11"/>
      <c r="CD1004" s="11"/>
      <c r="CF1004" s="17"/>
      <c r="CG1004" s="17"/>
      <c r="CH1004" s="17"/>
      <c r="CI1004" s="17"/>
    </row>
    <row r="1005" spans="33:87" ht="10.5" customHeight="1">
      <c r="AG1005" s="18">
        <v>34242</v>
      </c>
      <c r="AH1005" s="19" t="s">
        <v>35</v>
      </c>
      <c r="AI1005" s="20">
        <v>1.6E-2</v>
      </c>
      <c r="AJ1005" s="26"/>
      <c r="AK1005" s="20"/>
      <c r="AL1005" s="20"/>
      <c r="AM1005" s="20"/>
      <c r="AN1005" s="20"/>
      <c r="AO1005" s="19" t="s">
        <v>34</v>
      </c>
      <c r="AP1005" s="20"/>
      <c r="AQ1005" s="3">
        <f t="shared" si="141"/>
        <v>45.524890062284676</v>
      </c>
      <c r="AR1005" s="27">
        <v>58.361010866140887</v>
      </c>
      <c r="AS1005" s="28">
        <v>3.3048706281984544E-2</v>
      </c>
      <c r="AT1005" s="28"/>
      <c r="AU1005" s="28"/>
      <c r="AV1005" s="28"/>
      <c r="AW1005" s="60"/>
      <c r="AX1005" s="69"/>
      <c r="AY1005" s="68"/>
      <c r="AZ1005" s="69"/>
      <c r="BA1005" s="69"/>
      <c r="BB1005" s="69"/>
      <c r="BC1005" s="68"/>
      <c r="BD1005" s="20"/>
      <c r="BE1005" s="27"/>
      <c r="BF1005" s="27"/>
      <c r="BG1005" s="28"/>
      <c r="BH1005" s="17"/>
      <c r="BI1005" s="29">
        <v>40603</v>
      </c>
      <c r="BJ1005" s="32"/>
      <c r="BK1005" s="32"/>
      <c r="BL1005" s="32"/>
      <c r="BM1005" s="42">
        <f>0.03/2</f>
        <v>1.4999999999999999E-2</v>
      </c>
      <c r="BN1005" s="20"/>
      <c r="BO1005" s="20"/>
      <c r="BP1005" s="20"/>
      <c r="BQ1005" s="20"/>
      <c r="BR1005" s="20"/>
      <c r="BS1005" s="20"/>
      <c r="BT1005" s="20"/>
      <c r="BU1005" s="20"/>
      <c r="BW1005" s="16">
        <f t="shared" si="140"/>
        <v>0.50725134654633108</v>
      </c>
      <c r="BX1005" s="10"/>
      <c r="BY1005" s="10"/>
      <c r="BZ1005" s="12"/>
      <c r="CA1005" s="10"/>
      <c r="CB1005" s="10"/>
      <c r="CC1005" s="11"/>
      <c r="CD1005" s="11"/>
      <c r="CF1005" s="17"/>
      <c r="CG1005" s="17"/>
      <c r="CH1005" s="17"/>
      <c r="CI1005" s="17"/>
    </row>
    <row r="1006" spans="33:87" ht="10.5" customHeight="1">
      <c r="AG1006" s="18">
        <v>34242</v>
      </c>
      <c r="AH1006" s="19" t="s">
        <v>33</v>
      </c>
      <c r="AI1006" s="26"/>
      <c r="AJ1006" s="20">
        <v>1.4500000000000001E-2</v>
      </c>
      <c r="AK1006" s="21"/>
      <c r="AL1006" s="21"/>
      <c r="AM1006" s="21"/>
      <c r="AN1006" s="21"/>
      <c r="AO1006" s="19" t="s">
        <v>34</v>
      </c>
      <c r="AP1006" s="20"/>
      <c r="AQ1006" s="3">
        <f t="shared" si="141"/>
        <v>45.524890062284676</v>
      </c>
      <c r="AR1006" s="27">
        <v>58.361010866140887</v>
      </c>
      <c r="AS1006" s="28">
        <v>3.3048706281984544E-2</v>
      </c>
      <c r="AT1006" s="28"/>
      <c r="AU1006" s="28"/>
      <c r="AV1006" s="28"/>
      <c r="AW1006" s="60"/>
      <c r="AX1006" s="69"/>
      <c r="AY1006" s="68"/>
      <c r="AZ1006" s="69"/>
      <c r="BA1006" s="69"/>
      <c r="BB1006" s="69"/>
      <c r="BC1006" s="68"/>
      <c r="BD1006" s="20"/>
      <c r="BE1006" s="27"/>
      <c r="BF1006" s="27"/>
      <c r="BG1006" s="28"/>
      <c r="BH1006" s="17"/>
      <c r="BI1006" s="29">
        <v>40634</v>
      </c>
      <c r="BJ1006" s="30"/>
      <c r="BK1006" s="30"/>
      <c r="BL1006" s="26">
        <v>9239</v>
      </c>
      <c r="BM1006" s="30"/>
      <c r="BN1006" s="20"/>
      <c r="BO1006" s="20"/>
      <c r="BP1006" s="20"/>
      <c r="BQ1006" s="20"/>
      <c r="BR1006" s="20"/>
      <c r="BS1006" s="20"/>
      <c r="BT1006" s="20"/>
      <c r="BU1006" s="20"/>
      <c r="BW1006" s="16">
        <f t="shared" si="140"/>
        <v>0.50625826376194472</v>
      </c>
      <c r="BX1006" s="10"/>
      <c r="BY1006" s="10"/>
      <c r="BZ1006" s="12"/>
      <c r="CA1006" s="10"/>
      <c r="CB1006" s="10"/>
      <c r="CC1006" s="11"/>
      <c r="CD1006" s="11"/>
      <c r="CF1006" s="17"/>
      <c r="CG1006" s="17"/>
      <c r="CH1006" s="17"/>
      <c r="CI1006" s="17"/>
    </row>
    <row r="1007" spans="33:87" ht="10.5" customHeight="1">
      <c r="AG1007" s="18">
        <v>34243</v>
      </c>
      <c r="AH1007" s="19" t="s">
        <v>33</v>
      </c>
      <c r="AI1007" s="26"/>
      <c r="AJ1007" s="20">
        <v>1.4500000000000001E-2</v>
      </c>
      <c r="AK1007" s="20"/>
      <c r="AL1007" s="20"/>
      <c r="AM1007" s="20"/>
      <c r="AN1007" s="20"/>
      <c r="AO1007" s="19" t="s">
        <v>34</v>
      </c>
      <c r="AP1007" s="18"/>
      <c r="AQ1007" s="3">
        <f t="shared" si="141"/>
        <v>45.522012258353278</v>
      </c>
      <c r="AR1007" s="27">
        <v>58.357327775693577</v>
      </c>
      <c r="AS1007" s="28">
        <v>3.3046620619440373E-2</v>
      </c>
      <c r="AT1007" s="28"/>
      <c r="AU1007" s="28"/>
      <c r="AV1007" s="28"/>
      <c r="AW1007" s="60"/>
      <c r="AX1007" s="69"/>
      <c r="AY1007" s="68"/>
      <c r="AZ1007" s="69"/>
      <c r="BA1007" s="69"/>
      <c r="BB1007" s="69"/>
      <c r="BC1007" s="68"/>
      <c r="BD1007" s="20"/>
      <c r="BE1007" s="27"/>
      <c r="BF1007" s="27"/>
      <c r="BG1007" s="28"/>
      <c r="BH1007" s="17"/>
      <c r="BI1007" s="29">
        <v>40634</v>
      </c>
      <c r="BJ1007" s="30"/>
      <c r="BK1007" s="30"/>
      <c r="BL1007" s="30"/>
      <c r="BM1007" s="26">
        <v>9248</v>
      </c>
      <c r="BN1007" s="20"/>
      <c r="BO1007" s="20"/>
      <c r="BP1007" s="20"/>
      <c r="BQ1007" s="20"/>
      <c r="BR1007" s="20"/>
      <c r="BS1007" s="20"/>
      <c r="BT1007" s="20"/>
      <c r="BU1007" s="20"/>
      <c r="BW1007" s="16">
        <f t="shared" si="140"/>
        <v>0.50625826376194472</v>
      </c>
      <c r="BX1007" s="10"/>
      <c r="BY1007" s="10"/>
      <c r="BZ1007" s="12"/>
      <c r="CA1007" s="10"/>
      <c r="CB1007" s="10"/>
      <c r="CC1007" s="11"/>
      <c r="CD1007" s="11"/>
      <c r="CF1007" s="17"/>
      <c r="CG1007" s="17"/>
      <c r="CH1007" s="17"/>
      <c r="CI1007" s="17"/>
    </row>
    <row r="1008" spans="33:87" ht="10.5" customHeight="1">
      <c r="AG1008" s="18">
        <v>34243</v>
      </c>
      <c r="AH1008" s="19" t="s">
        <v>33</v>
      </c>
      <c r="AI1008" s="26"/>
      <c r="AJ1008" s="20">
        <v>1.4500000000000001E-2</v>
      </c>
      <c r="AK1008" s="21"/>
      <c r="AL1008" s="21"/>
      <c r="AM1008" s="21"/>
      <c r="AN1008" s="21"/>
      <c r="AO1008" s="19" t="s">
        <v>34</v>
      </c>
      <c r="AP1008" s="20"/>
      <c r="AQ1008" s="3">
        <f t="shared" si="141"/>
        <v>45.522012258353278</v>
      </c>
      <c r="AR1008" s="27">
        <v>58.357327775693577</v>
      </c>
      <c r="AS1008" s="28">
        <v>3.3046620619440373E-2</v>
      </c>
      <c r="AT1008" s="28"/>
      <c r="AU1008" s="28"/>
      <c r="AV1008" s="28"/>
      <c r="AW1008" s="60"/>
      <c r="AX1008" s="69"/>
      <c r="AY1008" s="68"/>
      <c r="AZ1008" s="69"/>
      <c r="BA1008" s="69"/>
      <c r="BB1008" s="69"/>
      <c r="BC1008" s="68"/>
      <c r="BD1008" s="20"/>
      <c r="BE1008" s="27"/>
      <c r="BF1008" s="27"/>
      <c r="BG1008" s="28"/>
      <c r="BH1008" s="17"/>
      <c r="BI1008" s="29">
        <v>40665</v>
      </c>
      <c r="BJ1008" s="30"/>
      <c r="BK1008" s="30"/>
      <c r="BL1008" s="26">
        <v>1813</v>
      </c>
      <c r="BM1008" s="30"/>
      <c r="BN1008" s="20"/>
      <c r="BO1008" s="20"/>
      <c r="BP1008" s="20"/>
      <c r="BQ1008" s="20"/>
      <c r="BR1008" s="20"/>
      <c r="BS1008" s="20"/>
      <c r="BT1008" s="20"/>
      <c r="BU1008" s="20"/>
      <c r="BW1008" s="16">
        <f t="shared" si="140"/>
        <v>0.50526712520781691</v>
      </c>
      <c r="BX1008" s="10"/>
      <c r="BY1008" s="10"/>
      <c r="BZ1008" s="12"/>
      <c r="CA1008" s="10"/>
      <c r="CB1008" s="10"/>
      <c r="CC1008" s="11"/>
      <c r="CD1008" s="11"/>
      <c r="CF1008" s="17"/>
      <c r="CG1008" s="17"/>
      <c r="CH1008" s="17"/>
      <c r="CI1008" s="17"/>
    </row>
    <row r="1009" spans="33:87" ht="10.5" customHeight="1">
      <c r="AG1009" s="18">
        <v>34243</v>
      </c>
      <c r="AH1009" s="19" t="s">
        <v>33</v>
      </c>
      <c r="AI1009" s="26"/>
      <c r="AJ1009" s="20">
        <v>1.4500000000000001E-2</v>
      </c>
      <c r="AK1009" s="21"/>
      <c r="AL1009" s="21"/>
      <c r="AM1009" s="21"/>
      <c r="AN1009" s="21"/>
      <c r="AO1009" s="19" t="s">
        <v>34</v>
      </c>
      <c r="AP1009" s="18"/>
      <c r="AQ1009" s="3">
        <f t="shared" si="141"/>
        <v>45.522012258353278</v>
      </c>
      <c r="AR1009" s="27">
        <v>58.357327775693577</v>
      </c>
      <c r="AS1009" s="28">
        <v>3.3046620619440373E-2</v>
      </c>
      <c r="AT1009" s="28"/>
      <c r="AU1009" s="28"/>
      <c r="AV1009" s="28"/>
      <c r="AW1009" s="60"/>
      <c r="AX1009" s="69"/>
      <c r="AY1009" s="68"/>
      <c r="AZ1009" s="69"/>
      <c r="BA1009" s="69"/>
      <c r="BB1009" s="69"/>
      <c r="BC1009" s="68"/>
      <c r="BD1009" s="20"/>
      <c r="BE1009" s="27"/>
      <c r="BF1009" s="27"/>
      <c r="BG1009" s="28"/>
      <c r="BH1009" s="17"/>
      <c r="BI1009" s="29">
        <v>40665</v>
      </c>
      <c r="BJ1009" s="30"/>
      <c r="BK1009" s="30"/>
      <c r="BL1009" s="30"/>
      <c r="BM1009" s="30">
        <v>887.7</v>
      </c>
      <c r="BN1009" s="20"/>
      <c r="BO1009" s="20"/>
      <c r="BP1009" s="20"/>
      <c r="BQ1009" s="20"/>
      <c r="BR1009" s="20"/>
      <c r="BS1009" s="20"/>
      <c r="BT1009" s="20"/>
      <c r="BU1009" s="20"/>
      <c r="BW1009" s="16">
        <f t="shared" si="140"/>
        <v>0.50526712520781691</v>
      </c>
      <c r="BX1009" s="10"/>
      <c r="BY1009" s="10"/>
      <c r="BZ1009" s="12"/>
      <c r="CA1009" s="10"/>
      <c r="CB1009" s="10"/>
      <c r="CC1009" s="11"/>
      <c r="CD1009" s="11"/>
      <c r="CF1009" s="17"/>
      <c r="CG1009" s="17"/>
      <c r="CH1009" s="17"/>
      <c r="CI1009" s="17"/>
    </row>
    <row r="1010" spans="33:87" ht="10.5" customHeight="1">
      <c r="AG1010" s="18">
        <v>34243</v>
      </c>
      <c r="AH1010" s="19" t="s">
        <v>39</v>
      </c>
      <c r="AI1010" s="19"/>
      <c r="AJ1010" s="19"/>
      <c r="AK1010" s="19"/>
      <c r="AL1010" s="20">
        <v>0.02</v>
      </c>
      <c r="AM1010" s="20"/>
      <c r="AN1010" s="21"/>
      <c r="AO1010" s="19" t="s">
        <v>34</v>
      </c>
      <c r="AP1010" s="20"/>
      <c r="AQ1010" s="3">
        <f t="shared" si="141"/>
        <v>45.522012258353278</v>
      </c>
      <c r="AR1010" s="19"/>
      <c r="AS1010" s="19"/>
      <c r="AT1010" s="27">
        <v>227.68019192252771</v>
      </c>
      <c r="AU1010" s="27">
        <v>129.69338339883245</v>
      </c>
      <c r="AV1010" s="28">
        <v>0</v>
      </c>
      <c r="AW1010" s="60"/>
      <c r="AX1010" s="69"/>
      <c r="AY1010" s="68"/>
      <c r="AZ1010" s="69"/>
      <c r="BA1010" s="69"/>
      <c r="BB1010" s="69"/>
      <c r="BC1010" s="68"/>
      <c r="BD1010" s="20"/>
      <c r="BE1010" s="27"/>
      <c r="BF1010" s="27"/>
      <c r="BG1010" s="28"/>
      <c r="BH1010" s="17"/>
      <c r="BI1010" s="29">
        <v>40695</v>
      </c>
      <c r="BJ1010" s="30"/>
      <c r="BK1010" s="30"/>
      <c r="BL1010" s="30">
        <v>758.4</v>
      </c>
      <c r="BM1010" s="30"/>
      <c r="BN1010" s="20"/>
      <c r="BO1010" s="20"/>
      <c r="BP1010" s="20"/>
      <c r="BQ1010" s="20"/>
      <c r="BR1010" s="20"/>
      <c r="BS1010" s="20"/>
      <c r="BT1010" s="20"/>
      <c r="BU1010" s="20"/>
      <c r="BW1010" s="16">
        <f t="shared" si="140"/>
        <v>0.50430980644603007</v>
      </c>
      <c r="BX1010" s="10"/>
      <c r="BY1010" s="10"/>
      <c r="BZ1010" s="12"/>
      <c r="CA1010" s="10"/>
      <c r="CB1010" s="10"/>
      <c r="CC1010" s="11"/>
      <c r="CD1010" s="11"/>
      <c r="CF1010" s="17"/>
      <c r="CG1010" s="17"/>
      <c r="CH1010" s="17"/>
      <c r="CI1010" s="17"/>
    </row>
    <row r="1011" spans="33:87" ht="10.5" customHeight="1">
      <c r="AG1011" s="18">
        <v>34271</v>
      </c>
      <c r="AH1011" s="19" t="s">
        <v>35</v>
      </c>
      <c r="AI1011" s="20">
        <v>1.6E-2</v>
      </c>
      <c r="AJ1011" s="26"/>
      <c r="AK1011" s="20"/>
      <c r="AL1011" s="20"/>
      <c r="AM1011" s="20"/>
      <c r="AN1011" s="20"/>
      <c r="AO1011" s="19" t="s">
        <v>34</v>
      </c>
      <c r="AP1011" s="20"/>
      <c r="AQ1011" s="3">
        <f t="shared" si="141"/>
        <v>45.441507564609651</v>
      </c>
      <c r="AR1011" s="27">
        <v>58.25429555829654</v>
      </c>
      <c r="AS1011" s="28">
        <v>3.2988275477027637E-2</v>
      </c>
      <c r="AT1011" s="28"/>
      <c r="AU1011" s="28"/>
      <c r="AV1011" s="28"/>
      <c r="AW1011" s="60"/>
      <c r="AX1011" s="69"/>
      <c r="AY1011" s="68"/>
      <c r="AZ1011" s="69"/>
      <c r="BA1011" s="69"/>
      <c r="BB1011" s="69"/>
      <c r="BC1011" s="68"/>
      <c r="BD1011" s="20"/>
      <c r="BE1011" s="27"/>
      <c r="BF1011" s="27"/>
      <c r="BG1011" s="28"/>
      <c r="BH1011" s="17"/>
      <c r="BI1011" s="29">
        <v>40695</v>
      </c>
      <c r="BJ1011" s="30"/>
      <c r="BK1011" s="30"/>
      <c r="BL1011" s="30"/>
      <c r="BM1011" s="30">
        <v>155.6</v>
      </c>
      <c r="BN1011" s="20"/>
      <c r="BO1011" s="20"/>
      <c r="BP1011" s="20"/>
      <c r="BQ1011" s="20"/>
      <c r="BR1011" s="20"/>
      <c r="BS1011" s="20"/>
      <c r="BT1011" s="20"/>
      <c r="BU1011" s="20"/>
      <c r="BW1011" s="16">
        <f t="shared" si="140"/>
        <v>0.50430980644603007</v>
      </c>
      <c r="BX1011" s="10"/>
      <c r="BY1011" s="10"/>
      <c r="BZ1011" s="12"/>
      <c r="CA1011" s="10"/>
      <c r="CB1011" s="10"/>
      <c r="CC1011" s="11"/>
      <c r="CD1011" s="11"/>
      <c r="CF1011" s="17"/>
      <c r="CG1011" s="17"/>
      <c r="CH1011" s="17"/>
      <c r="CI1011" s="17"/>
    </row>
    <row r="1012" spans="33:87" ht="10.5" customHeight="1">
      <c r="AG1012" s="18">
        <v>34271</v>
      </c>
      <c r="AH1012" s="19" t="s">
        <v>33</v>
      </c>
      <c r="AI1012" s="26"/>
      <c r="AJ1012" s="20">
        <v>1.4500000000000001E-2</v>
      </c>
      <c r="AK1012" s="21"/>
      <c r="AL1012" s="21"/>
      <c r="AM1012" s="21"/>
      <c r="AN1012" s="21"/>
      <c r="AO1012" s="19" t="s">
        <v>34</v>
      </c>
      <c r="AP1012" s="18"/>
      <c r="AQ1012" s="3">
        <f t="shared" si="141"/>
        <v>45.441507564609651</v>
      </c>
      <c r="AR1012" s="27">
        <v>58.25429555829654</v>
      </c>
      <c r="AS1012" s="28">
        <v>3.2988275477027637E-2</v>
      </c>
      <c r="AT1012" s="28"/>
      <c r="AU1012" s="28"/>
      <c r="AV1012" s="28"/>
      <c r="AW1012" s="60"/>
      <c r="AX1012" s="69"/>
      <c r="AY1012" s="68"/>
      <c r="AZ1012" s="69"/>
      <c r="BA1012" s="69"/>
      <c r="BB1012" s="69"/>
      <c r="BC1012" s="68"/>
      <c r="BD1012" s="20"/>
      <c r="BE1012" s="27"/>
      <c r="BF1012" s="27"/>
      <c r="BG1012" s="28"/>
      <c r="BH1012" s="17"/>
      <c r="BI1012" s="29">
        <v>40725</v>
      </c>
      <c r="BJ1012" s="30"/>
      <c r="BK1012" s="30"/>
      <c r="BL1012" s="30">
        <v>283.3</v>
      </c>
      <c r="BM1012" s="30"/>
      <c r="BN1012" s="20"/>
      <c r="BO1012" s="20"/>
      <c r="BP1012" s="20"/>
      <c r="BQ1012" s="20"/>
      <c r="BR1012" s="20"/>
      <c r="BS1012" s="20"/>
      <c r="BT1012" s="20"/>
      <c r="BU1012" s="20"/>
      <c r="BW1012" s="16">
        <f t="shared" si="140"/>
        <v>0.5033543014955244</v>
      </c>
      <c r="BX1012" s="10"/>
      <c r="BY1012" s="10"/>
      <c r="BZ1012" s="12"/>
      <c r="CA1012" s="10"/>
      <c r="CB1012" s="10"/>
      <c r="CC1012" s="11"/>
      <c r="CD1012" s="11"/>
      <c r="CF1012" s="17"/>
      <c r="CG1012" s="17"/>
      <c r="CH1012" s="17"/>
      <c r="CI1012" s="17"/>
    </row>
    <row r="1013" spans="33:87" ht="10.5" customHeight="1">
      <c r="AG1013" s="18">
        <v>34274</v>
      </c>
      <c r="AH1013" s="19" t="s">
        <v>33</v>
      </c>
      <c r="AI1013" s="26"/>
      <c r="AJ1013" s="20">
        <v>1.4500000000000001E-2</v>
      </c>
      <c r="AK1013" s="20"/>
      <c r="AL1013" s="20"/>
      <c r="AM1013" s="20"/>
      <c r="AN1013" s="20"/>
      <c r="AO1013" s="19" t="s">
        <v>34</v>
      </c>
      <c r="AP1013" s="20"/>
      <c r="AQ1013" s="3">
        <f t="shared" si="141"/>
        <v>45.432890510343746</v>
      </c>
      <c r="AR1013" s="27">
        <v>58.243267186979672</v>
      </c>
      <c r="AS1013" s="28">
        <v>3.2982030324673173E-2</v>
      </c>
      <c r="AT1013" s="28"/>
      <c r="AU1013" s="28"/>
      <c r="AV1013" s="28"/>
      <c r="AW1013" s="60"/>
      <c r="AX1013" s="69"/>
      <c r="AY1013" s="68"/>
      <c r="AZ1013" s="69"/>
      <c r="BA1013" s="69"/>
      <c r="BB1013" s="69"/>
      <c r="BC1013" s="68"/>
      <c r="BD1013" s="20"/>
      <c r="BE1013" s="27"/>
      <c r="BF1013" s="27"/>
      <c r="BG1013" s="28"/>
      <c r="BH1013" s="17"/>
      <c r="BI1013" s="29">
        <v>40725</v>
      </c>
      <c r="BJ1013" s="19"/>
      <c r="BK1013" s="19"/>
      <c r="BL1013" s="19"/>
      <c r="BM1013" s="19">
        <v>43.1</v>
      </c>
      <c r="BN1013" s="20"/>
      <c r="BO1013" s="20"/>
      <c r="BP1013" s="20"/>
      <c r="BQ1013" s="20"/>
      <c r="BR1013" s="20"/>
      <c r="BS1013" s="20"/>
      <c r="BT1013" s="20"/>
      <c r="BU1013" s="20"/>
      <c r="BW1013" s="16">
        <f t="shared" si="140"/>
        <v>0.5033543014955244</v>
      </c>
      <c r="BX1013" s="10"/>
      <c r="BY1013" s="10"/>
      <c r="BZ1013" s="12"/>
      <c r="CA1013" s="10"/>
      <c r="CB1013" s="10"/>
      <c r="CC1013" s="11"/>
      <c r="CD1013" s="11"/>
      <c r="CF1013" s="17"/>
      <c r="CG1013" s="17"/>
      <c r="CH1013" s="17"/>
      <c r="CI1013" s="17"/>
    </row>
    <row r="1014" spans="33:87" ht="10.5" customHeight="1">
      <c r="AG1014" s="18">
        <v>34274</v>
      </c>
      <c r="AH1014" s="19" t="s">
        <v>33</v>
      </c>
      <c r="AI1014" s="26"/>
      <c r="AJ1014" s="20">
        <v>1.4500000000000001E-2</v>
      </c>
      <c r="AK1014" s="21"/>
      <c r="AL1014" s="21"/>
      <c r="AM1014" s="21"/>
      <c r="AN1014" s="21"/>
      <c r="AO1014" s="19" t="s">
        <v>34</v>
      </c>
      <c r="AP1014" s="18"/>
      <c r="AQ1014" s="3">
        <f t="shared" si="141"/>
        <v>45.432890510343746</v>
      </c>
      <c r="AR1014" s="27">
        <v>58.243267186979672</v>
      </c>
      <c r="AS1014" s="28">
        <v>3.2982030324673173E-2</v>
      </c>
      <c r="AT1014" s="28"/>
      <c r="AU1014" s="28"/>
      <c r="AV1014" s="28"/>
      <c r="AW1014" s="60"/>
      <c r="AX1014" s="69"/>
      <c r="AY1014" s="68"/>
      <c r="AZ1014" s="69"/>
      <c r="BA1014" s="69"/>
      <c r="BB1014" s="69"/>
      <c r="BC1014" s="68"/>
      <c r="BD1014" s="20"/>
      <c r="BE1014" s="27"/>
      <c r="BF1014" s="27"/>
      <c r="BG1014" s="28"/>
      <c r="BH1014" s="17"/>
      <c r="BI1014" s="29">
        <v>40756</v>
      </c>
      <c r="BJ1014" s="19"/>
      <c r="BK1014" s="19"/>
      <c r="BL1014" s="19">
        <v>193.3</v>
      </c>
      <c r="BM1014" s="19"/>
      <c r="BN1014" s="20"/>
      <c r="BO1014" s="20"/>
      <c r="BP1014" s="20"/>
      <c r="BQ1014" s="20"/>
      <c r="BR1014" s="20"/>
      <c r="BS1014" s="20"/>
      <c r="BT1014" s="20"/>
      <c r="BU1014" s="20"/>
      <c r="BW1014" s="16">
        <f t="shared" si="140"/>
        <v>0.50236884823913486</v>
      </c>
      <c r="BX1014" s="10"/>
      <c r="BY1014" s="10"/>
      <c r="BZ1014" s="12"/>
      <c r="CA1014" s="10"/>
      <c r="CB1014" s="10"/>
      <c r="CC1014" s="11"/>
      <c r="CD1014" s="11"/>
      <c r="CF1014" s="17"/>
      <c r="CG1014" s="17"/>
      <c r="CH1014" s="17"/>
      <c r="CI1014" s="17"/>
    </row>
    <row r="1015" spans="33:87" ht="10.5" customHeight="1">
      <c r="AG1015" s="18">
        <v>34274</v>
      </c>
      <c r="AH1015" s="19" t="s">
        <v>33</v>
      </c>
      <c r="AI1015" s="26"/>
      <c r="AJ1015" s="20">
        <v>1.4500000000000001E-2</v>
      </c>
      <c r="AK1015" s="21"/>
      <c r="AL1015" s="21"/>
      <c r="AM1015" s="21"/>
      <c r="AN1015" s="21"/>
      <c r="AO1015" s="19" t="s">
        <v>34</v>
      </c>
      <c r="AP1015" s="18"/>
      <c r="AQ1015" s="3">
        <f t="shared" si="141"/>
        <v>45.432890510343746</v>
      </c>
      <c r="AR1015" s="27">
        <v>58.243267186979672</v>
      </c>
      <c r="AS1015" s="28">
        <v>3.2982030324673173E-2</v>
      </c>
      <c r="AT1015" s="28"/>
      <c r="AU1015" s="28"/>
      <c r="AV1015" s="28"/>
      <c r="AW1015" s="60"/>
      <c r="AX1015" s="69"/>
      <c r="AY1015" s="68"/>
      <c r="AZ1015" s="69"/>
      <c r="BA1015" s="69"/>
      <c r="BB1015" s="69"/>
      <c r="BC1015" s="68"/>
      <c r="BD1015" s="20"/>
      <c r="BE1015" s="27"/>
      <c r="BF1015" s="27"/>
      <c r="BG1015" s="28"/>
      <c r="BH1015" s="17"/>
      <c r="BI1015" s="29">
        <v>40756</v>
      </c>
      <c r="BJ1015" s="19"/>
      <c r="BK1015" s="19"/>
      <c r="BL1015" s="19"/>
      <c r="BM1015" s="19">
        <v>29</v>
      </c>
      <c r="BN1015" s="20"/>
      <c r="BO1015" s="20"/>
      <c r="BP1015" s="20"/>
      <c r="BQ1015" s="20"/>
      <c r="BR1015" s="20"/>
      <c r="BS1015" s="20"/>
      <c r="BT1015" s="20"/>
      <c r="BU1015" s="20"/>
      <c r="BW1015" s="16">
        <f t="shared" si="140"/>
        <v>0.50236884823913486</v>
      </c>
      <c r="BX1015" s="10"/>
      <c r="BY1015" s="10"/>
      <c r="BZ1015" s="12"/>
      <c r="CA1015" s="10"/>
      <c r="CB1015" s="10"/>
      <c r="CC1015" s="11"/>
      <c r="CD1015" s="11"/>
      <c r="CF1015" s="17"/>
      <c r="CG1015" s="17"/>
      <c r="CH1015" s="17"/>
      <c r="CI1015" s="17"/>
    </row>
    <row r="1016" spans="33:87" ht="10.5" customHeight="1">
      <c r="AG1016" s="18">
        <v>34274</v>
      </c>
      <c r="AH1016" s="19" t="s">
        <v>39</v>
      </c>
      <c r="AI1016" s="19"/>
      <c r="AJ1016" s="19"/>
      <c r="AK1016" s="19"/>
      <c r="AL1016" s="20">
        <v>0.02</v>
      </c>
      <c r="AM1016" s="26"/>
      <c r="AN1016" s="20"/>
      <c r="AO1016" s="19" t="s">
        <v>34</v>
      </c>
      <c r="AP1016" s="20"/>
      <c r="AQ1016" s="3">
        <f t="shared" si="141"/>
        <v>45.432890510343746</v>
      </c>
      <c r="AR1016" s="19"/>
      <c r="AS1016" s="19"/>
      <c r="AT1016" s="27">
        <v>227.23518633849901</v>
      </c>
      <c r="AU1016" s="27">
        <v>129.43989503281907</v>
      </c>
      <c r="AV1016" s="28">
        <v>0</v>
      </c>
      <c r="AW1016" s="60"/>
      <c r="AX1016" s="69"/>
      <c r="AY1016" s="68"/>
      <c r="AZ1016" s="69"/>
      <c r="BA1016" s="69"/>
      <c r="BB1016" s="69"/>
      <c r="BC1016" s="68"/>
      <c r="BD1016" s="20"/>
      <c r="BE1016" s="27"/>
      <c r="BF1016" s="27"/>
      <c r="BG1016" s="28"/>
      <c r="BH1016" s="17"/>
      <c r="BI1016" s="29">
        <v>40763</v>
      </c>
      <c r="BJ1016" s="19"/>
      <c r="BK1016" s="20">
        <v>2600</v>
      </c>
      <c r="BL1016" s="19"/>
      <c r="BM1016" s="19"/>
      <c r="BN1016" s="20"/>
      <c r="BO1016" s="20"/>
      <c r="BP1016" s="20"/>
      <c r="BQ1016" s="20"/>
      <c r="BR1016" s="20"/>
      <c r="BS1016" s="20"/>
      <c r="BT1016" s="20"/>
      <c r="BU1016" s="20"/>
      <c r="BW1016" s="16">
        <f t="shared" si="140"/>
        <v>0.50214659368048331</v>
      </c>
      <c r="BX1016" s="10"/>
      <c r="BY1016" s="10"/>
      <c r="BZ1016" s="12"/>
      <c r="CA1016" s="10"/>
      <c r="CB1016" s="10"/>
      <c r="CC1016" s="11"/>
      <c r="CD1016" s="11"/>
      <c r="CF1016" s="17"/>
      <c r="CG1016" s="17"/>
      <c r="CH1016" s="17"/>
      <c r="CI1016" s="17"/>
    </row>
    <row r="1017" spans="33:87" ht="10.5" customHeight="1">
      <c r="AG1017" s="18">
        <v>34303</v>
      </c>
      <c r="AH1017" s="19" t="s">
        <v>35</v>
      </c>
      <c r="AI1017" s="20">
        <v>1.6E-2</v>
      </c>
      <c r="AJ1017" s="26"/>
      <c r="AK1017" s="20"/>
      <c r="AL1017" s="20"/>
      <c r="AM1017" s="20"/>
      <c r="AN1017" s="20"/>
      <c r="AO1017" s="19" t="s">
        <v>34</v>
      </c>
      <c r="AP1017" s="20"/>
      <c r="AQ1017" s="3">
        <f t="shared" si="141"/>
        <v>45.349676517247552</v>
      </c>
      <c r="AR1017" s="27">
        <v>58.136767177890135</v>
      </c>
      <c r="AS1017" s="28">
        <v>3.292172143921706E-2</v>
      </c>
      <c r="AT1017" s="28"/>
      <c r="AU1017" s="28"/>
      <c r="AV1017" s="28"/>
      <c r="AW1017" s="60"/>
      <c r="AX1017" s="69"/>
      <c r="AY1017" s="68"/>
      <c r="AZ1017" s="69"/>
      <c r="BA1017" s="69"/>
      <c r="BB1017" s="69"/>
      <c r="BC1017" s="68"/>
      <c r="BD1017" s="20"/>
      <c r="BE1017" s="27"/>
      <c r="BF1017" s="27"/>
      <c r="BG1017" s="28"/>
      <c r="BH1017" s="17"/>
      <c r="BI1017" s="29">
        <v>40765</v>
      </c>
      <c r="BJ1017" s="19">
        <v>39</v>
      </c>
      <c r="BK1017" s="19"/>
      <c r="BL1017" s="19"/>
      <c r="BM1017" s="19"/>
      <c r="BN1017" s="20"/>
      <c r="BO1017" s="20"/>
      <c r="BP1017" s="20"/>
      <c r="BQ1017" s="20"/>
      <c r="BR1017" s="20"/>
      <c r="BS1017" s="20"/>
      <c r="BT1017" s="20"/>
      <c r="BU1017" s="20"/>
      <c r="BW1017" s="16">
        <f t="shared" si="140"/>
        <v>0.50208311044021936</v>
      </c>
      <c r="BX1017" s="10"/>
      <c r="BY1017" s="10"/>
      <c r="BZ1017" s="12"/>
      <c r="CA1017" s="10"/>
      <c r="CB1017" s="10"/>
      <c r="CC1017" s="11"/>
      <c r="CD1017" s="11"/>
      <c r="CF1017" s="17"/>
      <c r="CG1017" s="17"/>
      <c r="CH1017" s="17"/>
      <c r="CI1017" s="17"/>
    </row>
    <row r="1018" spans="33:87" ht="10.5" customHeight="1">
      <c r="AG1018" s="18">
        <v>34303</v>
      </c>
      <c r="AH1018" s="19" t="s">
        <v>33</v>
      </c>
      <c r="AI1018" s="26"/>
      <c r="AJ1018" s="20">
        <v>1.4500000000000001E-2</v>
      </c>
      <c r="AK1018" s="21"/>
      <c r="AL1018" s="21"/>
      <c r="AM1018" s="21"/>
      <c r="AN1018" s="21"/>
      <c r="AO1018" s="19" t="s">
        <v>34</v>
      </c>
      <c r="AP1018" s="20"/>
      <c r="AQ1018" s="3">
        <f t="shared" si="141"/>
        <v>45.349676517247552</v>
      </c>
      <c r="AR1018" s="27">
        <v>58.136767177890135</v>
      </c>
      <c r="AS1018" s="28">
        <v>3.292172143921706E-2</v>
      </c>
      <c r="AT1018" s="28"/>
      <c r="AU1018" s="28"/>
      <c r="AV1018" s="28"/>
      <c r="AW1018" s="60"/>
      <c r="AX1018" s="69"/>
      <c r="AY1018" s="68"/>
      <c r="AZ1018" s="69"/>
      <c r="BA1018" s="69"/>
      <c r="BB1018" s="69"/>
      <c r="BC1018" s="68"/>
      <c r="BD1018" s="20"/>
      <c r="BE1018" s="27"/>
      <c r="BF1018" s="27"/>
      <c r="BG1018" s="28"/>
      <c r="BH1018" s="17"/>
      <c r="BI1018" s="29">
        <v>40787</v>
      </c>
      <c r="BJ1018" s="19"/>
      <c r="BK1018" s="19"/>
      <c r="BL1018" s="19">
        <v>180.9</v>
      </c>
      <c r="BM1018" s="19"/>
      <c r="BN1018" s="20"/>
      <c r="BO1018" s="20"/>
      <c r="BP1018" s="20"/>
      <c r="BQ1018" s="20"/>
      <c r="BR1018" s="20"/>
      <c r="BS1018" s="20"/>
      <c r="BT1018" s="20"/>
      <c r="BU1018" s="20"/>
      <c r="BW1018" s="16">
        <f t="shared" si="140"/>
        <v>0.50138532427612315</v>
      </c>
      <c r="BX1018" s="10"/>
      <c r="BY1018" s="10"/>
      <c r="BZ1018" s="12"/>
      <c r="CA1018" s="10"/>
      <c r="CB1018" s="10"/>
      <c r="CC1018" s="11"/>
      <c r="CD1018" s="11"/>
      <c r="CF1018" s="17"/>
      <c r="CG1018" s="17"/>
      <c r="CH1018" s="17"/>
      <c r="CI1018" s="17"/>
    </row>
    <row r="1019" spans="33:87" ht="10.5" customHeight="1">
      <c r="AG1019" s="18">
        <v>34305</v>
      </c>
      <c r="AH1019" s="19" t="s">
        <v>33</v>
      </c>
      <c r="AI1019" s="26"/>
      <c r="AJ1019" s="20">
        <v>1.4500000000000001E-2</v>
      </c>
      <c r="AK1019" s="20"/>
      <c r="AL1019" s="20"/>
      <c r="AM1019" s="20"/>
      <c r="AN1019" s="20"/>
      <c r="AO1019" s="19" t="s">
        <v>34</v>
      </c>
      <c r="AP1019" s="20"/>
      <c r="AQ1019" s="3">
        <f t="shared" si="141"/>
        <v>45.343943242449974</v>
      </c>
      <c r="AR1019" s="27">
        <v>58.129429532015379</v>
      </c>
      <c r="AS1019" s="28">
        <v>3.2917566272955938E-2</v>
      </c>
      <c r="AT1019" s="28"/>
      <c r="AU1019" s="28"/>
      <c r="AV1019" s="28"/>
      <c r="AW1019" s="60"/>
      <c r="AX1019" s="69"/>
      <c r="AY1019" s="68"/>
      <c r="AZ1019" s="69"/>
      <c r="BA1019" s="69"/>
      <c r="BB1019" s="69"/>
      <c r="BC1019" s="68"/>
      <c r="BD1019" s="20"/>
      <c r="BE1019" s="27"/>
      <c r="BF1019" s="27"/>
      <c r="BG1019" s="28"/>
      <c r="BH1019" s="17"/>
      <c r="BI1019" s="29">
        <v>40787</v>
      </c>
      <c r="BJ1019" s="19"/>
      <c r="BK1019" s="19"/>
      <c r="BL1019" s="19"/>
      <c r="BM1019" s="19">
        <v>9.6999999999999993</v>
      </c>
      <c r="BN1019" s="20"/>
      <c r="BO1019" s="20"/>
      <c r="BP1019" s="20"/>
      <c r="BQ1019" s="20"/>
      <c r="BR1019" s="20"/>
      <c r="BS1019" s="20"/>
      <c r="BT1019" s="20"/>
      <c r="BU1019" s="20"/>
      <c r="BW1019" s="16">
        <f t="shared" si="140"/>
        <v>0.50138532427612315</v>
      </c>
      <c r="BX1019" s="10"/>
      <c r="BY1019" s="10"/>
      <c r="BZ1019" s="12"/>
      <c r="CA1019" s="10"/>
      <c r="CB1019" s="10"/>
      <c r="CC1019" s="11"/>
      <c r="CD1019" s="11"/>
      <c r="CF1019" s="17"/>
      <c r="CG1019" s="17"/>
      <c r="CH1019" s="17"/>
      <c r="CI1019" s="17"/>
    </row>
    <row r="1020" spans="33:87" ht="10.5" customHeight="1">
      <c r="AG1020" s="18">
        <v>34305</v>
      </c>
      <c r="AH1020" s="19" t="s">
        <v>33</v>
      </c>
      <c r="AI1020" s="26"/>
      <c r="AJ1020" s="20">
        <v>1.4500000000000001E-2</v>
      </c>
      <c r="AK1020" s="21"/>
      <c r="AL1020" s="21"/>
      <c r="AM1020" s="21"/>
      <c r="AN1020" s="21"/>
      <c r="AO1020" s="19" t="s">
        <v>34</v>
      </c>
      <c r="AP1020" s="18"/>
      <c r="AQ1020" s="3">
        <f t="shared" si="141"/>
        <v>45.343943242449974</v>
      </c>
      <c r="AR1020" s="27">
        <v>58.129429532015379</v>
      </c>
      <c r="AS1020" s="28">
        <v>3.2917566272955938E-2</v>
      </c>
      <c r="AT1020" s="28"/>
      <c r="AU1020" s="28"/>
      <c r="AV1020" s="28"/>
      <c r="AW1020" s="60"/>
      <c r="AX1020" s="69"/>
      <c r="AY1020" s="68"/>
      <c r="AZ1020" s="69"/>
      <c r="BA1020" s="69"/>
      <c r="BB1020" s="69"/>
      <c r="BC1020" s="68"/>
      <c r="BD1020" s="20"/>
      <c r="BE1020" s="27"/>
      <c r="BF1020" s="27"/>
      <c r="BG1020" s="28"/>
      <c r="BH1020" s="17"/>
      <c r="BI1020" s="29">
        <v>40819</v>
      </c>
      <c r="BJ1020" s="19"/>
      <c r="BK1020" s="19"/>
      <c r="BL1020" s="19">
        <v>367.6</v>
      </c>
      <c r="BM1020" s="19"/>
      <c r="BN1020" s="20"/>
      <c r="BO1020" s="20"/>
      <c r="BP1020" s="20"/>
      <c r="BQ1020" s="20"/>
      <c r="BR1020" s="20"/>
      <c r="BS1020" s="20"/>
      <c r="BT1020" s="20"/>
      <c r="BU1020" s="20"/>
      <c r="BW1020" s="16">
        <f t="shared" si="140"/>
        <v>0.50037209337935329</v>
      </c>
      <c r="BX1020" s="10"/>
      <c r="BY1020" s="10"/>
      <c r="BZ1020" s="12"/>
      <c r="CA1020" s="10"/>
      <c r="CB1020" s="10"/>
      <c r="CC1020" s="11"/>
      <c r="CD1020" s="11"/>
      <c r="CF1020" s="17"/>
      <c r="CG1020" s="17"/>
      <c r="CH1020" s="17"/>
      <c r="CI1020" s="17"/>
    </row>
    <row r="1021" spans="33:87" ht="10.5" customHeight="1">
      <c r="AG1021" s="18">
        <v>34305</v>
      </c>
      <c r="AH1021" s="19" t="s">
        <v>33</v>
      </c>
      <c r="AI1021" s="26"/>
      <c r="AJ1021" s="20">
        <v>1.4500000000000001E-2</v>
      </c>
      <c r="AK1021" s="21"/>
      <c r="AL1021" s="21"/>
      <c r="AM1021" s="21"/>
      <c r="AN1021" s="21"/>
      <c r="AO1021" s="19" t="s">
        <v>34</v>
      </c>
      <c r="AP1021" s="20"/>
      <c r="AQ1021" s="3">
        <f t="shared" si="141"/>
        <v>45.343943242449974</v>
      </c>
      <c r="AR1021" s="27">
        <v>58.129429532015379</v>
      </c>
      <c r="AS1021" s="28">
        <v>3.2917566272955938E-2</v>
      </c>
      <c r="AT1021" s="28"/>
      <c r="AU1021" s="28"/>
      <c r="AV1021" s="28"/>
      <c r="AW1021" s="60"/>
      <c r="AX1021" s="69"/>
      <c r="AY1021" s="68"/>
      <c r="AZ1021" s="69"/>
      <c r="BA1021" s="69"/>
      <c r="BB1021" s="69"/>
      <c r="BC1021" s="68"/>
      <c r="BD1021" s="20"/>
      <c r="BE1021" s="27"/>
      <c r="BF1021" s="27"/>
      <c r="BG1021" s="28"/>
      <c r="BH1021" s="17"/>
      <c r="BI1021" s="29">
        <v>40819</v>
      </c>
      <c r="BJ1021" s="19"/>
      <c r="BK1021" s="19"/>
      <c r="BL1021" s="19"/>
      <c r="BM1021" s="19">
        <v>57.7</v>
      </c>
      <c r="BN1021" s="20"/>
      <c r="BO1021" s="20"/>
      <c r="BP1021" s="20"/>
      <c r="BQ1021" s="20"/>
      <c r="BR1021" s="20"/>
      <c r="BS1021" s="20"/>
      <c r="BT1021" s="20"/>
      <c r="BU1021" s="20"/>
      <c r="BW1021" s="16">
        <f t="shared" si="140"/>
        <v>0.50037209337935329</v>
      </c>
      <c r="BX1021" s="10"/>
      <c r="BY1021" s="10"/>
      <c r="BZ1021" s="12"/>
      <c r="CA1021" s="10"/>
      <c r="CB1021" s="10"/>
      <c r="CC1021" s="11"/>
      <c r="CD1021" s="11"/>
      <c r="CF1021" s="17"/>
      <c r="CG1021" s="17"/>
      <c r="CH1021" s="17"/>
      <c r="CI1021" s="17"/>
    </row>
    <row r="1022" spans="33:87" ht="10.5" customHeight="1">
      <c r="AG1022" s="18">
        <v>34305</v>
      </c>
      <c r="AH1022" s="19" t="s">
        <v>39</v>
      </c>
      <c r="AI1022" s="19"/>
      <c r="AJ1022" s="19"/>
      <c r="AK1022" s="19"/>
      <c r="AL1022" s="20">
        <v>4.4999999999999998E-2</v>
      </c>
      <c r="AM1022" s="26"/>
      <c r="AN1022" s="20"/>
      <c r="AO1022" s="19" t="s">
        <v>34</v>
      </c>
      <c r="AP1022" s="18"/>
      <c r="AQ1022" s="3">
        <f t="shared" si="141"/>
        <v>45.343943242449974</v>
      </c>
      <c r="AR1022" s="19"/>
      <c r="AS1022" s="19"/>
      <c r="AT1022" s="27">
        <v>226.79105052697071</v>
      </c>
      <c r="AU1022" s="27">
        <v>129.18690211499293</v>
      </c>
      <c r="AV1022" s="28">
        <v>0</v>
      </c>
      <c r="AW1022" s="60"/>
      <c r="AX1022" s="69"/>
      <c r="AY1022" s="68"/>
      <c r="AZ1022" s="69"/>
      <c r="BA1022" s="69"/>
      <c r="BB1022" s="69"/>
      <c r="BC1022" s="68"/>
      <c r="BD1022" s="20"/>
      <c r="BE1022" s="27"/>
      <c r="BF1022" s="27"/>
      <c r="BG1022" s="28"/>
      <c r="BH1022" s="17"/>
      <c r="BI1022" s="29">
        <v>40833</v>
      </c>
      <c r="BJ1022" s="19"/>
      <c r="BK1022" s="19">
        <v>60</v>
      </c>
      <c r="BL1022" s="19"/>
      <c r="BM1022" s="19"/>
      <c r="BN1022" s="20"/>
      <c r="BO1022" s="20"/>
      <c r="BP1022" s="20"/>
      <c r="BQ1022" s="20"/>
      <c r="BR1022" s="20"/>
      <c r="BS1022" s="20"/>
      <c r="BT1022" s="20"/>
      <c r="BU1022" s="20"/>
      <c r="BW1022" s="16">
        <f t="shared" si="140"/>
        <v>0.4999294489805628</v>
      </c>
      <c r="BX1022" s="10"/>
      <c r="BY1022" s="10"/>
      <c r="BZ1022" s="12"/>
      <c r="CA1022" s="10"/>
      <c r="CB1022" s="10"/>
      <c r="CC1022" s="11"/>
      <c r="CD1022" s="11"/>
      <c r="CF1022" s="17"/>
      <c r="CG1022" s="17"/>
      <c r="CH1022" s="17"/>
      <c r="CI1022" s="17"/>
    </row>
    <row r="1023" spans="33:87" ht="10.5" customHeight="1">
      <c r="AG1023" s="18">
        <v>34331</v>
      </c>
      <c r="AH1023" s="19" t="s">
        <v>35</v>
      </c>
      <c r="AI1023" s="20">
        <v>1.6E-2</v>
      </c>
      <c r="AJ1023" s="26"/>
      <c r="AK1023" s="20"/>
      <c r="AL1023" s="20"/>
      <c r="AM1023" s="20"/>
      <c r="AN1023" s="20"/>
      <c r="AO1023" s="19" t="s">
        <v>34</v>
      </c>
      <c r="AP1023" s="20"/>
      <c r="AQ1023" s="3">
        <f t="shared" si="141"/>
        <v>45.269476595533334</v>
      </c>
      <c r="AR1023" s="27">
        <v>58.034124369129998</v>
      </c>
      <c r="AS1023" s="28">
        <v>3.2863596811347748E-2</v>
      </c>
      <c r="AT1023" s="28"/>
      <c r="AU1023" s="28"/>
      <c r="AV1023" s="28"/>
      <c r="AW1023" s="60"/>
      <c r="AX1023" s="69"/>
      <c r="AY1023" s="68"/>
      <c r="AZ1023" s="69"/>
      <c r="BA1023" s="69"/>
      <c r="BB1023" s="69"/>
      <c r="BC1023" s="68"/>
      <c r="BD1023" s="20"/>
      <c r="BE1023" s="27"/>
      <c r="BF1023" s="27"/>
      <c r="BG1023" s="28"/>
      <c r="BH1023" s="17"/>
      <c r="BI1023" s="29">
        <v>40848</v>
      </c>
      <c r="BJ1023" s="19"/>
      <c r="BK1023" s="19"/>
      <c r="BL1023" s="19">
        <v>88.7</v>
      </c>
      <c r="BM1023" s="19"/>
      <c r="BN1023" s="20"/>
      <c r="BO1023" s="20"/>
      <c r="BP1023" s="20"/>
      <c r="BQ1023" s="20"/>
      <c r="BR1023" s="20"/>
      <c r="BS1023" s="20"/>
      <c r="BT1023" s="20"/>
      <c r="BU1023" s="20"/>
      <c r="BW1023" s="16">
        <f t="shared" si="140"/>
        <v>0.49945562164585183</v>
      </c>
      <c r="BX1023" s="10"/>
      <c r="BY1023" s="10"/>
      <c r="BZ1023" s="12"/>
      <c r="CA1023" s="10"/>
      <c r="CB1023" s="10"/>
      <c r="CC1023" s="11"/>
      <c r="CD1023" s="11"/>
      <c r="CF1023" s="17"/>
      <c r="CG1023" s="17"/>
      <c r="CH1023" s="17"/>
      <c r="CI1023" s="17"/>
    </row>
    <row r="1024" spans="33:87" ht="10.5" customHeight="1">
      <c r="AG1024" s="18">
        <v>34331</v>
      </c>
      <c r="AH1024" s="19" t="s">
        <v>33</v>
      </c>
      <c r="AI1024" s="26"/>
      <c r="AJ1024" s="20">
        <v>1.4500000000000001E-2</v>
      </c>
      <c r="AK1024" s="21"/>
      <c r="AL1024" s="21"/>
      <c r="AM1024" s="21"/>
      <c r="AN1024" s="21"/>
      <c r="AO1024" s="19" t="s">
        <v>34</v>
      </c>
      <c r="AP1024" s="18"/>
      <c r="AQ1024" s="3">
        <f t="shared" si="141"/>
        <v>45.269476595533334</v>
      </c>
      <c r="AR1024" s="27">
        <v>58.034124369129998</v>
      </c>
      <c r="AS1024" s="28">
        <v>3.2863596811347748E-2</v>
      </c>
      <c r="AT1024" s="28"/>
      <c r="AU1024" s="28"/>
      <c r="AV1024" s="28"/>
      <c r="AW1024" s="60"/>
      <c r="AX1024" s="69"/>
      <c r="AY1024" s="68"/>
      <c r="AZ1024" s="69"/>
      <c r="BA1024" s="69"/>
      <c r="BB1024" s="69"/>
      <c r="BC1024" s="68"/>
      <c r="BD1024" s="20"/>
      <c r="BE1024" s="27"/>
      <c r="BF1024" s="27"/>
      <c r="BG1024" s="28"/>
      <c r="BH1024" s="17"/>
      <c r="BI1024" s="29">
        <v>40848</v>
      </c>
      <c r="BJ1024" s="19"/>
      <c r="BK1024" s="19"/>
      <c r="BL1024" s="19"/>
      <c r="BM1024" s="19">
        <v>8.57</v>
      </c>
      <c r="BN1024" s="20"/>
      <c r="BO1024" s="20"/>
      <c r="BP1024" s="20"/>
      <c r="BQ1024" s="20"/>
      <c r="BR1024" s="20"/>
      <c r="BS1024" s="20"/>
      <c r="BT1024" s="20"/>
      <c r="BU1024" s="20"/>
      <c r="BW1024" s="16">
        <f t="shared" si="140"/>
        <v>0.49945562164585183</v>
      </c>
      <c r="BX1024" s="10"/>
      <c r="BY1024" s="10"/>
      <c r="BZ1024" s="12"/>
      <c r="CA1024" s="10"/>
      <c r="CB1024" s="10"/>
      <c r="CC1024" s="11"/>
      <c r="CD1024" s="11"/>
      <c r="CF1024" s="17"/>
      <c r="CG1024" s="17"/>
      <c r="CH1024" s="17"/>
      <c r="CI1024" s="17"/>
    </row>
    <row r="1025" spans="33:87" ht="10.5" customHeight="1">
      <c r="AG1025" s="18">
        <v>34339</v>
      </c>
      <c r="AH1025" s="19" t="s">
        <v>33</v>
      </c>
      <c r="AI1025" s="26"/>
      <c r="AJ1025" s="20">
        <v>1.4500000000000001E-2</v>
      </c>
      <c r="AK1025" s="20"/>
      <c r="AL1025" s="20"/>
      <c r="AM1025" s="20"/>
      <c r="AN1025" s="20"/>
      <c r="AO1025" s="19" t="s">
        <v>34</v>
      </c>
      <c r="AP1025" s="18"/>
      <c r="AQ1025" s="3">
        <f t="shared" si="141"/>
        <v>45.246588393907437</v>
      </c>
      <c r="AR1025" s="27">
        <v>58.004831151654066</v>
      </c>
      <c r="AS1025" s="28">
        <v>3.2847008631567295E-2</v>
      </c>
      <c r="AT1025" s="28"/>
      <c r="AU1025" s="28"/>
      <c r="AV1025" s="28"/>
      <c r="AW1025" s="60"/>
      <c r="AX1025" s="69"/>
      <c r="AY1025" s="68"/>
      <c r="AZ1025" s="69"/>
      <c r="BA1025" s="69"/>
      <c r="BB1025" s="69"/>
      <c r="BC1025" s="68"/>
      <c r="BD1025" s="20"/>
      <c r="BE1025" s="27"/>
      <c r="BF1025" s="27"/>
      <c r="BG1025" s="28"/>
      <c r="BH1025" s="17"/>
      <c r="BI1025" s="29">
        <v>40862</v>
      </c>
      <c r="BJ1025" s="19">
        <v>4.3499999999999996</v>
      </c>
      <c r="BK1025" s="19"/>
      <c r="BL1025" s="19"/>
      <c r="BM1025" s="19"/>
      <c r="BN1025" s="20"/>
      <c r="BO1025" s="20"/>
      <c r="BP1025" s="20"/>
      <c r="BQ1025" s="20"/>
      <c r="BR1025" s="20"/>
      <c r="BS1025" s="20"/>
      <c r="BT1025" s="20"/>
      <c r="BU1025" s="20"/>
      <c r="BW1025" s="16">
        <f t="shared" si="140"/>
        <v>0.49901378798587914</v>
      </c>
      <c r="BX1025" s="10"/>
      <c r="BY1025" s="10"/>
      <c r="BZ1025" s="12"/>
      <c r="CA1025" s="10"/>
      <c r="CB1025" s="10"/>
      <c r="CC1025" s="11"/>
      <c r="CD1025" s="11"/>
      <c r="CF1025" s="17"/>
      <c r="CG1025" s="17"/>
      <c r="CH1025" s="17"/>
      <c r="CI1025" s="17"/>
    </row>
    <row r="1026" spans="33:87" ht="10.5" customHeight="1">
      <c r="AG1026" s="18">
        <v>34339</v>
      </c>
      <c r="AH1026" s="19" t="s">
        <v>33</v>
      </c>
      <c r="AI1026" s="26"/>
      <c r="AJ1026" s="20">
        <v>1.4500000000000001E-2</v>
      </c>
      <c r="AK1026" s="21"/>
      <c r="AL1026" s="21"/>
      <c r="AM1026" s="21"/>
      <c r="AN1026" s="21"/>
      <c r="AO1026" s="19" t="s">
        <v>34</v>
      </c>
      <c r="AP1026" s="18"/>
      <c r="AQ1026" s="3">
        <f t="shared" si="141"/>
        <v>45.246588393907437</v>
      </c>
      <c r="AR1026" s="27">
        <v>58.004831151654066</v>
      </c>
      <c r="AS1026" s="28">
        <v>3.2847008631567295E-2</v>
      </c>
      <c r="AT1026" s="28"/>
      <c r="AU1026" s="28"/>
      <c r="AV1026" s="28"/>
      <c r="AW1026" s="60"/>
      <c r="AX1026" s="69"/>
      <c r="AY1026" s="68"/>
      <c r="AZ1026" s="69"/>
      <c r="BA1026" s="69"/>
      <c r="BB1026" s="69"/>
      <c r="BC1026" s="68"/>
      <c r="BD1026" s="20"/>
      <c r="BE1026" s="27"/>
      <c r="BF1026" s="27"/>
      <c r="BG1026" s="28"/>
      <c r="BH1026" s="17"/>
      <c r="BI1026" s="29">
        <v>40864</v>
      </c>
      <c r="BJ1026" s="19"/>
      <c r="BK1026" s="19">
        <v>5.15</v>
      </c>
      <c r="BL1026" s="19"/>
      <c r="BM1026" s="19"/>
      <c r="BN1026" s="20"/>
      <c r="BO1026" s="20"/>
      <c r="BP1026" s="20"/>
      <c r="BQ1026" s="20"/>
      <c r="BR1026" s="20"/>
      <c r="BS1026" s="20"/>
      <c r="BT1026" s="20"/>
      <c r="BU1026" s="20"/>
      <c r="BW1026" s="16">
        <f t="shared" si="140"/>
        <v>0.49895070080656451</v>
      </c>
      <c r="BX1026" s="10"/>
      <c r="BY1026" s="10"/>
      <c r="BZ1026" s="12"/>
      <c r="CA1026" s="10"/>
      <c r="CB1026" s="10"/>
      <c r="CC1026" s="11"/>
      <c r="CD1026" s="11"/>
      <c r="CF1026" s="17"/>
      <c r="CG1026" s="17"/>
      <c r="CH1026" s="17"/>
      <c r="CI1026" s="17"/>
    </row>
    <row r="1027" spans="33:87" ht="10.5" customHeight="1">
      <c r="AG1027" s="18">
        <v>34339</v>
      </c>
      <c r="AH1027" s="19" t="s">
        <v>33</v>
      </c>
      <c r="AI1027" s="26"/>
      <c r="AJ1027" s="20">
        <v>1.4500000000000001E-2</v>
      </c>
      <c r="AK1027" s="21"/>
      <c r="AL1027" s="21"/>
      <c r="AM1027" s="21"/>
      <c r="AN1027" s="21"/>
      <c r="AO1027" s="19" t="s">
        <v>34</v>
      </c>
      <c r="AP1027" s="18"/>
      <c r="AQ1027" s="3">
        <f t="shared" si="141"/>
        <v>45.246588393907437</v>
      </c>
      <c r="AR1027" s="27">
        <v>58.004831151654066</v>
      </c>
      <c r="AS1027" s="28">
        <v>3.2847008631567295E-2</v>
      </c>
      <c r="AT1027" s="28"/>
      <c r="AU1027" s="28"/>
      <c r="AV1027" s="28"/>
      <c r="AW1027" s="60"/>
      <c r="AX1027" s="69"/>
      <c r="AY1027" s="68"/>
      <c r="AZ1027" s="69"/>
      <c r="BA1027" s="69"/>
      <c r="BB1027" s="69"/>
      <c r="BC1027" s="68"/>
      <c r="BD1027" s="20"/>
      <c r="BE1027" s="27"/>
      <c r="BF1027" s="27"/>
      <c r="BG1027" s="28"/>
      <c r="BH1027" s="17"/>
      <c r="BI1027" s="29">
        <v>40878</v>
      </c>
      <c r="BJ1027" s="19"/>
      <c r="BK1027" s="19"/>
      <c r="BL1027" s="19">
        <v>46.6</v>
      </c>
      <c r="BM1027" s="19"/>
      <c r="BN1027" s="20"/>
      <c r="BO1027" s="20"/>
      <c r="BP1027" s="20"/>
      <c r="BQ1027" s="20"/>
      <c r="BR1027" s="20"/>
      <c r="BS1027" s="20"/>
      <c r="BT1027" s="20"/>
      <c r="BU1027" s="20"/>
      <c r="BW1027" s="16">
        <f t="shared" ref="BW1027:BW1090" si="142">1*2.71828^(-(0.69315/30.02)*(BI1027-29866)/365.25)</f>
        <v>0.49850931381494984</v>
      </c>
      <c r="BX1027" s="10"/>
      <c r="BY1027" s="10"/>
      <c r="BZ1027" s="12"/>
      <c r="CA1027" s="10"/>
      <c r="CB1027" s="10"/>
      <c r="CC1027" s="11"/>
      <c r="CD1027" s="11"/>
      <c r="CF1027" s="17"/>
      <c r="CG1027" s="17"/>
      <c r="CH1027" s="17"/>
      <c r="CI1027" s="17"/>
    </row>
    <row r="1028" spans="33:87" ht="10.5" customHeight="1">
      <c r="AG1028" s="18">
        <v>34339</v>
      </c>
      <c r="AH1028" s="19" t="s">
        <v>39</v>
      </c>
      <c r="AI1028" s="19"/>
      <c r="AJ1028" s="19"/>
      <c r="AK1028" s="19"/>
      <c r="AL1028" s="20">
        <v>0.02</v>
      </c>
      <c r="AM1028" s="26"/>
      <c r="AN1028" s="20"/>
      <c r="AO1028" s="19" t="s">
        <v>34</v>
      </c>
      <c r="AP1028" s="18"/>
      <c r="AQ1028" s="3">
        <f t="shared" si="141"/>
        <v>45.246588393907437</v>
      </c>
      <c r="AR1028" s="19"/>
      <c r="AS1028" s="19"/>
      <c r="AT1028" s="27">
        <v>226.30493191538966</v>
      </c>
      <c r="AU1028" s="27">
        <v>128.90999455032195</v>
      </c>
      <c r="AV1028" s="28">
        <v>0</v>
      </c>
      <c r="AW1028" s="60"/>
      <c r="AX1028" s="69"/>
      <c r="AY1028" s="68"/>
      <c r="AZ1028" s="69"/>
      <c r="BA1028" s="69"/>
      <c r="BB1028" s="69"/>
      <c r="BC1028" s="68"/>
      <c r="BD1028" s="20"/>
      <c r="BE1028" s="27"/>
      <c r="BF1028" s="27"/>
      <c r="BG1028" s="28"/>
      <c r="BH1028" s="17"/>
      <c r="BI1028" s="29">
        <v>40878</v>
      </c>
      <c r="BJ1028" s="19"/>
      <c r="BK1028" s="19"/>
      <c r="BL1028" s="19"/>
      <c r="BM1028" s="19">
        <v>5.22</v>
      </c>
      <c r="BN1028" s="20"/>
      <c r="BO1028" s="20"/>
      <c r="BP1028" s="20"/>
      <c r="BQ1028" s="20"/>
      <c r="BR1028" s="20"/>
      <c r="BS1028" s="20"/>
      <c r="BT1028" s="20"/>
      <c r="BU1028" s="20"/>
      <c r="BW1028" s="16">
        <f t="shared" si="142"/>
        <v>0.49850931381494984</v>
      </c>
      <c r="BX1028" s="10"/>
      <c r="BY1028" s="10"/>
      <c r="BZ1028" s="12"/>
      <c r="CA1028" s="10"/>
      <c r="CB1028" s="10"/>
      <c r="CC1028" s="11"/>
      <c r="CD1028" s="11"/>
      <c r="CF1028" s="17"/>
      <c r="CG1028" s="17"/>
      <c r="CH1028" s="17"/>
      <c r="CI1028" s="17"/>
    </row>
    <row r="1029" spans="33:87" ht="10.5" customHeight="1">
      <c r="AG1029" s="18">
        <v>34365</v>
      </c>
      <c r="AH1029" s="19" t="s">
        <v>35</v>
      </c>
      <c r="AI1029" s="20">
        <v>3.2000000000000001E-2</v>
      </c>
      <c r="AJ1029" s="26"/>
      <c r="AK1029" s="20"/>
      <c r="AL1029" s="20"/>
      <c r="AM1029" s="20"/>
      <c r="AN1029" s="20"/>
      <c r="AO1029" s="19" t="s">
        <v>34</v>
      </c>
      <c r="AP1029" s="18"/>
      <c r="AQ1029" s="3">
        <f t="shared" ref="AQ1029:AQ1092" si="143">100*2.71828^(-(0.69315/30.02)*(AG1029-21794)/365.25)</f>
        <v>45.172281629184852</v>
      </c>
      <c r="AR1029" s="27">
        <v>57.909730272021264</v>
      </c>
      <c r="AS1029" s="28">
        <v>3.2793154851595049E-2</v>
      </c>
      <c r="AT1029" s="28"/>
      <c r="AU1029" s="28"/>
      <c r="AV1029" s="28"/>
      <c r="AW1029" s="60"/>
      <c r="AX1029" s="69"/>
      <c r="AY1029" s="68"/>
      <c r="AZ1029" s="69"/>
      <c r="BA1029" s="69"/>
      <c r="BB1029" s="69"/>
      <c r="BC1029" s="68"/>
      <c r="BD1029" s="20"/>
      <c r="BE1029" s="27"/>
      <c r="BF1029" s="27"/>
      <c r="BG1029" s="28"/>
      <c r="BH1029" s="17"/>
      <c r="BI1029" s="29">
        <v>40892</v>
      </c>
      <c r="BJ1029" s="19">
        <v>8.6</v>
      </c>
      <c r="BK1029" s="19"/>
      <c r="BL1029" s="19"/>
      <c r="BM1029" s="19"/>
      <c r="BN1029" s="20"/>
      <c r="BO1029" s="20"/>
      <c r="BP1029" s="20"/>
      <c r="BQ1029" s="20"/>
      <c r="BR1029" s="20"/>
      <c r="BS1029" s="20"/>
      <c r="BT1029" s="20"/>
      <c r="BU1029" s="20"/>
      <c r="BW1029" s="16">
        <f t="shared" si="142"/>
        <v>0.49806831728771589</v>
      </c>
      <c r="BX1029" s="10"/>
      <c r="BY1029" s="10"/>
      <c r="BZ1029" s="12"/>
      <c r="CA1029" s="10"/>
      <c r="CB1029" s="10"/>
      <c r="CC1029" s="11"/>
      <c r="CD1029" s="11"/>
      <c r="CF1029" s="17"/>
      <c r="CG1029" s="17"/>
      <c r="CH1029" s="17"/>
      <c r="CI1029" s="17"/>
    </row>
    <row r="1030" spans="33:87" ht="10.5" customHeight="1">
      <c r="AG1030" s="18">
        <v>34365</v>
      </c>
      <c r="AH1030" s="19" t="s">
        <v>33</v>
      </c>
      <c r="AI1030" s="26"/>
      <c r="AJ1030" s="20">
        <v>1.4500000000000001E-2</v>
      </c>
      <c r="AK1030" s="21"/>
      <c r="AL1030" s="21"/>
      <c r="AM1030" s="21"/>
      <c r="AN1030" s="21"/>
      <c r="AO1030" s="19" t="s">
        <v>34</v>
      </c>
      <c r="AP1030" s="18"/>
      <c r="AQ1030" s="3">
        <f t="shared" si="143"/>
        <v>45.172281629184852</v>
      </c>
      <c r="AR1030" s="27">
        <v>57.909730272021264</v>
      </c>
      <c r="AS1030" s="28">
        <v>3.2793154851595049E-2</v>
      </c>
      <c r="AT1030" s="28"/>
      <c r="AU1030" s="28"/>
      <c r="AV1030" s="28"/>
      <c r="AW1030" s="60"/>
      <c r="AX1030" s="69"/>
      <c r="AY1030" s="68"/>
      <c r="AZ1030" s="69"/>
      <c r="BA1030" s="69"/>
      <c r="BB1030" s="69"/>
      <c r="BC1030" s="68"/>
      <c r="BD1030" s="20"/>
      <c r="BE1030" s="27"/>
      <c r="BF1030" s="27"/>
      <c r="BG1030" s="28"/>
      <c r="BH1030" s="17"/>
      <c r="BI1030" s="29">
        <v>40912</v>
      </c>
      <c r="BJ1030" s="19"/>
      <c r="BK1030" s="19"/>
      <c r="BL1030" s="19">
        <v>66.8</v>
      </c>
      <c r="BM1030" s="19"/>
      <c r="BN1030" s="20"/>
      <c r="BO1030" s="20"/>
      <c r="BP1030" s="20"/>
      <c r="BQ1030" s="20"/>
      <c r="BR1030" s="20"/>
      <c r="BS1030" s="20"/>
      <c r="BT1030" s="20"/>
      <c r="BU1030" s="20"/>
      <c r="BW1030" s="16">
        <f t="shared" si="142"/>
        <v>0.49743899890025445</v>
      </c>
      <c r="BX1030" s="10"/>
      <c r="BY1030" s="10"/>
      <c r="BZ1030" s="12"/>
      <c r="CA1030" s="10"/>
      <c r="CB1030" s="10"/>
      <c r="CC1030" s="11"/>
      <c r="CD1030" s="11"/>
      <c r="CF1030" s="17"/>
      <c r="CG1030" s="17"/>
      <c r="CH1030" s="17"/>
      <c r="CI1030" s="17"/>
    </row>
    <row r="1031" spans="33:87" ht="10.5" customHeight="1">
      <c r="AG1031" s="18">
        <v>34366</v>
      </c>
      <c r="AH1031" s="19" t="s">
        <v>33</v>
      </c>
      <c r="AI1031" s="26"/>
      <c r="AJ1031" s="20">
        <v>1.4500000000000001E-2</v>
      </c>
      <c r="AK1031" s="20"/>
      <c r="AL1031" s="20"/>
      <c r="AM1031" s="20"/>
      <c r="AN1031" s="20"/>
      <c r="AO1031" s="19" t="s">
        <v>34</v>
      </c>
      <c r="AP1031" s="18"/>
      <c r="AQ1031" s="3">
        <f t="shared" si="143"/>
        <v>45.169426114992838</v>
      </c>
      <c r="AR1031" s="27">
        <v>57.906075661328167</v>
      </c>
      <c r="AS1031" s="28">
        <v>3.279108531658223E-2</v>
      </c>
      <c r="AT1031" s="28"/>
      <c r="AU1031" s="28"/>
      <c r="AV1031" s="28"/>
      <c r="AW1031" s="60"/>
      <c r="AX1031" s="69"/>
      <c r="AY1031" s="68"/>
      <c r="AZ1031" s="69"/>
      <c r="BA1031" s="69"/>
      <c r="BB1031" s="69"/>
      <c r="BC1031" s="68"/>
      <c r="BD1031" s="20"/>
      <c r="BE1031" s="27"/>
      <c r="BF1031" s="27"/>
      <c r="BG1031" s="28"/>
      <c r="BH1031" s="17"/>
      <c r="BI1031" s="29">
        <v>40912</v>
      </c>
      <c r="BJ1031" s="19"/>
      <c r="BK1031" s="19"/>
      <c r="BL1031" s="19"/>
      <c r="BM1031" s="19">
        <v>16.8</v>
      </c>
      <c r="BN1031" s="20"/>
      <c r="BO1031" s="20"/>
      <c r="BP1031" s="20"/>
      <c r="BQ1031" s="20"/>
      <c r="BR1031" s="20"/>
      <c r="BS1031" s="20"/>
      <c r="BT1031" s="20"/>
      <c r="BU1031" s="20"/>
      <c r="BW1031" s="16">
        <f t="shared" si="142"/>
        <v>0.49743899890025445</v>
      </c>
      <c r="BX1031" s="10"/>
      <c r="BY1031" s="10"/>
      <c r="BZ1031" s="12"/>
      <c r="CA1031" s="10"/>
      <c r="CB1031" s="10"/>
      <c r="CC1031" s="11"/>
      <c r="CD1031" s="11"/>
      <c r="CF1031" s="17"/>
      <c r="CG1031" s="17"/>
      <c r="CH1031" s="17"/>
      <c r="CI1031" s="17"/>
    </row>
    <row r="1032" spans="33:87" ht="10.5" customHeight="1">
      <c r="AG1032" s="18">
        <v>34366</v>
      </c>
      <c r="AH1032" s="19" t="s">
        <v>33</v>
      </c>
      <c r="AI1032" s="26"/>
      <c r="AJ1032" s="20">
        <v>1.4500000000000001E-2</v>
      </c>
      <c r="AK1032" s="21"/>
      <c r="AL1032" s="21"/>
      <c r="AM1032" s="21"/>
      <c r="AN1032" s="21"/>
      <c r="AO1032" s="19" t="s">
        <v>34</v>
      </c>
      <c r="AP1032" s="20"/>
      <c r="AQ1032" s="3">
        <f t="shared" si="143"/>
        <v>45.169426114992838</v>
      </c>
      <c r="AR1032" s="27">
        <v>57.906075661328167</v>
      </c>
      <c r="AS1032" s="28">
        <v>3.279108531658223E-2</v>
      </c>
      <c r="AT1032" s="28"/>
      <c r="AU1032" s="28"/>
      <c r="AV1032" s="28"/>
      <c r="AW1032" s="60"/>
      <c r="AX1032" s="69"/>
      <c r="AY1032" s="68"/>
      <c r="AZ1032" s="69"/>
      <c r="BA1032" s="69"/>
      <c r="BB1032" s="69"/>
      <c r="BC1032" s="68"/>
      <c r="BD1032" s="20"/>
      <c r="BE1032" s="27"/>
      <c r="BF1032" s="27"/>
      <c r="BG1032" s="28"/>
      <c r="BH1032" s="17"/>
      <c r="BI1032" s="29">
        <v>40926</v>
      </c>
      <c r="BJ1032" s="19"/>
      <c r="BK1032" s="19">
        <v>26.6</v>
      </c>
      <c r="BL1032" s="19"/>
      <c r="BM1032" s="19"/>
      <c r="BN1032" s="20"/>
      <c r="BO1032" s="20"/>
      <c r="BP1032" s="20"/>
      <c r="BQ1032" s="20"/>
      <c r="BR1032" s="20"/>
      <c r="BS1032" s="20"/>
      <c r="BT1032" s="20"/>
      <c r="BU1032" s="20"/>
      <c r="BW1032" s="16">
        <f t="shared" si="142"/>
        <v>0.49699894920620363</v>
      </c>
      <c r="BX1032" s="10"/>
      <c r="BY1032" s="10"/>
      <c r="BZ1032" s="12"/>
      <c r="CA1032" s="10"/>
      <c r="CB1032" s="10"/>
      <c r="CC1032" s="11"/>
      <c r="CD1032" s="11"/>
      <c r="CF1032" s="17"/>
      <c r="CG1032" s="17"/>
      <c r="CH1032" s="17"/>
      <c r="CI1032" s="17"/>
    </row>
    <row r="1033" spans="33:87" ht="10.5" customHeight="1">
      <c r="AG1033" s="18">
        <v>34366</v>
      </c>
      <c r="AH1033" s="19" t="s">
        <v>33</v>
      </c>
      <c r="AI1033" s="26"/>
      <c r="AJ1033" s="20">
        <v>4.5999999999999999E-2</v>
      </c>
      <c r="AK1033" s="21"/>
      <c r="AL1033" s="21"/>
      <c r="AM1033" s="21"/>
      <c r="AN1033" s="21"/>
      <c r="AO1033" s="19" t="s">
        <v>34</v>
      </c>
      <c r="AP1033" s="18"/>
      <c r="AQ1033" s="3">
        <f t="shared" si="143"/>
        <v>45.169426114992838</v>
      </c>
      <c r="AR1033" s="27">
        <v>57.906075661328167</v>
      </c>
      <c r="AS1033" s="28">
        <v>3.279108531658223E-2</v>
      </c>
      <c r="AT1033" s="28"/>
      <c r="AU1033" s="28"/>
      <c r="AV1033" s="28"/>
      <c r="AW1033" s="60"/>
      <c r="AX1033" s="69"/>
      <c r="AY1033" s="68"/>
      <c r="AZ1033" s="69"/>
      <c r="BA1033" s="69"/>
      <c r="BB1033" s="69"/>
      <c r="BC1033" s="68"/>
      <c r="BD1033" s="20"/>
      <c r="BE1033" s="27"/>
      <c r="BF1033" s="27"/>
      <c r="BG1033" s="28"/>
      <c r="BH1033" s="17"/>
      <c r="BI1033" s="29">
        <v>40940</v>
      </c>
      <c r="BJ1033" s="19"/>
      <c r="BK1033" s="19"/>
      <c r="BL1033" s="19">
        <v>24</v>
      </c>
      <c r="BM1033" s="19"/>
      <c r="BN1033" s="20"/>
      <c r="BO1033" s="20"/>
      <c r="BP1033" s="20"/>
      <c r="BQ1033" s="20"/>
      <c r="BR1033" s="20"/>
      <c r="BS1033" s="20"/>
      <c r="BT1033" s="20"/>
      <c r="BU1033" s="20"/>
      <c r="BW1033" s="16">
        <f t="shared" si="142"/>
        <v>0.49655928879351929</v>
      </c>
      <c r="BX1033" s="10"/>
      <c r="BY1033" s="10"/>
      <c r="BZ1033" s="12"/>
      <c r="CA1033" s="10"/>
      <c r="CB1033" s="10"/>
      <c r="CC1033" s="11"/>
      <c r="CD1033" s="11"/>
      <c r="CF1033" s="17"/>
      <c r="CG1033" s="17"/>
      <c r="CH1033" s="17"/>
      <c r="CI1033" s="17"/>
    </row>
    <row r="1034" spans="33:87" ht="10.5" customHeight="1">
      <c r="AG1034" s="18">
        <v>34366</v>
      </c>
      <c r="AH1034" s="19" t="s">
        <v>39</v>
      </c>
      <c r="AI1034" s="19"/>
      <c r="AJ1034" s="19"/>
      <c r="AK1034" s="19"/>
      <c r="AL1034" s="20">
        <v>0.34</v>
      </c>
      <c r="AM1034" s="26"/>
      <c r="AN1034" s="21"/>
      <c r="AO1034" s="19" t="s">
        <v>34</v>
      </c>
      <c r="AP1034" s="18"/>
      <c r="AQ1034" s="3">
        <f t="shared" si="143"/>
        <v>45.169426114992838</v>
      </c>
      <c r="AR1034" s="19"/>
      <c r="AS1034" s="19"/>
      <c r="AT1034" s="27">
        <v>225.91963893080975</v>
      </c>
      <c r="AU1034" s="27">
        <v>128.69052025021679</v>
      </c>
      <c r="AV1034" s="28">
        <v>0</v>
      </c>
      <c r="AW1034" s="60"/>
      <c r="AX1034" s="69"/>
      <c r="AY1034" s="68"/>
      <c r="AZ1034" s="69"/>
      <c r="BA1034" s="69"/>
      <c r="BB1034" s="69"/>
      <c r="BC1034" s="68"/>
      <c r="BD1034" s="20"/>
      <c r="BE1034" s="27"/>
      <c r="BF1034" s="27"/>
      <c r="BG1034" s="28"/>
      <c r="BH1034" s="17"/>
      <c r="BI1034" s="29">
        <v>40940</v>
      </c>
      <c r="BJ1034" s="19"/>
      <c r="BK1034" s="19"/>
      <c r="BL1034" s="19"/>
      <c r="BM1034" s="19">
        <v>5.99</v>
      </c>
      <c r="BN1034" s="20"/>
      <c r="BO1034" s="20"/>
      <c r="BP1034" s="20"/>
      <c r="BQ1034" s="20"/>
      <c r="BR1034" s="20"/>
      <c r="BS1034" s="20"/>
      <c r="BT1034" s="20"/>
      <c r="BU1034" s="20"/>
      <c r="BW1034" s="16">
        <f t="shared" si="142"/>
        <v>0.49655928879351929</v>
      </c>
      <c r="BX1034" s="10"/>
      <c r="BY1034" s="10"/>
      <c r="BZ1034" s="12"/>
      <c r="CA1034" s="10"/>
      <c r="CB1034" s="10"/>
      <c r="CC1034" s="11"/>
      <c r="CD1034" s="11"/>
      <c r="CF1034" s="17"/>
      <c r="CG1034" s="17"/>
      <c r="CH1034" s="17"/>
      <c r="CI1034" s="17"/>
    </row>
    <row r="1035" spans="33:87" ht="10.5" customHeight="1">
      <c r="AG1035" s="18">
        <v>34393</v>
      </c>
      <c r="AH1035" s="19" t="s">
        <v>35</v>
      </c>
      <c r="AI1035" s="20">
        <v>1.6E-2</v>
      </c>
      <c r="AJ1035" s="26"/>
      <c r="AK1035" s="20"/>
      <c r="AL1035" s="20"/>
      <c r="AM1035" s="20"/>
      <c r="AN1035" s="20"/>
      <c r="AO1035" s="19" t="s">
        <v>34</v>
      </c>
      <c r="AP1035" s="20"/>
      <c r="AQ1035" s="3">
        <f t="shared" si="143"/>
        <v>45.092395426491983</v>
      </c>
      <c r="AR1035" s="27">
        <v>57.807488306081289</v>
      </c>
      <c r="AS1035" s="28">
        <v>3.2735257213224921E-2</v>
      </c>
      <c r="AT1035" s="28"/>
      <c r="AU1035" s="28"/>
      <c r="AV1035" s="28"/>
      <c r="AW1035" s="60"/>
      <c r="AX1035" s="69"/>
      <c r="AY1035" s="68"/>
      <c r="AZ1035" s="69"/>
      <c r="BA1035" s="69"/>
      <c r="BB1035" s="69"/>
      <c r="BC1035" s="68"/>
      <c r="BD1035" s="20"/>
      <c r="BE1035" s="27"/>
      <c r="BF1035" s="27"/>
      <c r="BG1035" s="28"/>
      <c r="BH1035" s="17"/>
      <c r="BI1035" s="29">
        <v>40954</v>
      </c>
      <c r="BJ1035" s="19">
        <v>10.4</v>
      </c>
      <c r="BK1035" s="19"/>
      <c r="BL1035" s="19"/>
      <c r="BM1035" s="19"/>
      <c r="BN1035" s="20"/>
      <c r="BO1035" s="20"/>
      <c r="BP1035" s="20"/>
      <c r="BQ1035" s="20"/>
      <c r="BR1035" s="20"/>
      <c r="BS1035" s="20"/>
      <c r="BT1035" s="20"/>
      <c r="BU1035" s="20"/>
      <c r="BW1035" s="16">
        <f t="shared" si="142"/>
        <v>0.49612001731783117</v>
      </c>
      <c r="BX1035" s="10"/>
      <c r="BY1035" s="10"/>
      <c r="BZ1035" s="12"/>
      <c r="CA1035" s="10"/>
      <c r="CB1035" s="10"/>
      <c r="CC1035" s="11"/>
      <c r="CD1035" s="11"/>
      <c r="CF1035" s="17"/>
      <c r="CG1035" s="17"/>
      <c r="CH1035" s="17"/>
      <c r="CI1035" s="17"/>
    </row>
    <row r="1036" spans="33:87" ht="10.5" customHeight="1">
      <c r="AG1036" s="18">
        <v>34393</v>
      </c>
      <c r="AH1036" s="19" t="s">
        <v>33</v>
      </c>
      <c r="AI1036" s="26"/>
      <c r="AJ1036" s="20">
        <v>1.4500000000000001E-2</v>
      </c>
      <c r="AK1036" s="21"/>
      <c r="AL1036" s="21"/>
      <c r="AM1036" s="21"/>
      <c r="AN1036" s="21"/>
      <c r="AO1036" s="19" t="s">
        <v>34</v>
      </c>
      <c r="AP1036" s="18"/>
      <c r="AQ1036" s="3">
        <f t="shared" si="143"/>
        <v>45.092395426491983</v>
      </c>
      <c r="AR1036" s="27">
        <v>57.807488306081289</v>
      </c>
      <c r="AS1036" s="28">
        <v>3.2735257213224921E-2</v>
      </c>
      <c r="AT1036" s="28"/>
      <c r="AU1036" s="28"/>
      <c r="AV1036" s="28"/>
      <c r="AW1036" s="60"/>
      <c r="AX1036" s="69"/>
      <c r="AY1036" s="68"/>
      <c r="AZ1036" s="69"/>
      <c r="BA1036" s="69"/>
      <c r="BB1036" s="69"/>
      <c r="BC1036" s="68"/>
      <c r="BD1036" s="20"/>
      <c r="BE1036" s="27"/>
      <c r="BF1036" s="27"/>
      <c r="BG1036" s="28"/>
      <c r="BH1036" s="17"/>
      <c r="BI1036" s="29">
        <v>40961</v>
      </c>
      <c r="BJ1036" s="19"/>
      <c r="BK1036" s="19">
        <v>21.1</v>
      </c>
      <c r="BL1036" s="19"/>
      <c r="BM1036" s="19"/>
      <c r="BN1036" s="20"/>
      <c r="BO1036" s="20"/>
      <c r="BP1036" s="20"/>
      <c r="BQ1036" s="20"/>
      <c r="BR1036" s="20"/>
      <c r="BS1036" s="20"/>
      <c r="BT1036" s="20"/>
      <c r="BU1036" s="20"/>
      <c r="BW1036" s="16">
        <f t="shared" si="142"/>
        <v>0.49590052732382855</v>
      </c>
      <c r="BX1036" s="10"/>
      <c r="BY1036" s="10"/>
      <c r="BZ1036" s="12"/>
      <c r="CA1036" s="10"/>
      <c r="CB1036" s="10"/>
      <c r="CC1036" s="11"/>
      <c r="CD1036" s="11"/>
      <c r="CF1036" s="17"/>
      <c r="CG1036" s="17"/>
      <c r="CH1036" s="17"/>
      <c r="CI1036" s="17"/>
    </row>
    <row r="1037" spans="33:87" ht="10.5" customHeight="1">
      <c r="AG1037" s="18">
        <v>34394</v>
      </c>
      <c r="AH1037" s="19" t="s">
        <v>33</v>
      </c>
      <c r="AI1037" s="26"/>
      <c r="AJ1037" s="20">
        <v>1.4500000000000001E-2</v>
      </c>
      <c r="AK1037" s="20"/>
      <c r="AL1037" s="20"/>
      <c r="AM1037" s="20"/>
      <c r="AN1037" s="20"/>
      <c r="AO1037" s="19" t="s">
        <v>34</v>
      </c>
      <c r="AP1037" s="20"/>
      <c r="AQ1037" s="3">
        <f t="shared" si="143"/>
        <v>45.089544962215037</v>
      </c>
      <c r="AR1037" s="27">
        <v>57.803840147750861</v>
      </c>
      <c r="AS1037" s="28">
        <v>3.2733191332059687E-2</v>
      </c>
      <c r="AT1037" s="28"/>
      <c r="AU1037" s="28"/>
      <c r="AV1037" s="28"/>
      <c r="AW1037" s="60"/>
      <c r="AX1037" s="69"/>
      <c r="AY1037" s="68"/>
      <c r="AZ1037" s="69"/>
      <c r="BA1037" s="69"/>
      <c r="BB1037" s="69"/>
      <c r="BC1037" s="68"/>
      <c r="BD1037" s="20"/>
      <c r="BE1037" s="27"/>
      <c r="BF1037" s="27"/>
      <c r="BG1037" s="28"/>
      <c r="BH1037" s="17"/>
      <c r="BI1037" s="29">
        <v>40969</v>
      </c>
      <c r="BJ1037" s="19"/>
      <c r="BK1037" s="19"/>
      <c r="BL1037" s="19">
        <v>48.1</v>
      </c>
      <c r="BM1037" s="19"/>
      <c r="BN1037" s="20"/>
      <c r="BO1037" s="20"/>
      <c r="BP1037" s="20"/>
      <c r="BQ1037" s="20"/>
      <c r="BR1037" s="20"/>
      <c r="BS1037" s="20"/>
      <c r="BT1037" s="20"/>
      <c r="BU1037" s="20"/>
      <c r="BW1037" s="16">
        <f t="shared" si="142"/>
        <v>0.49564980051827717</v>
      </c>
      <c r="BX1037" s="10"/>
      <c r="BY1037" s="10"/>
      <c r="BZ1037" s="12"/>
      <c r="CA1037" s="10"/>
      <c r="CB1037" s="10"/>
      <c r="CC1037" s="11"/>
      <c r="CD1037" s="11"/>
      <c r="CF1037" s="17"/>
      <c r="CG1037" s="17"/>
      <c r="CH1037" s="17"/>
      <c r="CI1037" s="17"/>
    </row>
    <row r="1038" spans="33:87" ht="10.5" customHeight="1">
      <c r="AG1038" s="18">
        <v>34394</v>
      </c>
      <c r="AH1038" s="19" t="s">
        <v>33</v>
      </c>
      <c r="AI1038" s="26"/>
      <c r="AJ1038" s="20">
        <v>1.4500000000000001E-2</v>
      </c>
      <c r="AK1038" s="21"/>
      <c r="AL1038" s="21"/>
      <c r="AM1038" s="21"/>
      <c r="AN1038" s="21"/>
      <c r="AO1038" s="19" t="s">
        <v>34</v>
      </c>
      <c r="AP1038" s="18"/>
      <c r="AQ1038" s="3">
        <f t="shared" si="143"/>
        <v>45.089544962215037</v>
      </c>
      <c r="AR1038" s="27">
        <v>57.803840147750861</v>
      </c>
      <c r="AS1038" s="28">
        <v>3.2733191332059687E-2</v>
      </c>
      <c r="AT1038" s="28"/>
      <c r="AU1038" s="28"/>
      <c r="AV1038" s="28"/>
      <c r="AW1038" s="60"/>
      <c r="AX1038" s="69"/>
      <c r="AY1038" s="68"/>
      <c r="AZ1038" s="69"/>
      <c r="BA1038" s="69"/>
      <c r="BB1038" s="69"/>
      <c r="BC1038" s="68"/>
      <c r="BD1038" s="20"/>
      <c r="BE1038" s="27"/>
      <c r="BF1038" s="27"/>
      <c r="BG1038" s="28"/>
      <c r="BH1038" s="17"/>
      <c r="BI1038" s="29">
        <v>40969</v>
      </c>
      <c r="BJ1038" s="19"/>
      <c r="BK1038" s="19"/>
      <c r="BL1038" s="19"/>
      <c r="BM1038" s="19">
        <v>7.66</v>
      </c>
      <c r="BN1038" s="20"/>
      <c r="BO1038" s="20"/>
      <c r="BP1038" s="20"/>
      <c r="BQ1038" s="20"/>
      <c r="BR1038" s="20"/>
      <c r="BS1038" s="20"/>
      <c r="BT1038" s="20"/>
      <c r="BU1038" s="20"/>
      <c r="BW1038" s="16">
        <f t="shared" si="142"/>
        <v>0.49564980051827717</v>
      </c>
      <c r="BX1038" s="10"/>
      <c r="BY1038" s="10"/>
      <c r="BZ1038" s="12"/>
      <c r="CA1038" s="10"/>
      <c r="CB1038" s="10"/>
      <c r="CC1038" s="11"/>
      <c r="CD1038" s="11"/>
      <c r="CF1038" s="17"/>
      <c r="CG1038" s="17"/>
      <c r="CH1038" s="17"/>
      <c r="CI1038" s="17"/>
    </row>
    <row r="1039" spans="33:87" ht="10.5" customHeight="1">
      <c r="AG1039" s="18">
        <v>34394</v>
      </c>
      <c r="AH1039" s="19" t="s">
        <v>33</v>
      </c>
      <c r="AI1039" s="26"/>
      <c r="AJ1039" s="20">
        <v>1.4500000000000001E-2</v>
      </c>
      <c r="AK1039" s="21"/>
      <c r="AL1039" s="21"/>
      <c r="AM1039" s="21"/>
      <c r="AN1039" s="21"/>
      <c r="AO1039" s="19" t="s">
        <v>34</v>
      </c>
      <c r="AP1039" s="18"/>
      <c r="AQ1039" s="3">
        <f t="shared" si="143"/>
        <v>45.089544962215037</v>
      </c>
      <c r="AR1039" s="27">
        <v>57.803840147750861</v>
      </c>
      <c r="AS1039" s="28">
        <v>3.2733191332059687E-2</v>
      </c>
      <c r="AT1039" s="28"/>
      <c r="AU1039" s="28"/>
      <c r="AV1039" s="28"/>
      <c r="AW1039" s="60"/>
      <c r="AX1039" s="69"/>
      <c r="AY1039" s="68"/>
      <c r="AZ1039" s="69"/>
      <c r="BA1039" s="69"/>
      <c r="BB1039" s="69"/>
      <c r="BC1039" s="68"/>
      <c r="BD1039" s="20"/>
      <c r="BE1039" s="27"/>
      <c r="BF1039" s="27"/>
      <c r="BG1039" s="28"/>
      <c r="BH1039" s="17"/>
      <c r="BI1039" s="29">
        <v>40983</v>
      </c>
      <c r="BJ1039" s="19">
        <v>6.9</v>
      </c>
      <c r="BK1039" s="19"/>
      <c r="BL1039" s="19"/>
      <c r="BM1039" s="19"/>
      <c r="BN1039" s="20"/>
      <c r="BO1039" s="20"/>
      <c r="BP1039" s="20"/>
      <c r="BQ1039" s="20"/>
      <c r="BR1039" s="20"/>
      <c r="BS1039" s="20"/>
      <c r="BT1039" s="20"/>
      <c r="BU1039" s="20"/>
      <c r="BW1039" s="16">
        <f t="shared" si="142"/>
        <v>0.49521133360362701</v>
      </c>
      <c r="BX1039" s="10"/>
      <c r="BY1039" s="10"/>
      <c r="BZ1039" s="12"/>
      <c r="CA1039" s="10"/>
      <c r="CB1039" s="10"/>
      <c r="CC1039" s="11"/>
      <c r="CD1039" s="11"/>
      <c r="CF1039" s="17"/>
      <c r="CG1039" s="17"/>
      <c r="CH1039" s="17"/>
      <c r="CI1039" s="17"/>
    </row>
    <row r="1040" spans="33:87" ht="10.5" customHeight="1">
      <c r="AG1040" s="18">
        <v>34394</v>
      </c>
      <c r="AH1040" s="19" t="s">
        <v>39</v>
      </c>
      <c r="AI1040" s="19"/>
      <c r="AJ1040" s="19"/>
      <c r="AK1040" s="19"/>
      <c r="AL1040" s="20">
        <v>0.37</v>
      </c>
      <c r="AM1040" s="26"/>
      <c r="AN1040" s="20"/>
      <c r="AO1040" s="19" t="s">
        <v>34</v>
      </c>
      <c r="AP1040" s="18"/>
      <c r="AQ1040" s="3">
        <f t="shared" si="143"/>
        <v>45.089544962215037</v>
      </c>
      <c r="AR1040" s="19"/>
      <c r="AS1040" s="19"/>
      <c r="AT1040" s="27">
        <v>225.52076869051967</v>
      </c>
      <c r="AU1040" s="27">
        <v>128.46331194297008</v>
      </c>
      <c r="AV1040" s="28">
        <v>0</v>
      </c>
      <c r="AW1040" s="60"/>
      <c r="AX1040" s="69"/>
      <c r="AY1040" s="68"/>
      <c r="AZ1040" s="69"/>
      <c r="BA1040" s="69"/>
      <c r="BB1040" s="69"/>
      <c r="BC1040" s="68"/>
      <c r="BD1040" s="20"/>
      <c r="BE1040" s="27"/>
      <c r="BF1040" s="27"/>
      <c r="BG1040" s="28"/>
      <c r="BH1040" s="17"/>
      <c r="BI1040" s="29">
        <v>40990</v>
      </c>
      <c r="BJ1040" s="19"/>
      <c r="BK1040" s="19">
        <v>22.3</v>
      </c>
      <c r="BL1040" s="19"/>
      <c r="BM1040" s="19"/>
      <c r="BN1040" s="20"/>
      <c r="BO1040" s="20"/>
      <c r="BP1040" s="20"/>
      <c r="BQ1040" s="20"/>
      <c r="BR1040" s="20"/>
      <c r="BS1040" s="20"/>
      <c r="BT1040" s="20"/>
      <c r="BU1040" s="20"/>
      <c r="BW1040" s="16">
        <f t="shared" si="142"/>
        <v>0.49499224562320177</v>
      </c>
      <c r="BX1040" s="10"/>
      <c r="BY1040" s="10"/>
      <c r="BZ1040" s="12"/>
      <c r="CA1040" s="10"/>
      <c r="CB1040" s="10"/>
      <c r="CC1040" s="11"/>
      <c r="CD1040" s="11"/>
      <c r="CF1040" s="17"/>
      <c r="CG1040" s="17"/>
      <c r="CH1040" s="17"/>
      <c r="CI1040" s="17"/>
    </row>
    <row r="1041" spans="33:87" ht="10.5" customHeight="1">
      <c r="AG1041" s="18">
        <v>34424</v>
      </c>
      <c r="AH1041" s="19" t="s">
        <v>35</v>
      </c>
      <c r="AI1041" s="20">
        <v>1.6E-2</v>
      </c>
      <c r="AJ1041" s="26"/>
      <c r="AK1041" s="20"/>
      <c r="AL1041" s="20"/>
      <c r="AM1041" s="20"/>
      <c r="AN1041" s="20"/>
      <c r="AO1041" s="19" t="s">
        <v>34</v>
      </c>
      <c r="AP1041" s="18"/>
      <c r="AQ1041" s="3">
        <f t="shared" si="143"/>
        <v>45.004114770541662</v>
      </c>
      <c r="AR1041" s="27">
        <v>57.694502389837716</v>
      </c>
      <c r="AS1041" s="28">
        <v>3.2671275484592782E-2</v>
      </c>
      <c r="AT1041" s="28"/>
      <c r="AU1041" s="28"/>
      <c r="AV1041" s="28"/>
      <c r="AW1041" s="60"/>
      <c r="AX1041" s="69"/>
      <c r="AY1041" s="68"/>
      <c r="AZ1041" s="69"/>
      <c r="BA1041" s="69"/>
      <c r="BB1041" s="69"/>
      <c r="BC1041" s="68"/>
      <c r="BD1041" s="20"/>
      <c r="BE1041" s="27"/>
      <c r="BF1041" s="27"/>
      <c r="BG1041" s="28"/>
      <c r="BH1041" s="17"/>
      <c r="BI1041" s="29">
        <v>41001</v>
      </c>
      <c r="BJ1041" s="19"/>
      <c r="BK1041" s="19"/>
      <c r="BL1041" s="19">
        <v>24.9</v>
      </c>
      <c r="BM1041" s="19"/>
      <c r="BN1041" s="20"/>
      <c r="BO1041" s="20"/>
      <c r="BP1041" s="20"/>
      <c r="BQ1041" s="20"/>
      <c r="BR1041" s="20"/>
      <c r="BS1041" s="20"/>
      <c r="BT1041" s="20"/>
      <c r="BU1041" s="20"/>
      <c r="BW1041" s="16">
        <f t="shared" si="142"/>
        <v>0.49464816032749581</v>
      </c>
      <c r="BX1041" s="10"/>
      <c r="BY1041" s="10"/>
      <c r="BZ1041" s="12"/>
      <c r="CA1041" s="10"/>
      <c r="CB1041" s="10"/>
      <c r="CC1041" s="11"/>
      <c r="CD1041" s="11"/>
      <c r="CF1041" s="17"/>
      <c r="CG1041" s="17"/>
      <c r="CH1041" s="17"/>
      <c r="CI1041" s="17"/>
    </row>
    <row r="1042" spans="33:87" ht="10.5" customHeight="1">
      <c r="AG1042" s="18">
        <v>34424</v>
      </c>
      <c r="AH1042" s="19" t="s">
        <v>33</v>
      </c>
      <c r="AI1042" s="26"/>
      <c r="AJ1042" s="20">
        <v>1.4500000000000001E-2</v>
      </c>
      <c r="AK1042" s="21"/>
      <c r="AL1042" s="21"/>
      <c r="AM1042" s="21"/>
      <c r="AN1042" s="21"/>
      <c r="AO1042" s="19" t="s">
        <v>34</v>
      </c>
      <c r="AP1042" s="18"/>
      <c r="AQ1042" s="3">
        <f t="shared" si="143"/>
        <v>45.004114770541662</v>
      </c>
      <c r="AR1042" s="27">
        <v>57.694502389837716</v>
      </c>
      <c r="AS1042" s="28">
        <v>3.2671275484592782E-2</v>
      </c>
      <c r="AT1042" s="28"/>
      <c r="AU1042" s="28"/>
      <c r="AV1042" s="28"/>
      <c r="AW1042" s="60"/>
      <c r="AX1042" s="69"/>
      <c r="AY1042" s="68"/>
      <c r="AZ1042" s="69"/>
      <c r="BA1042" s="69"/>
      <c r="BB1042" s="69"/>
      <c r="BC1042" s="68"/>
      <c r="BD1042" s="20"/>
      <c r="BE1042" s="27"/>
      <c r="BF1042" s="27"/>
      <c r="BG1042" s="28"/>
      <c r="BH1042" s="17"/>
      <c r="BI1042" s="29">
        <v>41001</v>
      </c>
      <c r="BJ1042" s="19"/>
      <c r="BK1042" s="19"/>
      <c r="BL1042" s="19"/>
      <c r="BM1042" s="19">
        <v>20.399999999999999</v>
      </c>
      <c r="BN1042" s="20"/>
      <c r="BO1042" s="20"/>
      <c r="BP1042" s="20"/>
      <c r="BQ1042" s="20"/>
      <c r="BR1042" s="20"/>
      <c r="BS1042" s="20"/>
      <c r="BT1042" s="20"/>
      <c r="BU1042" s="20"/>
      <c r="BW1042" s="16">
        <f t="shared" si="142"/>
        <v>0.49464816032749581</v>
      </c>
      <c r="BX1042" s="10"/>
      <c r="BY1042" s="10"/>
      <c r="BZ1042" s="12"/>
      <c r="CA1042" s="10"/>
      <c r="CB1042" s="10"/>
      <c r="CC1042" s="11"/>
      <c r="CD1042" s="11"/>
      <c r="CF1042" s="17"/>
      <c r="CG1042" s="17"/>
      <c r="CH1042" s="17"/>
      <c r="CI1042" s="17"/>
    </row>
    <row r="1043" spans="33:87" ht="10.5" customHeight="1">
      <c r="AG1043" s="18">
        <v>34425</v>
      </c>
      <c r="AH1043" s="19" t="s">
        <v>33</v>
      </c>
      <c r="AI1043" s="26"/>
      <c r="AJ1043" s="20">
        <v>7.1999999999999995E-2</v>
      </c>
      <c r="AK1043" s="20"/>
      <c r="AL1043" s="20"/>
      <c r="AM1043" s="20"/>
      <c r="AN1043" s="20"/>
      <c r="AO1043" s="19" t="s">
        <v>34</v>
      </c>
      <c r="AP1043" s="18"/>
      <c r="AQ1043" s="3">
        <f t="shared" si="143"/>
        <v>45.001269886825561</v>
      </c>
      <c r="AR1043" s="27">
        <v>57.690861361907238</v>
      </c>
      <c r="AS1043" s="28">
        <v>3.2669213641234471E-2</v>
      </c>
      <c r="AT1043" s="28"/>
      <c r="AU1043" s="28"/>
      <c r="AV1043" s="28"/>
      <c r="AW1043" s="60"/>
      <c r="AX1043" s="69"/>
      <c r="AY1043" s="68"/>
      <c r="AZ1043" s="69"/>
      <c r="BA1043" s="69"/>
      <c r="BB1043" s="69"/>
      <c r="BC1043" s="68"/>
      <c r="BD1043" s="20"/>
      <c r="BE1043" s="27"/>
      <c r="BF1043" s="27"/>
      <c r="BG1043" s="28"/>
      <c r="BH1043" s="17"/>
      <c r="BI1043" s="18">
        <v>41394</v>
      </c>
      <c r="BJ1043" s="42"/>
      <c r="BK1043" s="20">
        <v>11</v>
      </c>
      <c r="BL1043" s="20"/>
      <c r="BM1043" s="20"/>
      <c r="BN1043" s="20"/>
      <c r="BO1043" s="20"/>
      <c r="BP1043" s="20"/>
      <c r="BQ1043" s="20"/>
      <c r="BR1043" s="20"/>
      <c r="BS1043" s="20"/>
      <c r="BT1043" s="20"/>
      <c r="BU1043" s="20"/>
      <c r="BW1043" s="16">
        <f t="shared" si="142"/>
        <v>0.48251060085497915</v>
      </c>
      <c r="BX1043" s="10"/>
      <c r="BY1043" s="10"/>
      <c r="BZ1043" s="12"/>
      <c r="CA1043" s="10"/>
      <c r="CB1043" s="10"/>
      <c r="CC1043" s="11"/>
      <c r="CD1043" s="11"/>
      <c r="CF1043" s="17"/>
      <c r="CG1043" s="17"/>
      <c r="CH1043" s="17"/>
      <c r="CI1043" s="17"/>
    </row>
    <row r="1044" spans="33:87" ht="10.5" customHeight="1">
      <c r="AG1044" s="18">
        <v>34425</v>
      </c>
      <c r="AH1044" s="19" t="s">
        <v>33</v>
      </c>
      <c r="AI1044" s="26"/>
      <c r="AJ1044" s="20">
        <v>1.4500000000000001E-2</v>
      </c>
      <c r="AK1044" s="21"/>
      <c r="AL1044" s="21"/>
      <c r="AM1044" s="21"/>
      <c r="AN1044" s="21"/>
      <c r="AO1044" s="19" t="s">
        <v>34</v>
      </c>
      <c r="AP1044" s="18"/>
      <c r="AQ1044" s="3">
        <f t="shared" si="143"/>
        <v>45.001269886825561</v>
      </c>
      <c r="AR1044" s="27">
        <v>57.690861361907238</v>
      </c>
      <c r="AS1044" s="28">
        <v>3.2669213641234471E-2</v>
      </c>
      <c r="AT1044" s="28"/>
      <c r="AU1044" s="28"/>
      <c r="AV1044" s="28"/>
      <c r="AW1044" s="60"/>
      <c r="AX1044" s="69"/>
      <c r="AY1044" s="68"/>
      <c r="AZ1044" s="69"/>
      <c r="BA1044" s="69"/>
      <c r="BB1044" s="69"/>
      <c r="BC1044" s="68"/>
      <c r="BD1044" s="20"/>
      <c r="BE1044" s="27"/>
      <c r="BF1044" s="27"/>
      <c r="BG1044" s="28"/>
      <c r="BH1044" s="17"/>
      <c r="BI1044" s="18">
        <v>41394</v>
      </c>
      <c r="BJ1044" s="42"/>
      <c r="BK1044" s="20"/>
      <c r="BL1044" s="20"/>
      <c r="BM1044" s="42">
        <v>11</v>
      </c>
      <c r="BN1044" s="20"/>
      <c r="BO1044" s="20"/>
      <c r="BP1044" s="20"/>
      <c r="BQ1044" s="20"/>
      <c r="BR1044" s="20"/>
      <c r="BS1044" s="20"/>
      <c r="BT1044" s="20"/>
      <c r="BU1044" s="20"/>
      <c r="BW1044" s="16">
        <f t="shared" si="142"/>
        <v>0.48251060085497915</v>
      </c>
      <c r="BX1044" s="10"/>
      <c r="BY1044" s="10"/>
      <c r="BZ1044" s="12"/>
      <c r="CA1044" s="10"/>
      <c r="CB1044" s="10"/>
      <c r="CC1044" s="11"/>
      <c r="CD1044" s="11"/>
      <c r="CF1044" s="17"/>
      <c r="CG1044" s="17"/>
      <c r="CH1044" s="17"/>
      <c r="CI1044" s="17"/>
    </row>
    <row r="1045" spans="33:87" ht="10.5" customHeight="1">
      <c r="AG1045" s="18">
        <v>34425</v>
      </c>
      <c r="AH1045" s="19" t="s">
        <v>33</v>
      </c>
      <c r="AI1045" s="26"/>
      <c r="AJ1045" s="20">
        <v>0.14000000000000001</v>
      </c>
      <c r="AK1045" s="21"/>
      <c r="AL1045" s="21"/>
      <c r="AM1045" s="21"/>
      <c r="AN1045" s="21"/>
      <c r="AO1045" s="19" t="s">
        <v>34</v>
      </c>
      <c r="AP1045" s="18"/>
      <c r="AQ1045" s="3">
        <f t="shared" si="143"/>
        <v>45.001269886825561</v>
      </c>
      <c r="AR1045" s="27">
        <v>57.690861361907238</v>
      </c>
      <c r="AS1045" s="28">
        <v>3.2669213641234471E-2</v>
      </c>
      <c r="AT1045" s="28"/>
      <c r="AU1045" s="28"/>
      <c r="AV1045" s="28"/>
      <c r="AW1045" s="60"/>
      <c r="AX1045" s="69"/>
      <c r="AY1045" s="68"/>
      <c r="AZ1045" s="69"/>
      <c r="BA1045" s="69"/>
      <c r="BB1045" s="69"/>
      <c r="BC1045" s="68"/>
      <c r="BD1045" s="20"/>
      <c r="BE1045" s="27"/>
      <c r="BF1045" s="27"/>
      <c r="BG1045" s="28"/>
      <c r="BH1045" s="17"/>
      <c r="BI1045" s="18">
        <v>41425</v>
      </c>
      <c r="BJ1045" s="42"/>
      <c r="BK1045" s="20">
        <v>4.4000000000000004</v>
      </c>
      <c r="BL1045" s="20"/>
      <c r="BM1045" s="42"/>
      <c r="BN1045" s="20"/>
      <c r="BO1045" s="20"/>
      <c r="BP1045" s="20"/>
      <c r="BQ1045" s="20"/>
      <c r="BR1045" s="20"/>
      <c r="BS1045" s="20"/>
      <c r="BT1045" s="20"/>
      <c r="BU1045" s="20"/>
      <c r="BW1045" s="16">
        <f t="shared" si="142"/>
        <v>0.48156595482445497</v>
      </c>
      <c r="BX1045" s="10"/>
      <c r="BY1045" s="10"/>
      <c r="BZ1045" s="12"/>
      <c r="CA1045" s="10"/>
      <c r="CB1045" s="10"/>
      <c r="CC1045" s="11"/>
      <c r="CD1045" s="11"/>
      <c r="CF1045" s="17"/>
      <c r="CG1045" s="17"/>
      <c r="CH1045" s="17"/>
      <c r="CI1045" s="17"/>
    </row>
    <row r="1046" spans="33:87" ht="10.5" customHeight="1">
      <c r="AG1046" s="18">
        <v>34425</v>
      </c>
      <c r="AH1046" s="19" t="s">
        <v>39</v>
      </c>
      <c r="AI1046" s="19"/>
      <c r="AJ1046" s="19"/>
      <c r="AK1046" s="19"/>
      <c r="AL1046" s="20">
        <v>0.2</v>
      </c>
      <c r="AM1046" s="26"/>
      <c r="AN1046" s="20"/>
      <c r="AO1046" s="19" t="s">
        <v>34</v>
      </c>
      <c r="AP1046" s="20"/>
      <c r="AQ1046" s="3">
        <f t="shared" si="143"/>
        <v>45.001269886825561</v>
      </c>
      <c r="AR1046" s="19"/>
      <c r="AS1046" s="19"/>
      <c r="AT1046" s="27">
        <v>225.0799837432904</v>
      </c>
      <c r="AU1046" s="27">
        <v>128.21222777673356</v>
      </c>
      <c r="AV1046" s="28">
        <v>0</v>
      </c>
      <c r="AW1046" s="60"/>
      <c r="AX1046" s="69"/>
      <c r="AY1046" s="68"/>
      <c r="AZ1046" s="69"/>
      <c r="BA1046" s="69"/>
      <c r="BB1046" s="69"/>
      <c r="BC1046" s="68"/>
      <c r="BD1046" s="20"/>
      <c r="BE1046" s="27"/>
      <c r="BF1046" s="27"/>
      <c r="BG1046" s="28"/>
      <c r="BH1046" s="17"/>
      <c r="BI1046" s="18">
        <v>41425</v>
      </c>
      <c r="BJ1046" s="42"/>
      <c r="BK1046" s="20"/>
      <c r="BL1046" s="20"/>
      <c r="BM1046" s="42">
        <v>4.4000000000000004</v>
      </c>
      <c r="BN1046" s="20"/>
      <c r="BO1046" s="20"/>
      <c r="BP1046" s="20"/>
      <c r="BQ1046" s="20"/>
      <c r="BR1046" s="20"/>
      <c r="BS1046" s="20"/>
      <c r="BT1046" s="20"/>
      <c r="BU1046" s="20"/>
      <c r="BW1046" s="16">
        <f t="shared" si="142"/>
        <v>0.48156595482445497</v>
      </c>
      <c r="BX1046" s="10"/>
      <c r="BY1046" s="10"/>
      <c r="BZ1046" s="12"/>
      <c r="CA1046" s="10"/>
      <c r="CB1046" s="10"/>
      <c r="CC1046" s="11"/>
      <c r="CD1046" s="11"/>
      <c r="CF1046" s="17"/>
      <c r="CG1046" s="17"/>
      <c r="CH1046" s="17"/>
      <c r="CI1046" s="17"/>
    </row>
    <row r="1047" spans="33:87" ht="10.5" customHeight="1">
      <c r="AG1047" s="18">
        <v>34452</v>
      </c>
      <c r="AH1047" s="19" t="s">
        <v>35</v>
      </c>
      <c r="AI1047" s="20">
        <v>3.7999999999999999E-2</v>
      </c>
      <c r="AJ1047" s="26"/>
      <c r="AK1047" s="20"/>
      <c r="AL1047" s="20"/>
      <c r="AM1047" s="20"/>
      <c r="AN1047" s="20"/>
      <c r="AO1047" s="19" t="s">
        <v>34</v>
      </c>
      <c r="AP1047" s="18"/>
      <c r="AQ1047" s="3">
        <f t="shared" si="143"/>
        <v>44.924525967299765</v>
      </c>
      <c r="AR1047" s="27">
        <v>57.592640417409989</v>
      </c>
      <c r="AS1047" s="28">
        <v>3.2613593029163952E-2</v>
      </c>
      <c r="AT1047" s="28"/>
      <c r="AU1047" s="28"/>
      <c r="AV1047" s="28"/>
      <c r="AW1047" s="60"/>
      <c r="AX1047" s="69"/>
      <c r="AY1047" s="68"/>
      <c r="AZ1047" s="69"/>
      <c r="BA1047" s="69"/>
      <c r="BB1047" s="69"/>
      <c r="BC1047" s="68"/>
      <c r="BD1047" s="20"/>
      <c r="BE1047" s="27"/>
      <c r="BF1047" s="27"/>
      <c r="BG1047" s="28"/>
      <c r="BH1047" s="17"/>
      <c r="BI1047" s="18">
        <v>41031</v>
      </c>
      <c r="BJ1047" s="42"/>
      <c r="BK1047" s="20"/>
      <c r="BL1047" s="20"/>
      <c r="BM1047" s="42">
        <v>20.5</v>
      </c>
      <c r="BN1047" s="20"/>
      <c r="BO1047" s="20"/>
      <c r="BP1047" s="20"/>
      <c r="BQ1047" s="20"/>
      <c r="BR1047" s="20"/>
      <c r="BS1047" s="20"/>
      <c r="BT1047" s="20"/>
      <c r="BU1047" s="20"/>
      <c r="BW1047" s="16">
        <f t="shared" si="142"/>
        <v>0.49371096109022083</v>
      </c>
      <c r="BX1047" s="10"/>
      <c r="BY1047" s="10"/>
      <c r="BZ1047" s="12"/>
      <c r="CA1047" s="10"/>
      <c r="CB1047" s="10"/>
      <c r="CC1047" s="11"/>
      <c r="CD1047" s="11"/>
      <c r="CF1047" s="17"/>
      <c r="CG1047" s="17"/>
      <c r="CH1047" s="17"/>
      <c r="CI1047" s="17"/>
    </row>
    <row r="1048" spans="33:87" ht="10.5" customHeight="1">
      <c r="AG1048" s="18">
        <v>34452</v>
      </c>
      <c r="AH1048" s="19" t="s">
        <v>33</v>
      </c>
      <c r="AI1048" s="26"/>
      <c r="AJ1048" s="20">
        <v>1.4500000000000001E-2</v>
      </c>
      <c r="AK1048" s="21"/>
      <c r="AL1048" s="21"/>
      <c r="AM1048" s="21"/>
      <c r="AN1048" s="21"/>
      <c r="AO1048" s="19" t="s">
        <v>34</v>
      </c>
      <c r="AP1048" s="18"/>
      <c r="AQ1048" s="3">
        <f t="shared" si="143"/>
        <v>44.924525967299765</v>
      </c>
      <c r="AR1048" s="27">
        <v>57.592640417409989</v>
      </c>
      <c r="AS1048" s="28">
        <v>3.2613593029163952E-2</v>
      </c>
      <c r="AT1048" s="28"/>
      <c r="AU1048" s="28"/>
      <c r="AV1048" s="28"/>
      <c r="AW1048" s="60"/>
      <c r="AX1048" s="69"/>
      <c r="AY1048" s="68"/>
      <c r="AZ1048" s="69"/>
      <c r="BA1048" s="69"/>
      <c r="BB1048" s="69"/>
      <c r="BC1048" s="68"/>
      <c r="BD1048" s="20"/>
      <c r="BE1048" s="27"/>
      <c r="BF1048" s="27"/>
      <c r="BG1048" s="28"/>
      <c r="BH1048" s="17"/>
      <c r="BI1048" s="18">
        <v>41061</v>
      </c>
      <c r="BJ1048" s="42"/>
      <c r="BK1048" s="20"/>
      <c r="BL1048" s="20"/>
      <c r="BM1048" s="42">
        <v>6.47</v>
      </c>
      <c r="BN1048" s="20"/>
      <c r="BO1048" s="20"/>
      <c r="BP1048" s="20"/>
      <c r="BQ1048" s="20"/>
      <c r="BR1048" s="20"/>
      <c r="BS1048" s="20"/>
      <c r="BT1048" s="20"/>
      <c r="BU1048" s="20"/>
      <c r="BW1048" s="16">
        <f t="shared" si="142"/>
        <v>0.49277553754419645</v>
      </c>
      <c r="BX1048" s="10"/>
      <c r="BY1048" s="10"/>
      <c r="BZ1048" s="12"/>
      <c r="CA1048" s="10"/>
      <c r="CB1048" s="10"/>
      <c r="CC1048" s="11"/>
      <c r="CD1048" s="11"/>
      <c r="CF1048" s="17"/>
      <c r="CG1048" s="17"/>
      <c r="CH1048" s="17"/>
      <c r="CI1048" s="17"/>
    </row>
    <row r="1049" spans="33:87" ht="10.5" customHeight="1">
      <c r="AG1049" s="18">
        <v>34456</v>
      </c>
      <c r="AH1049" s="19" t="s">
        <v>33</v>
      </c>
      <c r="AI1049" s="26"/>
      <c r="AJ1049" s="20">
        <v>1.4500000000000001E-2</v>
      </c>
      <c r="AK1049" s="20"/>
      <c r="AL1049" s="20"/>
      <c r="AM1049" s="20"/>
      <c r="AN1049" s="20"/>
      <c r="AO1049" s="19" t="s">
        <v>34</v>
      </c>
      <c r="AP1049" s="20"/>
      <c r="AQ1049" s="3">
        <f t="shared" si="143"/>
        <v>44.913167633959389</v>
      </c>
      <c r="AR1049" s="27">
        <v>57.578103395407418</v>
      </c>
      <c r="AS1049" s="28">
        <v>3.2605360996112304E-2</v>
      </c>
      <c r="AT1049" s="28"/>
      <c r="AU1049" s="28"/>
      <c r="AV1049" s="28"/>
      <c r="AW1049" s="60"/>
      <c r="AX1049" s="69"/>
      <c r="AY1049" s="68"/>
      <c r="AZ1049" s="69"/>
      <c r="BA1049" s="69"/>
      <c r="BB1049" s="69"/>
      <c r="BC1049" s="68"/>
      <c r="BD1049" s="20"/>
      <c r="BE1049" s="27"/>
      <c r="BF1049" s="27"/>
      <c r="BG1049" s="28"/>
      <c r="BH1049" s="17"/>
      <c r="BI1049" s="18">
        <v>41092</v>
      </c>
      <c r="BJ1049" s="42"/>
      <c r="BK1049" s="20"/>
      <c r="BL1049" s="20"/>
      <c r="BM1049" s="42">
        <v>4.32</v>
      </c>
      <c r="BN1049" s="20"/>
      <c r="BO1049" s="20"/>
      <c r="BP1049" s="20"/>
      <c r="BQ1049" s="20"/>
      <c r="BR1049" s="20"/>
      <c r="BS1049" s="20"/>
      <c r="BT1049" s="20"/>
      <c r="BU1049" s="20"/>
      <c r="BW1049" s="16">
        <f t="shared" si="142"/>
        <v>0.49181079510194609</v>
      </c>
      <c r="BX1049" s="10"/>
      <c r="BY1049" s="10"/>
      <c r="BZ1049" s="12"/>
      <c r="CA1049" s="10"/>
      <c r="CB1049" s="10"/>
      <c r="CC1049" s="11"/>
      <c r="CD1049" s="11"/>
      <c r="CF1049" s="17"/>
      <c r="CG1049" s="17"/>
      <c r="CH1049" s="17"/>
      <c r="CI1049" s="17"/>
    </row>
    <row r="1050" spans="33:87" ht="10.5" customHeight="1">
      <c r="AG1050" s="18">
        <v>34456</v>
      </c>
      <c r="AH1050" s="19" t="s">
        <v>33</v>
      </c>
      <c r="AI1050" s="26"/>
      <c r="AJ1050" s="20">
        <v>9.7000000000000003E-2</v>
      </c>
      <c r="AK1050" s="21"/>
      <c r="AL1050" s="21"/>
      <c r="AM1050" s="21"/>
      <c r="AN1050" s="21"/>
      <c r="AO1050" s="19" t="s">
        <v>34</v>
      </c>
      <c r="AP1050" s="18"/>
      <c r="AQ1050" s="3">
        <f t="shared" si="143"/>
        <v>44.913167633959389</v>
      </c>
      <c r="AR1050" s="27">
        <v>57.578103395407418</v>
      </c>
      <c r="AS1050" s="28">
        <v>3.2605360996112304E-2</v>
      </c>
      <c r="AT1050" s="28"/>
      <c r="AU1050" s="28"/>
      <c r="AV1050" s="28"/>
      <c r="AW1050" s="60"/>
      <c r="AX1050" s="69"/>
      <c r="AY1050" s="68"/>
      <c r="AZ1050" s="69"/>
      <c r="BA1050" s="69"/>
      <c r="BB1050" s="69"/>
      <c r="BC1050" s="68"/>
      <c r="BD1050" s="20"/>
      <c r="BE1050" s="27"/>
      <c r="BF1050" s="27"/>
      <c r="BG1050" s="28"/>
      <c r="BH1050" s="17"/>
      <c r="BI1050" s="18">
        <v>41122</v>
      </c>
      <c r="BJ1050" s="42"/>
      <c r="BK1050" s="20"/>
      <c r="BL1050" s="20"/>
      <c r="BM1050" s="42">
        <v>8.32</v>
      </c>
      <c r="BN1050" s="20"/>
      <c r="BO1050" s="20"/>
      <c r="BP1050" s="20"/>
      <c r="BQ1050" s="20"/>
      <c r="BR1050" s="20"/>
      <c r="BS1050" s="20"/>
      <c r="BT1050" s="20"/>
      <c r="BU1050" s="20"/>
      <c r="BW1050" s="16">
        <f t="shared" si="142"/>
        <v>0.49087897175957695</v>
      </c>
      <c r="BX1050" s="10"/>
      <c r="BY1050" s="10"/>
      <c r="BZ1050" s="12"/>
      <c r="CA1050" s="10"/>
      <c r="CB1050" s="10"/>
      <c r="CC1050" s="11"/>
      <c r="CD1050" s="11"/>
      <c r="CF1050" s="17"/>
      <c r="CG1050" s="17"/>
      <c r="CH1050" s="17"/>
      <c r="CI1050" s="17"/>
    </row>
    <row r="1051" spans="33:87" ht="10.5" customHeight="1">
      <c r="AG1051" s="18">
        <v>34456</v>
      </c>
      <c r="AH1051" s="19" t="s">
        <v>33</v>
      </c>
      <c r="AI1051" s="26"/>
      <c r="AJ1051" s="20">
        <v>0.1</v>
      </c>
      <c r="AK1051" s="21"/>
      <c r="AL1051" s="21"/>
      <c r="AM1051" s="21"/>
      <c r="AN1051" s="21"/>
      <c r="AO1051" s="19" t="s">
        <v>34</v>
      </c>
      <c r="AP1051" s="20"/>
      <c r="AQ1051" s="3">
        <f t="shared" si="143"/>
        <v>44.913167633959389</v>
      </c>
      <c r="AR1051" s="27">
        <v>57.578103395407418</v>
      </c>
      <c r="AS1051" s="28">
        <v>3.2605360996112304E-2</v>
      </c>
      <c r="AT1051" s="28"/>
      <c r="AU1051" s="28"/>
      <c r="AV1051" s="28"/>
      <c r="AW1051" s="60"/>
      <c r="AX1051" s="69"/>
      <c r="AY1051" s="68"/>
      <c r="AZ1051" s="69"/>
      <c r="BA1051" s="69"/>
      <c r="BB1051" s="69"/>
      <c r="BC1051" s="68"/>
      <c r="BD1051" s="20"/>
      <c r="BE1051" s="27"/>
      <c r="BF1051" s="27"/>
      <c r="BG1051" s="28"/>
      <c r="BH1051" s="17"/>
      <c r="BI1051" s="18">
        <v>41155</v>
      </c>
      <c r="BJ1051" s="42"/>
      <c r="BK1051" s="20"/>
      <c r="BL1051" s="20"/>
      <c r="BM1051" s="42">
        <v>6.34</v>
      </c>
      <c r="BN1051" s="20"/>
      <c r="BO1051" s="20"/>
      <c r="BP1051" s="20"/>
      <c r="BQ1051" s="20"/>
      <c r="BR1051" s="20"/>
      <c r="BS1051" s="20"/>
      <c r="BT1051" s="20"/>
      <c r="BU1051" s="20"/>
      <c r="BW1051" s="16">
        <f t="shared" si="142"/>
        <v>0.48985600511316596</v>
      </c>
      <c r="BX1051" s="10"/>
      <c r="BY1051" s="10"/>
      <c r="BZ1051" s="12"/>
      <c r="CA1051" s="10"/>
      <c r="CB1051" s="10"/>
      <c r="CC1051" s="11"/>
      <c r="CD1051" s="11"/>
      <c r="CF1051" s="17"/>
      <c r="CG1051" s="17"/>
      <c r="CH1051" s="17"/>
      <c r="CI1051" s="17"/>
    </row>
    <row r="1052" spans="33:87" ht="10.5" customHeight="1">
      <c r="AG1052" s="18">
        <v>34456</v>
      </c>
      <c r="AH1052" s="19" t="s">
        <v>39</v>
      </c>
      <c r="AI1052" s="19"/>
      <c r="AJ1052" s="19"/>
      <c r="AK1052" s="19"/>
      <c r="AL1052" s="20">
        <v>0.15</v>
      </c>
      <c r="AM1052" s="26"/>
      <c r="AN1052" s="21"/>
      <c r="AO1052" s="19" t="s">
        <v>34</v>
      </c>
      <c r="AP1052" s="18"/>
      <c r="AQ1052" s="3">
        <f t="shared" si="143"/>
        <v>44.913167633959389</v>
      </c>
      <c r="AR1052" s="19"/>
      <c r="AS1052" s="19"/>
      <c r="AT1052" s="27">
        <v>224.64006031924072</v>
      </c>
      <c r="AU1052" s="27">
        <v>127.96163435962674</v>
      </c>
      <c r="AV1052" s="28">
        <v>0</v>
      </c>
      <c r="AW1052" s="60"/>
      <c r="AX1052" s="69"/>
      <c r="AY1052" s="68"/>
      <c r="AZ1052" s="69"/>
      <c r="BA1052" s="69"/>
      <c r="BB1052" s="69"/>
      <c r="BC1052" s="68"/>
      <c r="BD1052" s="20"/>
      <c r="BE1052" s="27"/>
      <c r="BF1052" s="27"/>
      <c r="BG1052" s="28"/>
      <c r="BH1052" s="17"/>
      <c r="BI1052" s="18">
        <v>41183</v>
      </c>
      <c r="BJ1052" s="42"/>
      <c r="BK1052" s="20"/>
      <c r="BL1052" s="20"/>
      <c r="BM1052" s="42">
        <v>13.6</v>
      </c>
      <c r="BN1052" s="20"/>
      <c r="BO1052" s="20"/>
      <c r="BP1052" s="20"/>
      <c r="BQ1052" s="20"/>
      <c r="BR1052" s="20"/>
      <c r="BS1052" s="20"/>
      <c r="BT1052" s="20"/>
      <c r="BU1052" s="20"/>
      <c r="BW1052" s="16">
        <f t="shared" si="142"/>
        <v>0.48898970536687408</v>
      </c>
      <c r="BX1052" s="10"/>
      <c r="BY1052" s="10"/>
      <c r="BZ1052" s="12"/>
      <c r="CA1052" s="10"/>
      <c r="CB1052" s="10"/>
      <c r="CC1052" s="11"/>
      <c r="CD1052" s="11"/>
      <c r="CF1052" s="17"/>
      <c r="CG1052" s="17"/>
      <c r="CH1052" s="17"/>
      <c r="CI1052" s="17"/>
    </row>
    <row r="1053" spans="33:87" ht="10.5" customHeight="1">
      <c r="AG1053" s="18">
        <v>34485</v>
      </c>
      <c r="AH1053" s="19" t="s">
        <v>35</v>
      </c>
      <c r="AI1053" s="20">
        <v>1.6E-2</v>
      </c>
      <c r="AJ1053" s="26"/>
      <c r="AK1053" s="20"/>
      <c r="AL1053" s="20"/>
      <c r="AM1053" s="20"/>
      <c r="AN1053" s="20"/>
      <c r="AO1053" s="19" t="s">
        <v>34</v>
      </c>
      <c r="AP1053" s="18"/>
      <c r="AQ1053" s="3">
        <f t="shared" si="143"/>
        <v>44.830905555112132</v>
      </c>
      <c r="AR1053" s="27">
        <v>57.472819663379056</v>
      </c>
      <c r="AS1053" s="28">
        <v>3.2545740864719154E-2</v>
      </c>
      <c r="AT1053" s="28"/>
      <c r="AU1053" s="28"/>
      <c r="AV1053" s="28"/>
      <c r="AW1053" s="60"/>
      <c r="AX1053" s="69"/>
      <c r="AY1053" s="68"/>
      <c r="AZ1053" s="69"/>
      <c r="BA1053" s="69"/>
      <c r="BB1053" s="69"/>
      <c r="BC1053" s="68"/>
      <c r="BD1053" s="20"/>
      <c r="BE1053" s="27"/>
      <c r="BF1053" s="27"/>
      <c r="BG1053" s="28"/>
      <c r="BH1053" s="17"/>
      <c r="BI1053" s="18">
        <v>41214</v>
      </c>
      <c r="BJ1053" s="42"/>
      <c r="BK1053" s="20"/>
      <c r="BL1053" s="20"/>
      <c r="BM1053" s="42">
        <v>4.3600000000000003</v>
      </c>
      <c r="BN1053" s="20"/>
      <c r="BO1053" s="20"/>
      <c r="BP1053" s="20"/>
      <c r="BQ1053" s="20"/>
      <c r="BR1053" s="20"/>
      <c r="BS1053" s="20"/>
      <c r="BT1053" s="20"/>
      <c r="BU1053" s="20"/>
      <c r="BW1053" s="16">
        <f t="shared" si="142"/>
        <v>0.48803237472310484</v>
      </c>
      <c r="BX1053" s="10"/>
      <c r="BY1053" s="10"/>
      <c r="BZ1053" s="12"/>
      <c r="CA1053" s="10"/>
      <c r="CB1053" s="10"/>
      <c r="CC1053" s="11"/>
      <c r="CD1053" s="11"/>
      <c r="CF1053" s="17"/>
      <c r="CG1053" s="17"/>
      <c r="CH1053" s="17"/>
      <c r="CI1053" s="17"/>
    </row>
    <row r="1054" spans="33:87" ht="10.5" customHeight="1">
      <c r="AG1054" s="18">
        <v>34485</v>
      </c>
      <c r="AH1054" s="19" t="s">
        <v>33</v>
      </c>
      <c r="AI1054" s="26"/>
      <c r="AJ1054" s="20">
        <v>1.4500000000000001E-2</v>
      </c>
      <c r="AK1054" s="21"/>
      <c r="AL1054" s="21"/>
      <c r="AM1054" s="21"/>
      <c r="AN1054" s="21"/>
      <c r="AO1054" s="19" t="s">
        <v>34</v>
      </c>
      <c r="AP1054" s="20"/>
      <c r="AQ1054" s="3">
        <f t="shared" si="143"/>
        <v>44.830905555112132</v>
      </c>
      <c r="AR1054" s="27">
        <v>57.472819663379056</v>
      </c>
      <c r="AS1054" s="28">
        <v>3.2545740864719154E-2</v>
      </c>
      <c r="AT1054" s="28"/>
      <c r="AU1054" s="28"/>
      <c r="AV1054" s="28"/>
      <c r="AW1054" s="60"/>
      <c r="AX1054" s="69"/>
      <c r="AY1054" s="68"/>
      <c r="AZ1054" s="69"/>
      <c r="BA1054" s="69"/>
      <c r="BB1054" s="69"/>
      <c r="BC1054" s="68"/>
      <c r="BD1054" s="20"/>
      <c r="BE1054" s="27"/>
      <c r="BF1054" s="27"/>
      <c r="BG1054" s="28"/>
      <c r="BH1054" s="17"/>
      <c r="BI1054" s="18">
        <v>41246</v>
      </c>
      <c r="BJ1054" s="42"/>
      <c r="BK1054" s="20"/>
      <c r="BL1054" s="20"/>
      <c r="BM1054" s="42">
        <v>3.75</v>
      </c>
      <c r="BN1054" s="20"/>
      <c r="BO1054" s="20"/>
      <c r="BP1054" s="20"/>
      <c r="BQ1054" s="20"/>
      <c r="BR1054" s="20"/>
      <c r="BS1054" s="20"/>
      <c r="BT1054" s="20"/>
      <c r="BU1054" s="20"/>
      <c r="BW1054" s="16">
        <f t="shared" si="142"/>
        <v>0.48704612830393135</v>
      </c>
      <c r="BX1054" s="10"/>
      <c r="BY1054" s="10"/>
      <c r="BZ1054" s="12"/>
      <c r="CA1054" s="10"/>
      <c r="CB1054" s="10"/>
      <c r="CC1054" s="11"/>
      <c r="CD1054" s="11"/>
      <c r="CF1054" s="17"/>
      <c r="CG1054" s="17"/>
      <c r="CH1054" s="17"/>
      <c r="CI1054" s="17"/>
    </row>
    <row r="1055" spans="33:87" ht="10.5" customHeight="1">
      <c r="AG1055" s="18">
        <v>34486</v>
      </c>
      <c r="AH1055" s="19" t="s">
        <v>33</v>
      </c>
      <c r="AI1055" s="26"/>
      <c r="AJ1055" s="20">
        <v>1.4500000000000001E-2</v>
      </c>
      <c r="AK1055" s="20"/>
      <c r="AL1055" s="20"/>
      <c r="AM1055" s="20"/>
      <c r="AN1055" s="20"/>
      <c r="AO1055" s="19" t="s">
        <v>34</v>
      </c>
      <c r="AP1055" s="18"/>
      <c r="AQ1055" s="3">
        <f t="shared" si="143"/>
        <v>44.828071620618758</v>
      </c>
      <c r="AR1055" s="27">
        <v>57.469192625568354</v>
      </c>
      <c r="AS1055" s="28">
        <v>3.2543686943693792E-2</v>
      </c>
      <c r="AT1055" s="28"/>
      <c r="AU1055" s="28"/>
      <c r="AV1055" s="28"/>
      <c r="AW1055" s="60"/>
      <c r="AX1055" s="69"/>
      <c r="AY1055" s="68"/>
      <c r="AZ1055" s="69"/>
      <c r="BA1055" s="69"/>
      <c r="BB1055" s="69"/>
      <c r="BC1055" s="68"/>
      <c r="BD1055" s="20"/>
      <c r="BE1055" s="27"/>
      <c r="BF1055" s="27"/>
      <c r="BG1055" s="28"/>
      <c r="BH1055" s="17"/>
      <c r="BI1055" s="18">
        <v>41278</v>
      </c>
      <c r="BJ1055" s="42"/>
      <c r="BK1055" s="20"/>
      <c r="BL1055" s="20"/>
      <c r="BM1055" s="42">
        <v>3.76</v>
      </c>
      <c r="BN1055" s="20"/>
      <c r="BO1055" s="20"/>
      <c r="BP1055" s="20"/>
      <c r="BQ1055" s="20"/>
      <c r="BR1055" s="20"/>
      <c r="BS1055" s="20"/>
      <c r="BT1055" s="20"/>
      <c r="BU1055" s="20"/>
      <c r="BW1055" s="16">
        <f t="shared" si="142"/>
        <v>0.48606187495335285</v>
      </c>
      <c r="BX1055" s="10"/>
      <c r="BY1055" s="10"/>
      <c r="BZ1055" s="12"/>
      <c r="CA1055" s="10"/>
      <c r="CB1055" s="10"/>
      <c r="CC1055" s="11"/>
      <c r="CD1055" s="11"/>
      <c r="CF1055" s="17"/>
      <c r="CG1055" s="17"/>
      <c r="CH1055" s="17"/>
      <c r="CI1055" s="17"/>
    </row>
    <row r="1056" spans="33:87" ht="10.5" customHeight="1">
      <c r="AG1056" s="18">
        <v>34486</v>
      </c>
      <c r="AH1056" s="19" t="s">
        <v>33</v>
      </c>
      <c r="AI1056" s="26"/>
      <c r="AJ1056" s="20">
        <v>1.4500000000000001E-2</v>
      </c>
      <c r="AK1056" s="21"/>
      <c r="AL1056" s="21"/>
      <c r="AM1056" s="21"/>
      <c r="AN1056" s="21"/>
      <c r="AO1056" s="19" t="s">
        <v>34</v>
      </c>
      <c r="AP1056" s="20"/>
      <c r="AQ1056" s="3">
        <f t="shared" si="143"/>
        <v>44.828071620618758</v>
      </c>
      <c r="AR1056" s="27">
        <v>57.469192625568354</v>
      </c>
      <c r="AS1056" s="28">
        <v>3.2543686943693792E-2</v>
      </c>
      <c r="AT1056" s="28"/>
      <c r="AU1056" s="28"/>
      <c r="AV1056" s="28"/>
      <c r="AW1056" s="60"/>
      <c r="AX1056" s="69"/>
      <c r="AY1056" s="68"/>
      <c r="AZ1056" s="69"/>
      <c r="BA1056" s="69"/>
      <c r="BB1056" s="69"/>
      <c r="BC1056" s="68"/>
      <c r="BD1056" s="20"/>
      <c r="BE1056" s="27"/>
      <c r="BF1056" s="27"/>
      <c r="BG1056" s="28"/>
      <c r="BH1056" s="17"/>
      <c r="BI1056" s="18">
        <v>41306</v>
      </c>
      <c r="BJ1056" s="42"/>
      <c r="BK1056" s="20"/>
      <c r="BL1056" s="20"/>
      <c r="BM1056" s="42">
        <v>4.3</v>
      </c>
      <c r="BN1056" s="20"/>
      <c r="BO1056" s="20"/>
      <c r="BP1056" s="20"/>
      <c r="BQ1056" s="20"/>
      <c r="BR1056" s="20"/>
      <c r="BS1056" s="20"/>
      <c r="BT1056" s="20"/>
      <c r="BU1056" s="20"/>
      <c r="BW1056" s="16">
        <f t="shared" si="142"/>
        <v>0.48520228504415708</v>
      </c>
      <c r="BX1056" s="10"/>
      <c r="BY1056" s="10"/>
      <c r="BZ1056" s="12"/>
      <c r="CA1056" s="10"/>
      <c r="CB1056" s="10"/>
      <c r="CC1056" s="11"/>
      <c r="CD1056" s="11"/>
      <c r="CF1056" s="17"/>
      <c r="CG1056" s="17"/>
      <c r="CH1056" s="17"/>
      <c r="CI1056" s="17"/>
    </row>
    <row r="1057" spans="33:87" ht="10.5" customHeight="1">
      <c r="AG1057" s="18">
        <v>34486</v>
      </c>
      <c r="AH1057" s="19" t="s">
        <v>33</v>
      </c>
      <c r="AI1057" s="26"/>
      <c r="AJ1057" s="20">
        <v>1.4500000000000001E-2</v>
      </c>
      <c r="AK1057" s="21"/>
      <c r="AL1057" s="21"/>
      <c r="AM1057" s="21"/>
      <c r="AN1057" s="21"/>
      <c r="AO1057" s="19" t="s">
        <v>34</v>
      </c>
      <c r="AP1057" s="18"/>
      <c r="AQ1057" s="3">
        <f t="shared" si="143"/>
        <v>44.828071620618758</v>
      </c>
      <c r="AR1057" s="27">
        <v>57.469192625568354</v>
      </c>
      <c r="AS1057" s="28">
        <v>3.2543686943693792E-2</v>
      </c>
      <c r="AT1057" s="28"/>
      <c r="AU1057" s="28"/>
      <c r="AV1057" s="28"/>
      <c r="AW1057" s="60"/>
      <c r="AX1057" s="69"/>
      <c r="AY1057" s="68"/>
      <c r="AZ1057" s="69"/>
      <c r="BA1057" s="69"/>
      <c r="BB1057" s="69"/>
      <c r="BC1057" s="68"/>
      <c r="BD1057" s="20"/>
      <c r="BE1057" s="27"/>
      <c r="BF1057" s="27"/>
      <c r="BG1057" s="28"/>
      <c r="BH1057" s="17"/>
      <c r="BI1057" s="18">
        <v>41334</v>
      </c>
      <c r="BJ1057" s="42"/>
      <c r="BK1057" s="20"/>
      <c r="BL1057" s="20"/>
      <c r="BM1057" s="42">
        <v>3.46</v>
      </c>
      <c r="BN1057" s="20"/>
      <c r="BO1057" s="20"/>
      <c r="BP1057" s="20"/>
      <c r="BQ1057" s="20"/>
      <c r="BR1057" s="20"/>
      <c r="BS1057" s="20"/>
      <c r="BT1057" s="20"/>
      <c r="BU1057" s="20"/>
      <c r="BW1057" s="16">
        <f t="shared" si="142"/>
        <v>0.4843442153011171</v>
      </c>
      <c r="BX1057" s="10"/>
      <c r="BY1057" s="10"/>
      <c r="BZ1057" s="12"/>
      <c r="CA1057" s="10"/>
      <c r="CB1057" s="10"/>
      <c r="CC1057" s="11"/>
      <c r="CD1057" s="11"/>
      <c r="CF1057" s="17"/>
      <c r="CG1057" s="17"/>
      <c r="CH1057" s="17"/>
      <c r="CI1057" s="17"/>
    </row>
    <row r="1058" spans="33:87" ht="10.5" customHeight="1">
      <c r="AG1058" s="18">
        <v>34486</v>
      </c>
      <c r="AH1058" s="19" t="s">
        <v>39</v>
      </c>
      <c r="AI1058" s="19"/>
      <c r="AJ1058" s="19"/>
      <c r="AK1058" s="19"/>
      <c r="AL1058" s="20">
        <v>0.02</v>
      </c>
      <c r="AM1058" s="26"/>
      <c r="AN1058" s="21"/>
      <c r="AO1058" s="19" t="s">
        <v>34</v>
      </c>
      <c r="AP1058" s="20"/>
      <c r="AQ1058" s="3">
        <f t="shared" si="143"/>
        <v>44.828071620618758</v>
      </c>
      <c r="AR1058" s="19"/>
      <c r="AS1058" s="19"/>
      <c r="AT1058" s="27">
        <v>224.2151466721543</v>
      </c>
      <c r="AU1058" s="27">
        <v>127.71959095621231</v>
      </c>
      <c r="AV1058" s="28">
        <v>0</v>
      </c>
      <c r="AW1058" s="60"/>
      <c r="AX1058" s="69"/>
      <c r="AY1058" s="68"/>
      <c r="AZ1058" s="69"/>
      <c r="BA1058" s="69"/>
      <c r="BB1058" s="69"/>
      <c r="BC1058" s="68"/>
      <c r="BD1058" s="20"/>
      <c r="BE1058" s="27"/>
      <c r="BF1058" s="27"/>
      <c r="BG1058" s="28"/>
      <c r="BH1058" s="17"/>
      <c r="BI1058" s="18">
        <v>41365</v>
      </c>
      <c r="BJ1058" s="42"/>
      <c r="BK1058" s="20"/>
      <c r="BL1058" s="20"/>
      <c r="BM1058" s="42">
        <v>13.9</v>
      </c>
      <c r="BN1058" s="20"/>
      <c r="BO1058" s="20"/>
      <c r="BP1058" s="20"/>
      <c r="BQ1058" s="20"/>
      <c r="BR1058" s="20"/>
      <c r="BS1058" s="20"/>
      <c r="BT1058" s="20"/>
      <c r="BU1058" s="20"/>
      <c r="BW1058" s="16">
        <f t="shared" si="142"/>
        <v>0.48339597947048291</v>
      </c>
      <c r="BX1058" s="10"/>
      <c r="BY1058" s="10"/>
      <c r="BZ1058" s="12"/>
      <c r="CA1058" s="10"/>
      <c r="CB1058" s="10"/>
      <c r="CC1058" s="11"/>
      <c r="CD1058" s="11"/>
      <c r="CF1058" s="17"/>
      <c r="CG1058" s="17"/>
      <c r="CH1058" s="17"/>
      <c r="CI1058" s="17"/>
    </row>
    <row r="1059" spans="33:87" ht="10.5" customHeight="1">
      <c r="AG1059" s="18">
        <v>34515</v>
      </c>
      <c r="AH1059" s="19" t="s">
        <v>35</v>
      </c>
      <c r="AI1059" s="20">
        <v>1.6E-2</v>
      </c>
      <c r="AJ1059" s="26"/>
      <c r="AK1059" s="20"/>
      <c r="AL1059" s="20"/>
      <c r="AM1059" s="20"/>
      <c r="AN1059" s="20"/>
      <c r="AO1059" s="19" t="s">
        <v>34</v>
      </c>
      <c r="AP1059" s="20"/>
      <c r="AQ1059" s="3">
        <f t="shared" si="143"/>
        <v>44.745965401964135</v>
      </c>
      <c r="AR1059" s="27">
        <v>57.364108040987226</v>
      </c>
      <c r="AS1059" s="28">
        <v>3.2484179585629831E-2</v>
      </c>
      <c r="AT1059" s="28"/>
      <c r="AU1059" s="28"/>
      <c r="AV1059" s="28"/>
      <c r="AW1059" s="60"/>
      <c r="AX1059" s="69"/>
      <c r="AY1059" s="68"/>
      <c r="AZ1059" s="69"/>
      <c r="BA1059" s="69"/>
      <c r="BB1059" s="69"/>
      <c r="BC1059" s="68"/>
      <c r="BD1059" s="20"/>
      <c r="BE1059" s="27"/>
      <c r="BF1059" s="27"/>
      <c r="BG1059" s="28"/>
      <c r="BH1059" s="17"/>
      <c r="BI1059" s="18">
        <v>41396</v>
      </c>
      <c r="BJ1059" s="42"/>
      <c r="BK1059" s="20"/>
      <c r="BL1059" s="20"/>
      <c r="BM1059" s="42">
        <v>8.77</v>
      </c>
      <c r="BN1059" s="20"/>
      <c r="BO1059" s="20"/>
      <c r="BP1059" s="20"/>
      <c r="BQ1059" s="20"/>
      <c r="BR1059" s="20"/>
      <c r="BS1059" s="20"/>
      <c r="BT1059" s="20"/>
      <c r="BU1059" s="20"/>
      <c r="BW1059" s="16">
        <f t="shared" si="142"/>
        <v>0.4824496000699704</v>
      </c>
      <c r="BX1059" s="10"/>
      <c r="BY1059" s="10"/>
      <c r="BZ1059" s="12"/>
      <c r="CA1059" s="10"/>
      <c r="CB1059" s="10"/>
      <c r="CC1059" s="11"/>
      <c r="CD1059" s="11"/>
      <c r="CF1059" s="17"/>
      <c r="CG1059" s="17"/>
      <c r="CH1059" s="17"/>
      <c r="CI1059" s="17"/>
    </row>
    <row r="1060" spans="33:87" ht="10.5" customHeight="1">
      <c r="AG1060" s="18">
        <v>34515</v>
      </c>
      <c r="AH1060" s="19" t="s">
        <v>33</v>
      </c>
      <c r="AI1060" s="26"/>
      <c r="AJ1060" s="20">
        <v>1.4500000000000001E-2</v>
      </c>
      <c r="AK1060" s="21"/>
      <c r="AL1060" s="21"/>
      <c r="AM1060" s="21"/>
      <c r="AN1060" s="21"/>
      <c r="AO1060" s="19" t="s">
        <v>34</v>
      </c>
      <c r="AP1060" s="18"/>
      <c r="AQ1060" s="3">
        <f t="shared" si="143"/>
        <v>44.745965401964135</v>
      </c>
      <c r="AR1060" s="27">
        <v>57.364108040987226</v>
      </c>
      <c r="AS1060" s="28">
        <v>3.2484179585629831E-2</v>
      </c>
      <c r="AT1060" s="28"/>
      <c r="AU1060" s="28"/>
      <c r="AV1060" s="28"/>
      <c r="AW1060" s="60"/>
      <c r="AX1060" s="69"/>
      <c r="AY1060" s="68"/>
      <c r="AZ1060" s="69"/>
      <c r="BA1060" s="69"/>
      <c r="BB1060" s="69"/>
      <c r="BC1060" s="68"/>
      <c r="BD1060" s="20"/>
      <c r="BE1060" s="27"/>
      <c r="BF1060" s="27"/>
      <c r="BG1060" s="28"/>
      <c r="BH1060" s="17"/>
      <c r="BI1060" s="18">
        <v>41428</v>
      </c>
      <c r="BJ1060" s="42"/>
      <c r="BK1060" s="20"/>
      <c r="BL1060" s="20"/>
      <c r="BM1060" s="42">
        <v>3.71</v>
      </c>
      <c r="BN1060" s="20"/>
      <c r="BO1060" s="20"/>
      <c r="BP1060" s="20"/>
      <c r="BQ1060" s="20"/>
      <c r="BR1060" s="20"/>
      <c r="BS1060" s="20"/>
      <c r="BT1060" s="20"/>
      <c r="BU1060" s="20"/>
      <c r="BW1060" s="16">
        <f t="shared" si="142"/>
        <v>0.48147463567181825</v>
      </c>
      <c r="BX1060" s="10"/>
      <c r="BY1060" s="10"/>
      <c r="BZ1060" s="12"/>
      <c r="CA1060" s="10"/>
      <c r="CB1060" s="10"/>
      <c r="CC1060" s="11"/>
      <c r="CD1060" s="11"/>
      <c r="CF1060" s="17"/>
      <c r="CG1060" s="17"/>
      <c r="CH1060" s="17"/>
      <c r="CI1060" s="17"/>
    </row>
    <row r="1061" spans="33:87" ht="10.5" customHeight="1">
      <c r="AG1061" s="18">
        <v>34519</v>
      </c>
      <c r="AH1061" s="19" t="s">
        <v>33</v>
      </c>
      <c r="AI1061" s="26"/>
      <c r="AJ1061" s="20">
        <v>1.4500000000000001E-2</v>
      </c>
      <c r="AK1061" s="20"/>
      <c r="AL1061" s="20"/>
      <c r="AM1061" s="20"/>
      <c r="AN1061" s="20"/>
      <c r="AO1061" s="19" t="s">
        <v>34</v>
      </c>
      <c r="AP1061" s="18"/>
      <c r="AQ1061" s="3">
        <f t="shared" si="143"/>
        <v>44.734652214351591</v>
      </c>
      <c r="AR1061" s="27">
        <v>57.34962870309429</v>
      </c>
      <c r="AS1061" s="28">
        <v>3.247598021796845E-2</v>
      </c>
      <c r="AT1061" s="28"/>
      <c r="AU1061" s="28"/>
      <c r="AV1061" s="28"/>
      <c r="AW1061" s="60"/>
      <c r="AX1061" s="69"/>
      <c r="AY1061" s="68"/>
      <c r="AZ1061" s="69"/>
      <c r="BA1061" s="69"/>
      <c r="BB1061" s="69"/>
      <c r="BC1061" s="68"/>
      <c r="BD1061" s="20"/>
      <c r="BE1061" s="27"/>
      <c r="BF1061" s="27"/>
      <c r="BG1061" s="28"/>
      <c r="BH1061" s="17"/>
      <c r="BI1061" s="18">
        <v>41456</v>
      </c>
      <c r="BJ1061" s="42"/>
      <c r="BK1061" s="20"/>
      <c r="BL1061" s="20"/>
      <c r="BM1061" s="42">
        <v>1.45</v>
      </c>
      <c r="BN1061" s="20"/>
      <c r="BO1061" s="20"/>
      <c r="BP1061" s="20"/>
      <c r="BQ1061" s="20"/>
      <c r="BR1061" s="20"/>
      <c r="BS1061" s="20"/>
      <c r="BT1061" s="20"/>
      <c r="BU1061" s="20"/>
      <c r="BW1061" s="16">
        <f t="shared" si="142"/>
        <v>0.48062315819604018</v>
      </c>
      <c r="BX1061" s="10"/>
      <c r="BY1061" s="10"/>
      <c r="BZ1061" s="12"/>
      <c r="CA1061" s="10"/>
      <c r="CB1061" s="10"/>
      <c r="CC1061" s="11"/>
      <c r="CD1061" s="11"/>
      <c r="CF1061" s="17"/>
      <c r="CG1061" s="17"/>
      <c r="CH1061" s="17"/>
      <c r="CI1061" s="17"/>
    </row>
    <row r="1062" spans="33:87" ht="10.5" customHeight="1">
      <c r="AG1062" s="18">
        <v>34519</v>
      </c>
      <c r="AH1062" s="19" t="s">
        <v>33</v>
      </c>
      <c r="AI1062" s="26"/>
      <c r="AJ1062" s="20">
        <v>1.4500000000000001E-2</v>
      </c>
      <c r="AK1062" s="21"/>
      <c r="AL1062" s="21"/>
      <c r="AM1062" s="21"/>
      <c r="AN1062" s="21"/>
      <c r="AO1062" s="19" t="s">
        <v>34</v>
      </c>
      <c r="AP1062" s="18"/>
      <c r="AQ1062" s="3">
        <f t="shared" si="143"/>
        <v>44.734652214351591</v>
      </c>
      <c r="AR1062" s="27">
        <v>57.34962870309429</v>
      </c>
      <c r="AS1062" s="28">
        <v>3.247598021796845E-2</v>
      </c>
      <c r="AT1062" s="28"/>
      <c r="AU1062" s="28"/>
      <c r="AV1062" s="28"/>
      <c r="AW1062" s="60"/>
      <c r="AX1062" s="69"/>
      <c r="AY1062" s="68"/>
      <c r="AZ1062" s="69"/>
      <c r="BA1062" s="69"/>
      <c r="BB1062" s="69"/>
      <c r="BC1062" s="68"/>
      <c r="BD1062" s="20"/>
      <c r="BE1062" s="27"/>
      <c r="BF1062" s="27"/>
      <c r="BG1062" s="28"/>
      <c r="BH1062" s="17"/>
      <c r="BI1062" s="18">
        <v>41487</v>
      </c>
      <c r="BJ1062" s="42"/>
      <c r="BK1062" s="20"/>
      <c r="BL1062" s="20"/>
      <c r="BM1062" s="42">
        <v>2.88</v>
      </c>
      <c r="BN1062" s="20"/>
      <c r="BO1062" s="20"/>
      <c r="BP1062" s="20"/>
      <c r="BQ1062" s="20"/>
      <c r="BR1062" s="20"/>
      <c r="BS1062" s="20"/>
      <c r="BT1062" s="20"/>
      <c r="BU1062" s="20"/>
      <c r="BW1062" s="16">
        <f t="shared" si="142"/>
        <v>0.47968220734902595</v>
      </c>
      <c r="BX1062" s="10"/>
      <c r="BY1062" s="10"/>
      <c r="BZ1062" s="12"/>
      <c r="CA1062" s="10"/>
      <c r="CB1062" s="10"/>
      <c r="CC1062" s="11"/>
      <c r="CD1062" s="11"/>
      <c r="CF1062" s="17"/>
      <c r="CG1062" s="17"/>
      <c r="CH1062" s="17"/>
      <c r="CI1062" s="17"/>
    </row>
    <row r="1063" spans="33:87" ht="10.5" customHeight="1">
      <c r="AG1063" s="18">
        <v>34519</v>
      </c>
      <c r="AH1063" s="19" t="s">
        <v>33</v>
      </c>
      <c r="AI1063" s="26"/>
      <c r="AJ1063" s="20">
        <v>1.4500000000000001E-2</v>
      </c>
      <c r="AK1063" s="21"/>
      <c r="AL1063" s="21"/>
      <c r="AM1063" s="21"/>
      <c r="AN1063" s="21"/>
      <c r="AO1063" s="19" t="s">
        <v>34</v>
      </c>
      <c r="AP1063" s="18"/>
      <c r="AQ1063" s="3">
        <f t="shared" si="143"/>
        <v>44.734652214351591</v>
      </c>
      <c r="AR1063" s="27">
        <v>57.34962870309429</v>
      </c>
      <c r="AS1063" s="28">
        <v>3.247598021796845E-2</v>
      </c>
      <c r="AT1063" s="28"/>
      <c r="AU1063" s="28"/>
      <c r="AV1063" s="28"/>
      <c r="AW1063" s="60"/>
      <c r="AX1063" s="69"/>
      <c r="AY1063" s="68"/>
      <c r="AZ1063" s="69"/>
      <c r="BA1063" s="69"/>
      <c r="BB1063" s="69"/>
      <c r="BC1063" s="68"/>
      <c r="BD1063" s="20"/>
      <c r="BE1063" s="27"/>
      <c r="BF1063" s="27"/>
      <c r="BG1063" s="28"/>
      <c r="BH1063" s="17"/>
      <c r="BI1063" s="18">
        <v>41519</v>
      </c>
      <c r="BJ1063" s="42"/>
      <c r="BK1063" s="20"/>
      <c r="BL1063" s="20"/>
      <c r="BM1063" s="42">
        <v>4.37</v>
      </c>
      <c r="BN1063" s="20"/>
      <c r="BO1063" s="20"/>
      <c r="BP1063" s="20"/>
      <c r="BQ1063" s="20"/>
      <c r="BR1063" s="20"/>
      <c r="BS1063" s="20"/>
      <c r="BT1063" s="20"/>
      <c r="BU1063" s="20"/>
      <c r="BW1063" s="16">
        <f t="shared" si="142"/>
        <v>0.47871283547158106</v>
      </c>
      <c r="BX1063" s="10"/>
      <c r="BY1063" s="10"/>
      <c r="BZ1063" s="12"/>
      <c r="CA1063" s="10"/>
      <c r="CB1063" s="10"/>
      <c r="CC1063" s="11"/>
      <c r="CD1063" s="11"/>
      <c r="CF1063" s="17"/>
      <c r="CG1063" s="17"/>
      <c r="CH1063" s="17"/>
      <c r="CI1063" s="17"/>
    </row>
    <row r="1064" spans="33:87" ht="10.5" customHeight="1">
      <c r="AG1064" s="18">
        <v>34519</v>
      </c>
      <c r="AH1064" s="19" t="s">
        <v>39</v>
      </c>
      <c r="AI1064" s="19"/>
      <c r="AJ1064" s="19"/>
      <c r="AK1064" s="19"/>
      <c r="AL1064" s="20">
        <v>0.02</v>
      </c>
      <c r="AM1064" s="26"/>
      <c r="AN1064" s="20"/>
      <c r="AO1064" s="19" t="s">
        <v>34</v>
      </c>
      <c r="AP1064" s="18"/>
      <c r="AQ1064" s="3">
        <f t="shared" si="143"/>
        <v>44.734652214351591</v>
      </c>
      <c r="AR1064" s="19"/>
      <c r="AS1064" s="19"/>
      <c r="AT1064" s="27">
        <v>223.74866991844584</v>
      </c>
      <c r="AU1064" s="27">
        <v>127.45387197576655</v>
      </c>
      <c r="AV1064" s="28">
        <v>0</v>
      </c>
      <c r="AW1064" s="60"/>
      <c r="AX1064" s="69"/>
      <c r="AY1064" s="68"/>
      <c r="AZ1064" s="69"/>
      <c r="BA1064" s="69"/>
      <c r="BB1064" s="69"/>
      <c r="BC1064" s="68"/>
      <c r="BD1064" s="20"/>
      <c r="BE1064" s="27"/>
      <c r="BF1064" s="27"/>
      <c r="BG1064" s="28"/>
      <c r="BH1064" s="17"/>
      <c r="BI1064" s="18">
        <v>41548</v>
      </c>
      <c r="BJ1064" s="42"/>
      <c r="BK1064" s="20"/>
      <c r="BL1064" s="20"/>
      <c r="BM1064" s="42">
        <v>2.54</v>
      </c>
      <c r="BN1064" s="20"/>
      <c r="BO1064" s="20"/>
      <c r="BP1064" s="20"/>
      <c r="BQ1064" s="20"/>
      <c r="BR1064" s="20"/>
      <c r="BS1064" s="20"/>
      <c r="BT1064" s="20"/>
      <c r="BU1064" s="20"/>
      <c r="BW1064" s="16">
        <f t="shared" si="142"/>
        <v>0.47783603441097233</v>
      </c>
      <c r="BX1064" s="10"/>
      <c r="BY1064" s="10"/>
      <c r="BZ1064" s="12"/>
      <c r="CA1064" s="10"/>
      <c r="CB1064" s="10"/>
      <c r="CC1064" s="11"/>
      <c r="CD1064" s="11"/>
      <c r="CF1064" s="17"/>
      <c r="CG1064" s="17"/>
      <c r="CH1064" s="17"/>
      <c r="CI1064" s="17"/>
    </row>
    <row r="1065" spans="33:87" ht="10.5" customHeight="1">
      <c r="AG1065" s="18">
        <v>34544</v>
      </c>
      <c r="AH1065" s="19" t="s">
        <v>35</v>
      </c>
      <c r="AI1065" s="20">
        <v>1.6E-2</v>
      </c>
      <c r="AJ1065" s="26"/>
      <c r="AK1065" s="20"/>
      <c r="AL1065" s="20"/>
      <c r="AM1065" s="20"/>
      <c r="AN1065" s="20"/>
      <c r="AO1065" s="19" t="s">
        <v>34</v>
      </c>
      <c r="AP1065" s="20"/>
      <c r="AQ1065" s="3">
        <f t="shared" si="143"/>
        <v>44.664009567452702</v>
      </c>
      <c r="AR1065" s="27">
        <v>57.259215607529363</v>
      </c>
      <c r="AS1065" s="28">
        <v>3.2424781039012765E-2</v>
      </c>
      <c r="AT1065" s="28"/>
      <c r="AU1065" s="28"/>
      <c r="AV1065" s="28"/>
      <c r="AW1065" s="60"/>
      <c r="AX1065" s="69"/>
      <c r="AY1065" s="68"/>
      <c r="AZ1065" s="69"/>
      <c r="BA1065" s="69"/>
      <c r="BB1065" s="69"/>
      <c r="BC1065" s="68"/>
      <c r="BD1065" s="20"/>
      <c r="BE1065" s="27"/>
      <c r="BF1065" s="27"/>
      <c r="BG1065" s="28"/>
      <c r="BH1065" s="17"/>
      <c r="BI1065" s="18">
        <v>41579</v>
      </c>
      <c r="BJ1065" s="42"/>
      <c r="BK1065" s="20"/>
      <c r="BL1065" s="20"/>
      <c r="BM1065" s="42">
        <v>18.2</v>
      </c>
      <c r="BN1065" s="20"/>
      <c r="BO1065" s="20"/>
      <c r="BP1065" s="20"/>
      <c r="BQ1065" s="20"/>
      <c r="BR1065" s="20"/>
      <c r="BS1065" s="20"/>
      <c r="BT1065" s="20"/>
      <c r="BU1065" s="20"/>
      <c r="BW1065" s="16">
        <f t="shared" si="142"/>
        <v>0.47690054011851973</v>
      </c>
      <c r="BX1065" s="10"/>
      <c r="BY1065" s="10"/>
      <c r="BZ1065" s="12"/>
      <c r="CA1065" s="10"/>
      <c r="CB1065" s="10"/>
      <c r="CC1065" s="11"/>
      <c r="CD1065" s="11"/>
      <c r="CF1065" s="17"/>
      <c r="CG1065" s="17"/>
      <c r="CH1065" s="17"/>
      <c r="CI1065" s="17"/>
    </row>
    <row r="1066" spans="33:87" ht="10.5" customHeight="1">
      <c r="AG1066" s="18">
        <v>34544</v>
      </c>
      <c r="AH1066" s="19" t="s">
        <v>33</v>
      </c>
      <c r="AI1066" s="26"/>
      <c r="AJ1066" s="20">
        <v>1.4500000000000001E-2</v>
      </c>
      <c r="AK1066" s="21"/>
      <c r="AL1066" s="21"/>
      <c r="AM1066" s="21"/>
      <c r="AN1066" s="21"/>
      <c r="AO1066" s="19" t="s">
        <v>34</v>
      </c>
      <c r="AP1066" s="18"/>
      <c r="AQ1066" s="3">
        <f t="shared" si="143"/>
        <v>44.664009567452702</v>
      </c>
      <c r="AR1066" s="27">
        <v>57.259215607529363</v>
      </c>
      <c r="AS1066" s="28">
        <v>3.2424781039012765E-2</v>
      </c>
      <c r="AT1066" s="28"/>
      <c r="AU1066" s="28"/>
      <c r="AV1066" s="28"/>
      <c r="AW1066" s="60"/>
      <c r="AX1066" s="69"/>
      <c r="AY1066" s="68"/>
      <c r="AZ1066" s="69"/>
      <c r="BA1066" s="69"/>
      <c r="BB1066" s="69"/>
      <c r="BC1066" s="68"/>
      <c r="BD1066" s="20"/>
      <c r="BE1066" s="27"/>
      <c r="BF1066" s="27"/>
      <c r="BG1066" s="28"/>
      <c r="BH1066" s="17"/>
      <c r="BI1066" s="18">
        <v>41610</v>
      </c>
      <c r="BJ1066" s="42"/>
      <c r="BK1066" s="20"/>
      <c r="BL1066" s="20"/>
      <c r="BM1066" s="42">
        <v>2.8</v>
      </c>
      <c r="BN1066" s="20"/>
      <c r="BO1066" s="20"/>
      <c r="BP1066" s="20"/>
      <c r="BQ1066" s="20"/>
      <c r="BR1066" s="20"/>
      <c r="BS1066" s="20"/>
      <c r="BT1066" s="20"/>
      <c r="BU1066" s="20"/>
      <c r="BW1066" s="16">
        <f t="shared" si="142"/>
        <v>0.47596687731115445</v>
      </c>
      <c r="BX1066" s="10"/>
      <c r="BY1066" s="10"/>
      <c r="BZ1066" s="12"/>
      <c r="CA1066" s="10"/>
      <c r="CB1066" s="10"/>
      <c r="CC1066" s="11"/>
      <c r="CD1066" s="11"/>
      <c r="CF1066" s="17"/>
      <c r="CG1066" s="17"/>
      <c r="CH1066" s="17"/>
      <c r="CI1066" s="17"/>
    </row>
    <row r="1067" spans="33:87" ht="10.5" customHeight="1">
      <c r="AG1067" s="18">
        <v>34547</v>
      </c>
      <c r="AH1067" s="19" t="s">
        <v>33</v>
      </c>
      <c r="AI1067" s="26"/>
      <c r="AJ1067" s="20">
        <v>1.4500000000000001E-2</v>
      </c>
      <c r="AK1067" s="20"/>
      <c r="AL1067" s="20"/>
      <c r="AM1067" s="20"/>
      <c r="AN1067" s="20"/>
      <c r="AO1067" s="19" t="s">
        <v>34</v>
      </c>
      <c r="AP1067" s="18"/>
      <c r="AQ1067" s="3">
        <f t="shared" si="143"/>
        <v>44.655539949810105</v>
      </c>
      <c r="AR1067" s="27">
        <v>57.24837561907907</v>
      </c>
      <c r="AS1067" s="28">
        <v>3.2418642564214659E-2</v>
      </c>
      <c r="AT1067" s="28"/>
      <c r="AU1067" s="28"/>
      <c r="AV1067" s="28"/>
      <c r="AW1067" s="60"/>
      <c r="AX1067" s="69"/>
      <c r="AY1067" s="68"/>
      <c r="AZ1067" s="69"/>
      <c r="BA1067" s="69"/>
      <c r="BB1067" s="69"/>
      <c r="BC1067" s="68"/>
      <c r="BD1067" s="20"/>
      <c r="BE1067" s="27"/>
      <c r="BF1067" s="27"/>
      <c r="BG1067" s="28"/>
      <c r="BH1067" s="17"/>
      <c r="BI1067" s="18">
        <v>41645</v>
      </c>
      <c r="BJ1067" s="42"/>
      <c r="BK1067" s="20"/>
      <c r="BL1067" s="20"/>
      <c r="BM1067" s="42">
        <v>1.74</v>
      </c>
      <c r="BN1067" s="20"/>
      <c r="BO1067" s="20"/>
      <c r="BP1067" s="20"/>
      <c r="BQ1067" s="20"/>
      <c r="BR1067" s="20"/>
      <c r="BS1067" s="20"/>
      <c r="BT1067" s="20"/>
      <c r="BU1067" s="20"/>
      <c r="BW1067" s="16">
        <f t="shared" si="142"/>
        <v>0.47491493860150646</v>
      </c>
      <c r="BX1067" s="10"/>
      <c r="BY1067" s="10"/>
      <c r="BZ1067" s="12"/>
      <c r="CA1067" s="10"/>
      <c r="CB1067" s="10"/>
      <c r="CC1067" s="11"/>
      <c r="CD1067" s="11"/>
      <c r="CF1067" s="17"/>
      <c r="CG1067" s="17"/>
      <c r="CH1067" s="17"/>
      <c r="CI1067" s="17"/>
    </row>
    <row r="1068" spans="33:87" ht="10.5" customHeight="1">
      <c r="AG1068" s="18">
        <v>34547</v>
      </c>
      <c r="AH1068" s="19" t="s">
        <v>33</v>
      </c>
      <c r="AI1068" s="26"/>
      <c r="AJ1068" s="20">
        <v>1.4500000000000001E-2</v>
      </c>
      <c r="AK1068" s="21"/>
      <c r="AL1068" s="21"/>
      <c r="AM1068" s="21"/>
      <c r="AN1068" s="21"/>
      <c r="AO1068" s="19" t="s">
        <v>34</v>
      </c>
      <c r="AP1068" s="18"/>
      <c r="AQ1068" s="3">
        <f t="shared" si="143"/>
        <v>44.655539949810105</v>
      </c>
      <c r="AR1068" s="27">
        <v>57.24837561907907</v>
      </c>
      <c r="AS1068" s="28">
        <v>3.2418642564214659E-2</v>
      </c>
      <c r="AT1068" s="28"/>
      <c r="AU1068" s="28"/>
      <c r="AV1068" s="28"/>
      <c r="AW1068" s="60"/>
      <c r="AX1068" s="69"/>
      <c r="AY1068" s="68"/>
      <c r="AZ1068" s="69"/>
      <c r="BA1068" s="69"/>
      <c r="BB1068" s="69"/>
      <c r="BC1068" s="68"/>
      <c r="BD1068" s="20"/>
      <c r="BE1068" s="27"/>
      <c r="BF1068" s="27"/>
      <c r="BG1068" s="28"/>
      <c r="BH1068" s="17"/>
      <c r="BI1068" s="18">
        <v>41673</v>
      </c>
      <c r="BJ1068" s="42"/>
      <c r="BK1068" s="20"/>
      <c r="BL1068" s="20"/>
      <c r="BM1068" s="42">
        <v>2.17</v>
      </c>
      <c r="BN1068" s="20"/>
      <c r="BO1068" s="20"/>
      <c r="BP1068" s="20"/>
      <c r="BQ1068" s="20"/>
      <c r="BR1068" s="20"/>
      <c r="BS1068" s="20"/>
      <c r="BT1068" s="20"/>
      <c r="BU1068" s="20"/>
      <c r="BW1068" s="16">
        <f t="shared" si="142"/>
        <v>0.47407506180806863</v>
      </c>
      <c r="BX1068" s="10"/>
      <c r="BY1068" s="10"/>
      <c r="BZ1068" s="12"/>
      <c r="CA1068" s="10"/>
      <c r="CB1068" s="10"/>
      <c r="CC1068" s="11"/>
      <c r="CD1068" s="11"/>
      <c r="CF1068" s="17"/>
      <c r="CG1068" s="17"/>
      <c r="CH1068" s="17"/>
      <c r="CI1068" s="17"/>
    </row>
    <row r="1069" spans="33:87" ht="10.5" customHeight="1">
      <c r="AG1069" s="18">
        <v>34547</v>
      </c>
      <c r="AH1069" s="19" t="s">
        <v>33</v>
      </c>
      <c r="AI1069" s="26"/>
      <c r="AJ1069" s="20">
        <v>1.4500000000000001E-2</v>
      </c>
      <c r="AK1069" s="21"/>
      <c r="AL1069" s="21"/>
      <c r="AM1069" s="21"/>
      <c r="AN1069" s="21"/>
      <c r="AO1069" s="19" t="s">
        <v>34</v>
      </c>
      <c r="AP1069" s="20"/>
      <c r="AQ1069" s="3">
        <f t="shared" si="143"/>
        <v>44.655539949810105</v>
      </c>
      <c r="AR1069" s="27">
        <v>57.24837561907907</v>
      </c>
      <c r="AS1069" s="28">
        <v>3.2418642564214659E-2</v>
      </c>
      <c r="AT1069" s="28"/>
      <c r="AU1069" s="28"/>
      <c r="AV1069" s="28"/>
      <c r="AW1069" s="60"/>
      <c r="AX1069" s="69"/>
      <c r="AY1069" s="68"/>
      <c r="AZ1069" s="69"/>
      <c r="BA1069" s="69"/>
      <c r="BB1069" s="69"/>
      <c r="BC1069" s="68"/>
      <c r="BD1069" s="20"/>
      <c r="BE1069" s="27"/>
      <c r="BF1069" s="27"/>
      <c r="BG1069" s="28"/>
      <c r="BH1069" s="17"/>
      <c r="BI1069" s="18">
        <v>41701</v>
      </c>
      <c r="BJ1069" s="42"/>
      <c r="BK1069" s="20"/>
      <c r="BL1069" s="20"/>
      <c r="BM1069" s="42">
        <v>4.57</v>
      </c>
      <c r="BN1069" s="20"/>
      <c r="BO1069" s="20"/>
      <c r="BP1069" s="20"/>
      <c r="BQ1069" s="20"/>
      <c r="BR1069" s="20"/>
      <c r="BS1069" s="20"/>
      <c r="BT1069" s="20"/>
      <c r="BU1069" s="20"/>
      <c r="BW1069" s="16">
        <f t="shared" si="142"/>
        <v>0.47323667031856809</v>
      </c>
      <c r="BX1069" s="10"/>
      <c r="BY1069" s="10"/>
      <c r="BZ1069" s="12"/>
      <c r="CA1069" s="10"/>
      <c r="CB1069" s="10"/>
      <c r="CC1069" s="11"/>
      <c r="CD1069" s="11"/>
      <c r="CF1069" s="17"/>
      <c r="CG1069" s="17"/>
      <c r="CH1069" s="17"/>
      <c r="CI1069" s="17"/>
    </row>
    <row r="1070" spans="33:87" ht="10.5" customHeight="1">
      <c r="AG1070" s="18">
        <v>34547</v>
      </c>
      <c r="AH1070" s="19" t="s">
        <v>39</v>
      </c>
      <c r="AI1070" s="19"/>
      <c r="AJ1070" s="19"/>
      <c r="AK1070" s="19"/>
      <c r="AL1070" s="20">
        <v>6.3E-2</v>
      </c>
      <c r="AM1070" s="26"/>
      <c r="AN1070" s="20"/>
      <c r="AO1070" s="19" t="s">
        <v>34</v>
      </c>
      <c r="AP1070" s="18"/>
      <c r="AQ1070" s="3">
        <f t="shared" si="143"/>
        <v>44.655539949810105</v>
      </c>
      <c r="AR1070" s="19"/>
      <c r="AS1070" s="19"/>
      <c r="AT1070" s="27">
        <v>223.35363261156394</v>
      </c>
      <c r="AU1070" s="27">
        <v>127.22884702095752</v>
      </c>
      <c r="AV1070" s="28">
        <v>0</v>
      </c>
      <c r="AW1070" s="60"/>
      <c r="AX1070" s="69"/>
      <c r="AY1070" s="68"/>
      <c r="AZ1070" s="69"/>
      <c r="BA1070" s="69"/>
      <c r="BB1070" s="69"/>
      <c r="BC1070" s="68"/>
      <c r="BD1070" s="20"/>
      <c r="BE1070" s="27"/>
      <c r="BF1070" s="27"/>
      <c r="BG1070" s="28"/>
      <c r="BH1070" s="17"/>
      <c r="BI1070" s="18">
        <v>41730</v>
      </c>
      <c r="BJ1070" s="42"/>
      <c r="BK1070" s="20"/>
      <c r="BL1070" s="20"/>
      <c r="BM1070" s="42">
        <v>2.65</v>
      </c>
      <c r="BN1070" s="20"/>
      <c r="BO1070" s="20"/>
      <c r="BP1070" s="20"/>
      <c r="BQ1070" s="20"/>
      <c r="BR1070" s="20"/>
      <c r="BS1070" s="20"/>
      <c r="BT1070" s="20"/>
      <c r="BU1070" s="20"/>
      <c r="BW1070" s="16">
        <f t="shared" si="142"/>
        <v>0.47236989929488005</v>
      </c>
      <c r="BX1070" s="10"/>
      <c r="BY1070" s="10"/>
      <c r="BZ1070" s="12"/>
      <c r="CA1070" s="10"/>
      <c r="CB1070" s="10"/>
      <c r="CC1070" s="11"/>
      <c r="CD1070" s="11"/>
      <c r="CF1070" s="17"/>
      <c r="CG1070" s="17"/>
      <c r="CH1070" s="17"/>
      <c r="CI1070" s="17"/>
    </row>
    <row r="1071" spans="33:87" ht="10.5" customHeight="1">
      <c r="AG1071" s="18">
        <v>34577</v>
      </c>
      <c r="AH1071" s="19" t="s">
        <v>35</v>
      </c>
      <c r="AI1071" s="20">
        <v>1.6E-2</v>
      </c>
      <c r="AJ1071" s="26"/>
      <c r="AK1071" s="20"/>
      <c r="AL1071" s="20"/>
      <c r="AM1071" s="20"/>
      <c r="AN1071" s="20"/>
      <c r="AO1071" s="19" t="s">
        <v>34</v>
      </c>
      <c r="AP1071" s="18"/>
      <c r="AQ1071" s="3">
        <f t="shared" si="143"/>
        <v>44.570932058105114</v>
      </c>
      <c r="AR1071" s="27">
        <v>57.140088539563926</v>
      </c>
      <c r="AS1071" s="28">
        <v>3.2357321695505953E-2</v>
      </c>
      <c r="AT1071" s="28"/>
      <c r="AU1071" s="28"/>
      <c r="AV1071" s="28"/>
      <c r="AW1071" s="60"/>
      <c r="AX1071" s="69"/>
      <c r="AY1071" s="68"/>
      <c r="AZ1071" s="69"/>
      <c r="BA1071" s="69"/>
      <c r="BB1071" s="69"/>
      <c r="BC1071" s="68"/>
      <c r="BD1071" s="20"/>
      <c r="BE1071" s="27"/>
      <c r="BF1071" s="27"/>
      <c r="BG1071" s="28"/>
      <c r="BH1071" s="17"/>
      <c r="BI1071" s="18">
        <v>41031</v>
      </c>
      <c r="BJ1071" s="20">
        <v>17.5</v>
      </c>
      <c r="BK1071" s="20"/>
      <c r="BL1071" s="20"/>
      <c r="BM1071" s="20"/>
      <c r="BN1071" s="20"/>
      <c r="BO1071" s="20"/>
      <c r="BP1071" s="20"/>
      <c r="BQ1071" s="20"/>
      <c r="BR1071" s="20"/>
      <c r="BS1071" s="20"/>
      <c r="BT1071" s="20"/>
      <c r="BU1071" s="20"/>
      <c r="BW1071" s="16">
        <f t="shared" si="142"/>
        <v>0.49371096109022083</v>
      </c>
      <c r="BX1071" s="10"/>
      <c r="BY1071" s="10"/>
      <c r="BZ1071" s="12"/>
      <c r="CA1071" s="10"/>
      <c r="CB1071" s="10"/>
      <c r="CC1071" s="11"/>
      <c r="CD1071" s="11"/>
      <c r="CF1071" s="17"/>
      <c r="CG1071" s="17"/>
      <c r="CH1071" s="17"/>
      <c r="CI1071" s="17"/>
    </row>
    <row r="1072" spans="33:87" ht="10.5" customHeight="1">
      <c r="AG1072" s="18">
        <v>34577</v>
      </c>
      <c r="AH1072" s="19" t="s">
        <v>33</v>
      </c>
      <c r="AI1072" s="26"/>
      <c r="AJ1072" s="20">
        <v>1.4500000000000001E-2</v>
      </c>
      <c r="AK1072" s="21"/>
      <c r="AL1072" s="21"/>
      <c r="AM1072" s="21"/>
      <c r="AN1072" s="21"/>
      <c r="AO1072" s="19" t="s">
        <v>34</v>
      </c>
      <c r="AP1072" s="18"/>
      <c r="AQ1072" s="3">
        <f t="shared" si="143"/>
        <v>44.570932058105114</v>
      </c>
      <c r="AR1072" s="27">
        <v>57.140088539563926</v>
      </c>
      <c r="AS1072" s="28">
        <v>3.2357321695505953E-2</v>
      </c>
      <c r="AT1072" s="28"/>
      <c r="AU1072" s="28"/>
      <c r="AV1072" s="28"/>
      <c r="AW1072" s="60"/>
      <c r="AX1072" s="69"/>
      <c r="AY1072" s="68"/>
      <c r="AZ1072" s="69"/>
      <c r="BA1072" s="69"/>
      <c r="BB1072" s="69"/>
      <c r="BC1072" s="68"/>
      <c r="BD1072" s="20"/>
      <c r="BE1072" s="27"/>
      <c r="BF1072" s="27"/>
      <c r="BG1072" s="28"/>
      <c r="BH1072" s="17"/>
      <c r="BI1072" s="18">
        <v>41061</v>
      </c>
      <c r="BJ1072" s="20">
        <v>21.3</v>
      </c>
      <c r="BK1072" s="20"/>
      <c r="BL1072" s="20"/>
      <c r="BM1072" s="20"/>
      <c r="BN1072" s="20"/>
      <c r="BO1072" s="20"/>
      <c r="BP1072" s="20"/>
      <c r="BQ1072" s="20"/>
      <c r="BR1072" s="20"/>
      <c r="BS1072" s="20"/>
      <c r="BT1072" s="20"/>
      <c r="BU1072" s="20"/>
      <c r="BW1072" s="16">
        <f t="shared" si="142"/>
        <v>0.49277553754419645</v>
      </c>
      <c r="BX1072" s="10"/>
      <c r="BY1072" s="10"/>
      <c r="BZ1072" s="12"/>
      <c r="CA1072" s="10"/>
      <c r="CB1072" s="10"/>
      <c r="CC1072" s="11"/>
      <c r="CD1072" s="11"/>
      <c r="CF1072" s="17"/>
      <c r="CG1072" s="17"/>
      <c r="CH1072" s="17"/>
      <c r="CI1072" s="17"/>
    </row>
    <row r="1073" spans="33:87" ht="10.5" customHeight="1">
      <c r="AG1073" s="18">
        <v>34578</v>
      </c>
      <c r="AH1073" s="19" t="s">
        <v>33</v>
      </c>
      <c r="AI1073" s="26"/>
      <c r="AJ1073" s="20">
        <v>1.4500000000000001E-2</v>
      </c>
      <c r="AK1073" s="20"/>
      <c r="AL1073" s="20"/>
      <c r="AM1073" s="20"/>
      <c r="AN1073" s="20"/>
      <c r="AO1073" s="19" t="s">
        <v>34</v>
      </c>
      <c r="AP1073" s="20"/>
      <c r="AQ1073" s="3">
        <f t="shared" si="143"/>
        <v>44.568114557539431</v>
      </c>
      <c r="AR1073" s="27">
        <v>57.13648249999855</v>
      </c>
      <c r="AS1073" s="28">
        <v>3.2355279665378843E-2</v>
      </c>
      <c r="AT1073" s="28"/>
      <c r="AU1073" s="28"/>
      <c r="AV1073" s="28"/>
      <c r="AW1073" s="60"/>
      <c r="AX1073" s="69"/>
      <c r="AY1073" s="68"/>
      <c r="AZ1073" s="69"/>
      <c r="BA1073" s="69"/>
      <c r="BB1073" s="69"/>
      <c r="BC1073" s="68"/>
      <c r="BD1073" s="20"/>
      <c r="BE1073" s="27"/>
      <c r="BF1073" s="27"/>
      <c r="BG1073" s="28"/>
      <c r="BH1073" s="17"/>
      <c r="BI1073" s="18">
        <v>41089</v>
      </c>
      <c r="BJ1073" s="20">
        <v>5.07</v>
      </c>
      <c r="BK1073" s="20"/>
      <c r="BL1073" s="20"/>
      <c r="BM1073" s="20"/>
      <c r="BN1073" s="20"/>
      <c r="BO1073" s="20"/>
      <c r="BP1073" s="20"/>
      <c r="BQ1073" s="20"/>
      <c r="BR1073" s="20"/>
      <c r="BS1073" s="20"/>
      <c r="BT1073" s="20"/>
      <c r="BU1073" s="20"/>
      <c r="BW1073" s="16">
        <f t="shared" si="142"/>
        <v>0.4919040746679687</v>
      </c>
      <c r="BX1073" s="10"/>
      <c r="BY1073" s="10"/>
      <c r="BZ1073" s="12"/>
      <c r="CA1073" s="10"/>
      <c r="CB1073" s="10"/>
      <c r="CC1073" s="11"/>
      <c r="CD1073" s="11"/>
      <c r="CF1073" s="17"/>
      <c r="CG1073" s="17"/>
      <c r="CH1073" s="17"/>
      <c r="CI1073" s="17"/>
    </row>
    <row r="1074" spans="33:87" ht="10.5" customHeight="1">
      <c r="AG1074" s="18">
        <v>34578</v>
      </c>
      <c r="AH1074" s="19" t="s">
        <v>33</v>
      </c>
      <c r="AI1074" s="26"/>
      <c r="AJ1074" s="20">
        <v>1.4500000000000001E-2</v>
      </c>
      <c r="AK1074" s="21"/>
      <c r="AL1074" s="21"/>
      <c r="AM1074" s="21"/>
      <c r="AN1074" s="21"/>
      <c r="AO1074" s="19" t="s">
        <v>34</v>
      </c>
      <c r="AP1074" s="18"/>
      <c r="AQ1074" s="3">
        <f t="shared" si="143"/>
        <v>44.568114557539431</v>
      </c>
      <c r="AR1074" s="27">
        <v>57.13648249999855</v>
      </c>
      <c r="AS1074" s="28">
        <v>3.2355279665378843E-2</v>
      </c>
      <c r="AT1074" s="28"/>
      <c r="AU1074" s="28"/>
      <c r="AV1074" s="28"/>
      <c r="AW1074" s="60"/>
      <c r="AX1074" s="69"/>
      <c r="AY1074" s="68"/>
      <c r="AZ1074" s="69"/>
      <c r="BA1074" s="69"/>
      <c r="BB1074" s="69"/>
      <c r="BC1074" s="68"/>
      <c r="BD1074" s="20"/>
      <c r="BE1074" s="27"/>
      <c r="BF1074" s="27"/>
      <c r="BG1074" s="28"/>
      <c r="BH1074" s="17"/>
      <c r="BI1074" s="18">
        <v>41121</v>
      </c>
      <c r="BJ1074" s="20">
        <v>4.34</v>
      </c>
      <c r="BK1074" s="20"/>
      <c r="BL1074" s="20"/>
      <c r="BM1074" s="20"/>
      <c r="BN1074" s="20"/>
      <c r="BO1074" s="20"/>
      <c r="BP1074" s="20"/>
      <c r="BQ1074" s="20"/>
      <c r="BR1074" s="20"/>
      <c r="BS1074" s="20"/>
      <c r="BT1074" s="20"/>
      <c r="BU1074" s="20"/>
      <c r="BW1074" s="16">
        <f t="shared" si="142"/>
        <v>0.49091000407481716</v>
      </c>
      <c r="BX1074" s="10"/>
      <c r="BY1074" s="10"/>
      <c r="BZ1074" s="12"/>
      <c r="CA1074" s="10"/>
      <c r="CB1074" s="10"/>
      <c r="CC1074" s="11"/>
      <c r="CD1074" s="11"/>
      <c r="CF1074" s="17"/>
      <c r="CG1074" s="17"/>
      <c r="CH1074" s="17"/>
      <c r="CI1074" s="17"/>
    </row>
    <row r="1075" spans="33:87" ht="10.5" customHeight="1">
      <c r="AG1075" s="18">
        <v>34578</v>
      </c>
      <c r="AH1075" s="19" t="s">
        <v>33</v>
      </c>
      <c r="AI1075" s="26"/>
      <c r="AJ1075" s="20">
        <v>1.4500000000000001E-2</v>
      </c>
      <c r="AK1075" s="21"/>
      <c r="AL1075" s="21"/>
      <c r="AM1075" s="21"/>
      <c r="AN1075" s="21"/>
      <c r="AO1075" s="19" t="s">
        <v>34</v>
      </c>
      <c r="AP1075" s="18"/>
      <c r="AQ1075" s="3">
        <f t="shared" si="143"/>
        <v>44.568114557539431</v>
      </c>
      <c r="AR1075" s="27">
        <v>57.13648249999855</v>
      </c>
      <c r="AS1075" s="28">
        <v>3.2355279665378843E-2</v>
      </c>
      <c r="AT1075" s="28"/>
      <c r="AU1075" s="28"/>
      <c r="AV1075" s="28"/>
      <c r="AW1075" s="60"/>
      <c r="AX1075" s="69"/>
      <c r="AY1075" s="68"/>
      <c r="AZ1075" s="69"/>
      <c r="BA1075" s="69"/>
      <c r="BB1075" s="69"/>
      <c r="BC1075" s="68"/>
      <c r="BD1075" s="20"/>
      <c r="BE1075" s="27"/>
      <c r="BF1075" s="27"/>
      <c r="BG1075" s="28"/>
      <c r="BH1075" s="17"/>
      <c r="BI1075" s="18">
        <v>41151</v>
      </c>
      <c r="BJ1075" s="20">
        <v>4.18</v>
      </c>
      <c r="BK1075" s="20"/>
      <c r="BL1075" s="20"/>
      <c r="BM1075" s="20"/>
      <c r="BN1075" s="20"/>
      <c r="BO1075" s="20"/>
      <c r="BP1075" s="20"/>
      <c r="BQ1075" s="20"/>
      <c r="BR1075" s="20"/>
      <c r="BS1075" s="20"/>
      <c r="BT1075" s="20"/>
      <c r="BU1075" s="20"/>
      <c r="BW1075" s="16">
        <f t="shared" si="142"/>
        <v>0.4899798874418454</v>
      </c>
      <c r="BX1075" s="10"/>
      <c r="BY1075" s="10"/>
      <c r="BZ1075" s="12"/>
      <c r="CA1075" s="10"/>
      <c r="CB1075" s="10"/>
      <c r="CC1075" s="11"/>
      <c r="CD1075" s="11"/>
      <c r="CF1075" s="17"/>
      <c r="CG1075" s="17"/>
      <c r="CH1075" s="17"/>
      <c r="CI1075" s="17"/>
    </row>
    <row r="1076" spans="33:87" ht="10.5" customHeight="1">
      <c r="AG1076" s="18">
        <v>34578</v>
      </c>
      <c r="AH1076" s="19" t="s">
        <v>39</v>
      </c>
      <c r="AI1076" s="19"/>
      <c r="AJ1076" s="19"/>
      <c r="AK1076" s="19"/>
      <c r="AL1076" s="20">
        <v>0.02</v>
      </c>
      <c r="AM1076" s="26"/>
      <c r="AN1076" s="20"/>
      <c r="AO1076" s="19" t="s">
        <v>34</v>
      </c>
      <c r="AP1076" s="20"/>
      <c r="AQ1076" s="3">
        <f t="shared" si="143"/>
        <v>44.568114557539431</v>
      </c>
      <c r="AR1076" s="19"/>
      <c r="AS1076" s="19"/>
      <c r="AT1076" s="27">
        <v>222.9170833760509</v>
      </c>
      <c r="AU1076" s="27">
        <v>126.98017564161712</v>
      </c>
      <c r="AV1076" s="28">
        <v>0</v>
      </c>
      <c r="AW1076" s="60"/>
      <c r="AX1076" s="69"/>
      <c r="AY1076" s="68"/>
      <c r="AZ1076" s="69"/>
      <c r="BA1076" s="69"/>
      <c r="BB1076" s="69"/>
      <c r="BC1076" s="68"/>
      <c r="BD1076" s="20"/>
      <c r="BE1076" s="27"/>
      <c r="BF1076" s="27"/>
      <c r="BG1076" s="28"/>
      <c r="BH1076" s="17"/>
      <c r="BI1076" s="18">
        <v>41180</v>
      </c>
      <c r="BJ1076" s="20">
        <v>5.17</v>
      </c>
      <c r="BK1076" s="20"/>
      <c r="BL1076" s="20"/>
      <c r="BM1076" s="20"/>
      <c r="BN1076" s="20"/>
      <c r="BO1076" s="20"/>
      <c r="BP1076" s="20"/>
      <c r="BQ1076" s="20"/>
      <c r="BR1076" s="20"/>
      <c r="BS1076" s="20"/>
      <c r="BT1076" s="20"/>
      <c r="BU1076" s="20"/>
      <c r="BW1076" s="16">
        <f t="shared" si="142"/>
        <v>0.48908244986935417</v>
      </c>
      <c r="BX1076" s="10"/>
      <c r="BY1076" s="10"/>
      <c r="BZ1076" s="12"/>
      <c r="CA1076" s="10"/>
      <c r="CB1076" s="10"/>
      <c r="CC1076" s="11"/>
      <c r="CD1076" s="11"/>
      <c r="CF1076" s="17"/>
      <c r="CG1076" s="17"/>
      <c r="CH1076" s="17"/>
      <c r="CI1076" s="17"/>
    </row>
    <row r="1077" spans="33:87" ht="10.5" customHeight="1">
      <c r="AG1077" s="18">
        <v>34607</v>
      </c>
      <c r="AH1077" s="19" t="s">
        <v>35</v>
      </c>
      <c r="AI1077" s="20">
        <v>1.6E-2</v>
      </c>
      <c r="AJ1077" s="26"/>
      <c r="AK1077" s="20"/>
      <c r="AL1077" s="20"/>
      <c r="AM1077" s="20"/>
      <c r="AN1077" s="20"/>
      <c r="AO1077" s="19" t="s">
        <v>34</v>
      </c>
      <c r="AP1077" s="20"/>
      <c r="AQ1077" s="3">
        <f t="shared" si="143"/>
        <v>44.48648447115395</v>
      </c>
      <c r="AR1077" s="27">
        <v>57.032006288421002</v>
      </c>
      <c r="AS1077" s="28">
        <v>3.2296116817123861E-2</v>
      </c>
      <c r="AT1077" s="28"/>
      <c r="AU1077" s="28"/>
      <c r="AV1077" s="28"/>
      <c r="AW1077" s="60"/>
      <c r="AX1077" s="69"/>
      <c r="AY1077" s="68"/>
      <c r="AZ1077" s="69"/>
      <c r="BA1077" s="69"/>
      <c r="BB1077" s="69"/>
      <c r="BC1077" s="68"/>
      <c r="BD1077" s="20"/>
      <c r="BE1077" s="27"/>
      <c r="BF1077" s="27"/>
      <c r="BG1077" s="28"/>
      <c r="BH1077" s="17"/>
      <c r="BI1077" s="18">
        <v>41213</v>
      </c>
      <c r="BJ1077" s="20">
        <v>3.94</v>
      </c>
      <c r="BK1077" s="20"/>
      <c r="BL1077" s="20"/>
      <c r="BM1077" s="20"/>
      <c r="BN1077" s="20"/>
      <c r="BO1077" s="20"/>
      <c r="BP1077" s="20"/>
      <c r="BQ1077" s="20"/>
      <c r="BR1077" s="20"/>
      <c r="BS1077" s="20"/>
      <c r="BT1077" s="20"/>
      <c r="BU1077" s="20"/>
      <c r="BW1077" s="16">
        <f t="shared" si="142"/>
        <v>0.48806322708258876</v>
      </c>
      <c r="BX1077" s="10"/>
      <c r="BY1077" s="10"/>
      <c r="BZ1077" s="12"/>
      <c r="CA1077" s="10"/>
      <c r="CB1077" s="10"/>
      <c r="CC1077" s="11"/>
      <c r="CD1077" s="11"/>
      <c r="CF1077" s="17"/>
      <c r="CG1077" s="17"/>
      <c r="CH1077" s="17"/>
      <c r="CI1077" s="17"/>
    </row>
    <row r="1078" spans="33:87" ht="10.5" customHeight="1">
      <c r="AG1078" s="18">
        <v>34607</v>
      </c>
      <c r="AH1078" s="19" t="s">
        <v>33</v>
      </c>
      <c r="AI1078" s="26"/>
      <c r="AJ1078" s="20">
        <v>1.4500000000000001E-2</v>
      </c>
      <c r="AK1078" s="21"/>
      <c r="AL1078" s="21"/>
      <c r="AM1078" s="21"/>
      <c r="AN1078" s="21"/>
      <c r="AO1078" s="19" t="s">
        <v>34</v>
      </c>
      <c r="AP1078" s="20"/>
      <c r="AQ1078" s="3">
        <f t="shared" si="143"/>
        <v>44.48648447115395</v>
      </c>
      <c r="AR1078" s="27">
        <v>57.032006288421002</v>
      </c>
      <c r="AS1078" s="28">
        <v>3.2296116817123861E-2</v>
      </c>
      <c r="AT1078" s="28"/>
      <c r="AU1078" s="28"/>
      <c r="AV1078" s="28"/>
      <c r="AW1078" s="60"/>
      <c r="AX1078" s="69"/>
      <c r="AY1078" s="68"/>
      <c r="AZ1078" s="69"/>
      <c r="BA1078" s="69"/>
      <c r="BB1078" s="69"/>
      <c r="BC1078" s="68"/>
      <c r="BD1078" s="20"/>
      <c r="BE1078" s="27"/>
      <c r="BF1078" s="27"/>
      <c r="BG1078" s="28"/>
      <c r="BH1078" s="17"/>
      <c r="BI1078" s="18">
        <v>41243</v>
      </c>
      <c r="BJ1078" s="20">
        <v>16.899999999999999</v>
      </c>
      <c r="BK1078" s="20"/>
      <c r="BL1078" s="20"/>
      <c r="BM1078" s="20"/>
      <c r="BN1078" s="20"/>
      <c r="BO1078" s="20"/>
      <c r="BP1078" s="20"/>
      <c r="BQ1078" s="20"/>
      <c r="BR1078" s="20"/>
      <c r="BS1078" s="20"/>
      <c r="BT1078" s="20"/>
      <c r="BU1078" s="20"/>
      <c r="BW1078" s="16">
        <f t="shared" si="142"/>
        <v>0.48713850417679466</v>
      </c>
      <c r="BX1078" s="10"/>
      <c r="BY1078" s="10"/>
      <c r="BZ1078" s="12"/>
      <c r="CA1078" s="10"/>
      <c r="CB1078" s="10"/>
      <c r="CC1078" s="11"/>
      <c r="CD1078" s="11"/>
      <c r="CF1078" s="17"/>
      <c r="CG1078" s="17"/>
      <c r="CH1078" s="17"/>
      <c r="CI1078" s="17"/>
    </row>
    <row r="1079" spans="33:87" ht="10.5" customHeight="1">
      <c r="AG1079" s="18">
        <v>34610</v>
      </c>
      <c r="AH1079" s="19" t="s">
        <v>33</v>
      </c>
      <c r="AI1079" s="26"/>
      <c r="AJ1079" s="20">
        <v>1.4500000000000001E-2</v>
      </c>
      <c r="AK1079" s="20"/>
      <c r="AL1079" s="20"/>
      <c r="AM1079" s="20"/>
      <c r="AN1079" s="20"/>
      <c r="AO1079" s="19" t="s">
        <v>34</v>
      </c>
      <c r="AP1079" s="18"/>
      <c r="AQ1079" s="3">
        <f t="shared" si="143"/>
        <v>44.478048517521856</v>
      </c>
      <c r="AR1079" s="27">
        <v>57.021209313944418</v>
      </c>
      <c r="AS1079" s="28">
        <v>3.229000270030314E-2</v>
      </c>
      <c r="AT1079" s="28"/>
      <c r="AU1079" s="28"/>
      <c r="AV1079" s="28"/>
      <c r="AW1079" s="60"/>
      <c r="AX1079" s="69"/>
      <c r="AY1079" s="68"/>
      <c r="AZ1079" s="69"/>
      <c r="BA1079" s="69"/>
      <c r="BB1079" s="69"/>
      <c r="BC1079" s="68"/>
      <c r="BD1079" s="20"/>
      <c r="BE1079" s="27"/>
      <c r="BF1079" s="27"/>
      <c r="BG1079" s="28"/>
      <c r="BH1079" s="17"/>
      <c r="BI1079" s="18">
        <v>41271</v>
      </c>
      <c r="BJ1079" s="20">
        <v>26.5</v>
      </c>
      <c r="BK1079" s="20"/>
      <c r="BL1079" s="20"/>
      <c r="BM1079" s="20"/>
      <c r="BN1079" s="20"/>
      <c r="BO1079" s="20"/>
      <c r="BP1079" s="20"/>
      <c r="BQ1079" s="20"/>
      <c r="BR1079" s="20"/>
      <c r="BS1079" s="20"/>
      <c r="BT1079" s="20"/>
      <c r="BU1079" s="20"/>
      <c r="BW1079" s="16">
        <f t="shared" si="142"/>
        <v>0.48627701027211162</v>
      </c>
      <c r="BX1079" s="10"/>
      <c r="BY1079" s="10"/>
      <c r="BZ1079" s="12"/>
      <c r="CA1079" s="10"/>
      <c r="CB1079" s="10"/>
      <c r="CC1079" s="11"/>
      <c r="CD1079" s="11"/>
      <c r="CF1079" s="17"/>
      <c r="CG1079" s="17"/>
      <c r="CH1079" s="17"/>
      <c r="CI1079" s="17"/>
    </row>
    <row r="1080" spans="33:87" ht="10.5" customHeight="1">
      <c r="AG1080" s="18">
        <v>34610</v>
      </c>
      <c r="AH1080" s="19" t="s">
        <v>33</v>
      </c>
      <c r="AI1080" s="26"/>
      <c r="AJ1080" s="20">
        <v>1.4500000000000001E-2</v>
      </c>
      <c r="AK1080" s="21"/>
      <c r="AL1080" s="21"/>
      <c r="AM1080" s="21"/>
      <c r="AN1080" s="21"/>
      <c r="AO1080" s="19" t="s">
        <v>34</v>
      </c>
      <c r="AP1080" s="18"/>
      <c r="AQ1080" s="3">
        <f t="shared" si="143"/>
        <v>44.478048517521856</v>
      </c>
      <c r="AR1080" s="27">
        <v>57.021209313944418</v>
      </c>
      <c r="AS1080" s="28">
        <v>3.229000270030314E-2</v>
      </c>
      <c r="AT1080" s="28"/>
      <c r="AU1080" s="28"/>
      <c r="AV1080" s="28"/>
      <c r="AW1080" s="60"/>
      <c r="AX1080" s="69"/>
      <c r="AY1080" s="68"/>
      <c r="AZ1080" s="69"/>
      <c r="BA1080" s="69"/>
      <c r="BB1080" s="69"/>
      <c r="BC1080" s="68"/>
      <c r="BD1080" s="20"/>
      <c r="BE1080" s="27"/>
      <c r="BF1080" s="27"/>
      <c r="BG1080" s="28"/>
      <c r="BH1080" s="17"/>
      <c r="BI1080" s="18">
        <v>41305</v>
      </c>
      <c r="BJ1080" s="20">
        <v>27.7</v>
      </c>
      <c r="BK1080" s="20"/>
      <c r="BL1080" s="20"/>
      <c r="BM1080" s="20"/>
      <c r="BN1080" s="20"/>
      <c r="BO1080" s="20"/>
      <c r="BP1080" s="20"/>
      <c r="BQ1080" s="20"/>
      <c r="BR1080" s="20"/>
      <c r="BS1080" s="20"/>
      <c r="BT1080" s="20"/>
      <c r="BU1080" s="20"/>
      <c r="BW1080" s="16">
        <f t="shared" si="142"/>
        <v>0.48523295849144443</v>
      </c>
      <c r="BX1080" s="10"/>
      <c r="BY1080" s="10"/>
      <c r="BZ1080" s="12"/>
      <c r="CA1080" s="10"/>
      <c r="CB1080" s="10"/>
      <c r="CC1080" s="11"/>
      <c r="CD1080" s="11"/>
      <c r="CF1080" s="17"/>
      <c r="CG1080" s="17"/>
      <c r="CH1080" s="17"/>
      <c r="CI1080" s="17"/>
    </row>
    <row r="1081" spans="33:87" ht="10.5" customHeight="1">
      <c r="AG1081" s="18">
        <v>34610</v>
      </c>
      <c r="AH1081" s="19" t="s">
        <v>33</v>
      </c>
      <c r="AI1081" s="26"/>
      <c r="AJ1081" s="20">
        <v>1.4500000000000001E-2</v>
      </c>
      <c r="AK1081" s="21"/>
      <c r="AL1081" s="21"/>
      <c r="AM1081" s="21"/>
      <c r="AN1081" s="21"/>
      <c r="AO1081" s="19" t="s">
        <v>34</v>
      </c>
      <c r="AP1081" s="18"/>
      <c r="AQ1081" s="3">
        <f t="shared" si="143"/>
        <v>44.478048517521856</v>
      </c>
      <c r="AR1081" s="27">
        <v>57.021209313944418</v>
      </c>
      <c r="AS1081" s="28">
        <v>3.229000270030314E-2</v>
      </c>
      <c r="AT1081" s="28"/>
      <c r="AU1081" s="28"/>
      <c r="AV1081" s="28"/>
      <c r="AW1081" s="60"/>
      <c r="AX1081" s="69"/>
      <c r="AY1081" s="68"/>
      <c r="AZ1081" s="69"/>
      <c r="BA1081" s="69"/>
      <c r="BB1081" s="69"/>
      <c r="BC1081" s="68"/>
      <c r="BD1081" s="20"/>
      <c r="BE1081" s="27"/>
      <c r="BF1081" s="27"/>
      <c r="BG1081" s="28"/>
      <c r="BH1081" s="17"/>
      <c r="BI1081" s="18">
        <v>41333</v>
      </c>
      <c r="BJ1081" s="20">
        <v>34.200000000000003</v>
      </c>
      <c r="BK1081" s="20"/>
      <c r="BL1081" s="20"/>
      <c r="BM1081" s="20"/>
      <c r="BN1081" s="20"/>
      <c r="BO1081" s="20"/>
      <c r="BP1081" s="20"/>
      <c r="BQ1081" s="20"/>
      <c r="BR1081" s="20"/>
      <c r="BS1081" s="20"/>
      <c r="BT1081" s="20"/>
      <c r="BU1081" s="20"/>
      <c r="BW1081" s="16">
        <f t="shared" si="142"/>
        <v>0.48437483450307667</v>
      </c>
      <c r="BX1081" s="10"/>
      <c r="BY1081" s="10"/>
      <c r="BZ1081" s="12"/>
      <c r="CA1081" s="10"/>
      <c r="CB1081" s="10"/>
      <c r="CC1081" s="11"/>
      <c r="CD1081" s="11"/>
      <c r="CF1081" s="17"/>
      <c r="CG1081" s="17"/>
      <c r="CH1081" s="17"/>
      <c r="CI1081" s="17"/>
    </row>
    <row r="1082" spans="33:87" ht="10.5" customHeight="1">
      <c r="AG1082" s="18">
        <v>34610</v>
      </c>
      <c r="AH1082" s="19" t="s">
        <v>39</v>
      </c>
      <c r="AI1082" s="19"/>
      <c r="AJ1082" s="19"/>
      <c r="AK1082" s="19"/>
      <c r="AL1082" s="20">
        <v>0.02</v>
      </c>
      <c r="AM1082" s="26"/>
      <c r="AN1082" s="21"/>
      <c r="AO1082" s="19" t="s">
        <v>34</v>
      </c>
      <c r="AP1082" s="18"/>
      <c r="AQ1082" s="3">
        <f t="shared" si="143"/>
        <v>44.478048517521856</v>
      </c>
      <c r="AR1082" s="19"/>
      <c r="AS1082" s="19"/>
      <c r="AT1082" s="27">
        <v>222.46734686266555</v>
      </c>
      <c r="AU1082" s="27">
        <v>126.72399239806651</v>
      </c>
      <c r="AV1082" s="28">
        <v>0</v>
      </c>
      <c r="AW1082" s="60"/>
      <c r="AX1082" s="69"/>
      <c r="AY1082" s="68"/>
      <c r="AZ1082" s="69"/>
      <c r="BA1082" s="69"/>
      <c r="BB1082" s="69"/>
      <c r="BC1082" s="68"/>
      <c r="BD1082" s="20"/>
      <c r="BE1082" s="27"/>
      <c r="BF1082" s="27"/>
      <c r="BG1082" s="28"/>
      <c r="BH1082" s="17"/>
      <c r="BI1082" s="18">
        <v>41362</v>
      </c>
      <c r="BJ1082" s="20">
        <v>49.8</v>
      </c>
      <c r="BK1082" s="20"/>
      <c r="BL1082" s="20"/>
      <c r="BM1082" s="20"/>
      <c r="BN1082" s="20"/>
      <c r="BO1082" s="20"/>
      <c r="BP1082" s="20"/>
      <c r="BQ1082" s="20"/>
      <c r="BR1082" s="20"/>
      <c r="BS1082" s="20"/>
      <c r="BT1082" s="20"/>
      <c r="BU1082" s="20"/>
      <c r="BW1082" s="16">
        <f t="shared" si="142"/>
        <v>0.48348766303585228</v>
      </c>
      <c r="BX1082" s="10"/>
      <c r="BY1082" s="10"/>
      <c r="BZ1082" s="12"/>
      <c r="CA1082" s="10"/>
      <c r="CB1082" s="10"/>
      <c r="CC1082" s="11"/>
      <c r="CD1082" s="11"/>
      <c r="CF1082" s="17"/>
      <c r="CG1082" s="17"/>
      <c r="CH1082" s="17"/>
      <c r="CI1082" s="17"/>
    </row>
    <row r="1083" spans="33:87" ht="10.5" customHeight="1">
      <c r="AG1083" s="18">
        <v>34638</v>
      </c>
      <c r="AH1083" s="19" t="s">
        <v>35</v>
      </c>
      <c r="AI1083" s="20">
        <v>1.6E-2</v>
      </c>
      <c r="AJ1083" s="26"/>
      <c r="AK1083" s="20"/>
      <c r="AL1083" s="20"/>
      <c r="AM1083" s="20"/>
      <c r="AN1083" s="20"/>
      <c r="AO1083" s="19" t="s">
        <v>34</v>
      </c>
      <c r="AP1083" s="20"/>
      <c r="AQ1083" s="3">
        <f t="shared" si="143"/>
        <v>44.39939005106622</v>
      </c>
      <c r="AR1083" s="27">
        <v>56.920536067615217</v>
      </c>
      <c r="AS1083" s="28">
        <v>3.223299339736254E-2</v>
      </c>
      <c r="AT1083" s="28"/>
      <c r="AU1083" s="28"/>
      <c r="AV1083" s="28"/>
      <c r="AW1083" s="60"/>
      <c r="AX1083" s="69"/>
      <c r="AY1083" s="68"/>
      <c r="AZ1083" s="69"/>
      <c r="BA1083" s="69"/>
      <c r="BB1083" s="69"/>
      <c r="BC1083" s="68"/>
      <c r="BD1083" s="20"/>
      <c r="BE1083" s="27"/>
      <c r="BF1083" s="27"/>
      <c r="BG1083" s="28"/>
      <c r="BH1083" s="17"/>
      <c r="BI1083" s="18">
        <v>41394</v>
      </c>
      <c r="BJ1083" s="20">
        <v>15.9</v>
      </c>
      <c r="BK1083" s="20"/>
      <c r="BL1083" s="20"/>
      <c r="BM1083" s="20"/>
      <c r="BN1083" s="20"/>
      <c r="BO1083" s="20"/>
      <c r="BP1083" s="20"/>
      <c r="BQ1083" s="20"/>
      <c r="BR1083" s="20"/>
      <c r="BS1083" s="20"/>
      <c r="BT1083" s="20"/>
      <c r="BU1083" s="20"/>
      <c r="BW1083" s="16">
        <f t="shared" si="142"/>
        <v>0.48251060085497915</v>
      </c>
      <c r="BX1083" s="10"/>
      <c r="BY1083" s="10"/>
      <c r="BZ1083" s="12"/>
      <c r="CA1083" s="10"/>
      <c r="CB1083" s="10"/>
      <c r="CC1083" s="11"/>
      <c r="CD1083" s="11"/>
      <c r="CF1083" s="17"/>
      <c r="CG1083" s="17"/>
      <c r="CH1083" s="17"/>
      <c r="CI1083" s="17"/>
    </row>
    <row r="1084" spans="33:87" ht="10.5" customHeight="1">
      <c r="AG1084" s="18">
        <v>34638</v>
      </c>
      <c r="AH1084" s="19" t="s">
        <v>33</v>
      </c>
      <c r="AI1084" s="26"/>
      <c r="AJ1084" s="20">
        <v>1.4500000000000001E-2</v>
      </c>
      <c r="AK1084" s="21"/>
      <c r="AL1084" s="21"/>
      <c r="AM1084" s="21"/>
      <c r="AN1084" s="21"/>
      <c r="AO1084" s="19" t="s">
        <v>34</v>
      </c>
      <c r="AP1084" s="20"/>
      <c r="AQ1084" s="3">
        <f t="shared" si="143"/>
        <v>44.39939005106622</v>
      </c>
      <c r="AR1084" s="27">
        <v>56.920536067615217</v>
      </c>
      <c r="AS1084" s="28">
        <v>3.223299339736254E-2</v>
      </c>
      <c r="AT1084" s="28"/>
      <c r="AU1084" s="28"/>
      <c r="AV1084" s="28"/>
      <c r="AW1084" s="60"/>
      <c r="AX1084" s="69"/>
      <c r="AY1084" s="68"/>
      <c r="AZ1084" s="69"/>
      <c r="BA1084" s="69"/>
      <c r="BB1084" s="69"/>
      <c r="BC1084" s="68"/>
      <c r="BD1084" s="20"/>
      <c r="BE1084" s="27"/>
      <c r="BF1084" s="27"/>
      <c r="BG1084" s="28"/>
      <c r="BH1084" s="17"/>
      <c r="BI1084" s="18">
        <v>41425</v>
      </c>
      <c r="BJ1084" s="20">
        <v>12</v>
      </c>
      <c r="BK1084" s="20"/>
      <c r="BL1084" s="20"/>
      <c r="BM1084" s="20"/>
      <c r="BN1084" s="20"/>
      <c r="BO1084" s="20"/>
      <c r="BP1084" s="20"/>
      <c r="BQ1084" s="20"/>
      <c r="BR1084" s="20"/>
      <c r="BS1084" s="20"/>
      <c r="BT1084" s="20"/>
      <c r="BU1084" s="20"/>
      <c r="BW1084" s="16">
        <f t="shared" si="142"/>
        <v>0.48156595482445497</v>
      </c>
      <c r="BX1084" s="10"/>
      <c r="BY1084" s="10"/>
      <c r="BZ1084" s="12"/>
      <c r="CA1084" s="10"/>
      <c r="CB1084" s="10"/>
      <c r="CC1084" s="11"/>
      <c r="CD1084" s="11"/>
      <c r="CF1084" s="17"/>
      <c r="CG1084" s="17"/>
      <c r="CH1084" s="17"/>
      <c r="CI1084" s="17"/>
    </row>
    <row r="1085" spans="33:87" ht="10.5" customHeight="1">
      <c r="AG1085" s="18">
        <v>34640</v>
      </c>
      <c r="AH1085" s="19" t="s">
        <v>33</v>
      </c>
      <c r="AI1085" s="26"/>
      <c r="AJ1085" s="20">
        <v>1.4500000000000001E-2</v>
      </c>
      <c r="AK1085" s="20"/>
      <c r="AL1085" s="20"/>
      <c r="AM1085" s="20"/>
      <c r="AN1085" s="20"/>
      <c r="AO1085" s="19" t="s">
        <v>34</v>
      </c>
      <c r="AP1085" s="20"/>
      <c r="AQ1085" s="3">
        <f t="shared" si="143"/>
        <v>44.393776915018584</v>
      </c>
      <c r="AR1085" s="27">
        <v>56.913351926546852</v>
      </c>
      <c r="AS1085" s="28">
        <v>3.2228925157890102E-2</v>
      </c>
      <c r="AT1085" s="28"/>
      <c r="AU1085" s="28"/>
      <c r="AV1085" s="28"/>
      <c r="AW1085" s="60"/>
      <c r="AX1085" s="69"/>
      <c r="AY1085" s="68"/>
      <c r="AZ1085" s="69"/>
      <c r="BA1085" s="69"/>
      <c r="BB1085" s="69"/>
      <c r="BC1085" s="68"/>
      <c r="BD1085" s="20"/>
      <c r="BE1085" s="27"/>
      <c r="BF1085" s="27"/>
      <c r="BG1085" s="28"/>
      <c r="BH1085" s="17"/>
      <c r="BI1085" s="18">
        <v>41456</v>
      </c>
      <c r="BJ1085" s="20">
        <v>6.6</v>
      </c>
      <c r="BK1085" s="20"/>
      <c r="BL1085" s="20"/>
      <c r="BM1085" s="20"/>
      <c r="BN1085" s="20"/>
      <c r="BO1085" s="20"/>
      <c r="BP1085" s="20"/>
      <c r="BQ1085" s="20"/>
      <c r="BR1085" s="20"/>
      <c r="BS1085" s="20"/>
      <c r="BT1085" s="20"/>
      <c r="BU1085" s="20"/>
      <c r="BW1085" s="16">
        <f t="shared" si="142"/>
        <v>0.48062315819604018</v>
      </c>
      <c r="BX1085" s="10"/>
      <c r="BY1085" s="10"/>
      <c r="BZ1085" s="12"/>
      <c r="CA1085" s="10"/>
      <c r="CB1085" s="10"/>
      <c r="CC1085" s="11"/>
      <c r="CD1085" s="11"/>
      <c r="CF1085" s="17"/>
      <c r="CG1085" s="17"/>
      <c r="CH1085" s="17"/>
      <c r="CI1085" s="17"/>
    </row>
    <row r="1086" spans="33:87" ht="10.5" customHeight="1">
      <c r="AG1086" s="18">
        <v>34640</v>
      </c>
      <c r="AH1086" s="19" t="s">
        <v>33</v>
      </c>
      <c r="AI1086" s="26"/>
      <c r="AJ1086" s="20">
        <v>1.4500000000000001E-2</v>
      </c>
      <c r="AK1086" s="21"/>
      <c r="AL1086" s="21"/>
      <c r="AM1086" s="21"/>
      <c r="AN1086" s="21"/>
      <c r="AO1086" s="19" t="s">
        <v>34</v>
      </c>
      <c r="AP1086" s="18"/>
      <c r="AQ1086" s="3">
        <f t="shared" si="143"/>
        <v>44.393776915018584</v>
      </c>
      <c r="AR1086" s="27">
        <v>56.913351926546852</v>
      </c>
      <c r="AS1086" s="28">
        <v>3.2228925157890102E-2</v>
      </c>
      <c r="AT1086" s="28"/>
      <c r="AU1086" s="28"/>
      <c r="AV1086" s="28"/>
      <c r="AW1086" s="60"/>
      <c r="AX1086" s="69"/>
      <c r="AY1086" s="68"/>
      <c r="AZ1086" s="69"/>
      <c r="BA1086" s="69"/>
      <c r="BB1086" s="69"/>
      <c r="BC1086" s="68"/>
      <c r="BD1086" s="20"/>
      <c r="BE1086" s="27"/>
      <c r="BF1086" s="27"/>
      <c r="BG1086" s="28"/>
      <c r="BH1086" s="17"/>
      <c r="BI1086" s="18">
        <v>41487</v>
      </c>
      <c r="BJ1086" s="20">
        <v>3.47</v>
      </c>
      <c r="BK1086" s="20"/>
      <c r="BL1086" s="20"/>
      <c r="BM1086" s="20"/>
      <c r="BN1086" s="20"/>
      <c r="BO1086" s="20"/>
      <c r="BP1086" s="20"/>
      <c r="BQ1086" s="20"/>
      <c r="BR1086" s="20"/>
      <c r="BS1086" s="20"/>
      <c r="BT1086" s="20"/>
      <c r="BU1086" s="20"/>
      <c r="BW1086" s="16">
        <f t="shared" si="142"/>
        <v>0.47968220734902595</v>
      </c>
      <c r="BX1086" s="10"/>
      <c r="BY1086" s="10"/>
      <c r="BZ1086" s="12"/>
      <c r="CA1086" s="10"/>
      <c r="CB1086" s="10"/>
      <c r="CC1086" s="11"/>
      <c r="CD1086" s="11"/>
      <c r="CF1086" s="17"/>
      <c r="CG1086" s="17"/>
      <c r="CH1086" s="17"/>
      <c r="CI1086" s="17"/>
    </row>
    <row r="1087" spans="33:87" ht="10.5" customHeight="1">
      <c r="AG1087" s="18">
        <v>34640</v>
      </c>
      <c r="AH1087" s="19" t="s">
        <v>33</v>
      </c>
      <c r="AI1087" s="26"/>
      <c r="AJ1087" s="20">
        <v>1.4500000000000001E-2</v>
      </c>
      <c r="AK1087" s="21"/>
      <c r="AL1087" s="21"/>
      <c r="AM1087" s="21"/>
      <c r="AN1087" s="21"/>
      <c r="AO1087" s="19" t="s">
        <v>34</v>
      </c>
      <c r="AP1087" s="18"/>
      <c r="AQ1087" s="3">
        <f t="shared" si="143"/>
        <v>44.393776915018584</v>
      </c>
      <c r="AR1087" s="27">
        <v>56.913351926546852</v>
      </c>
      <c r="AS1087" s="28">
        <v>3.2228925157890102E-2</v>
      </c>
      <c r="AT1087" s="28"/>
      <c r="AU1087" s="28"/>
      <c r="AV1087" s="28"/>
      <c r="AW1087" s="60"/>
      <c r="AX1087" s="69"/>
      <c r="AY1087" s="68"/>
      <c r="AZ1087" s="69"/>
      <c r="BA1087" s="69"/>
      <c r="BB1087" s="69"/>
      <c r="BC1087" s="68"/>
      <c r="BD1087" s="20"/>
      <c r="BE1087" s="27"/>
      <c r="BF1087" s="27"/>
      <c r="BG1087" s="28"/>
      <c r="BH1087" s="17"/>
      <c r="BI1087" s="18">
        <v>41519</v>
      </c>
      <c r="BJ1087" s="20">
        <v>10.8</v>
      </c>
      <c r="BK1087" s="20"/>
      <c r="BL1087" s="20"/>
      <c r="BM1087" s="20"/>
      <c r="BN1087" s="20"/>
      <c r="BO1087" s="20"/>
      <c r="BP1087" s="20"/>
      <c r="BQ1087" s="20"/>
      <c r="BR1087" s="20"/>
      <c r="BS1087" s="20"/>
      <c r="BT1087" s="20"/>
      <c r="BU1087" s="20"/>
      <c r="BW1087" s="16">
        <f t="shared" si="142"/>
        <v>0.47871283547158106</v>
      </c>
      <c r="BX1087" s="10"/>
      <c r="BY1087" s="10"/>
      <c r="BZ1087" s="12"/>
      <c r="CA1087" s="10"/>
      <c r="CB1087" s="10"/>
      <c r="CC1087" s="11"/>
      <c r="CD1087" s="11"/>
      <c r="CF1087" s="17"/>
      <c r="CG1087" s="17"/>
      <c r="CH1087" s="17"/>
      <c r="CI1087" s="17"/>
    </row>
    <row r="1088" spans="33:87" ht="10.5" customHeight="1">
      <c r="AG1088" s="18">
        <v>34640</v>
      </c>
      <c r="AH1088" s="19" t="s">
        <v>39</v>
      </c>
      <c r="AI1088" s="19"/>
      <c r="AJ1088" s="19"/>
      <c r="AK1088" s="19"/>
      <c r="AL1088" s="20">
        <v>0.02</v>
      </c>
      <c r="AM1088" s="26"/>
      <c r="AN1088" s="20"/>
      <c r="AO1088" s="19" t="s">
        <v>34</v>
      </c>
      <c r="AP1088" s="20"/>
      <c r="AQ1088" s="3">
        <f t="shared" si="143"/>
        <v>44.393776915018584</v>
      </c>
      <c r="AR1088" s="19"/>
      <c r="AS1088" s="19"/>
      <c r="AT1088" s="27">
        <v>222.04654297052488</v>
      </c>
      <c r="AU1088" s="27">
        <v>126.48429003283972</v>
      </c>
      <c r="AV1088" s="28">
        <v>0</v>
      </c>
      <c r="AW1088" s="60"/>
      <c r="AX1088" s="69"/>
      <c r="AY1088" s="68"/>
      <c r="AZ1088" s="69"/>
      <c r="BA1088" s="69"/>
      <c r="BB1088" s="69"/>
      <c r="BC1088" s="68"/>
      <c r="BD1088" s="20"/>
      <c r="BE1088" s="27"/>
      <c r="BF1088" s="27"/>
      <c r="BG1088" s="28"/>
      <c r="BH1088" s="17"/>
      <c r="BI1088" s="18">
        <v>41548</v>
      </c>
      <c r="BJ1088" s="20">
        <v>2.41</v>
      </c>
      <c r="BK1088" s="20"/>
      <c r="BL1088" s="20"/>
      <c r="BM1088" s="20"/>
      <c r="BN1088" s="20"/>
      <c r="BO1088" s="20"/>
      <c r="BP1088" s="20"/>
      <c r="BQ1088" s="20"/>
      <c r="BR1088" s="20"/>
      <c r="BS1088" s="20"/>
      <c r="BT1088" s="20"/>
      <c r="BU1088" s="20"/>
      <c r="BW1088" s="16">
        <f t="shared" si="142"/>
        <v>0.47783603441097233</v>
      </c>
      <c r="BX1088" s="10"/>
      <c r="BY1088" s="10"/>
      <c r="BZ1088" s="12"/>
      <c r="CA1088" s="10"/>
      <c r="CB1088" s="10"/>
      <c r="CC1088" s="11"/>
      <c r="CD1088" s="11"/>
      <c r="CF1088" s="17"/>
      <c r="CG1088" s="17"/>
      <c r="CH1088" s="17"/>
      <c r="CI1088" s="17"/>
    </row>
    <row r="1089" spans="33:87" ht="10.5" customHeight="1">
      <c r="AG1089" s="18">
        <v>34668</v>
      </c>
      <c r="AH1089" s="19" t="s">
        <v>35</v>
      </c>
      <c r="AI1089" s="20">
        <v>1.6E-2</v>
      </c>
      <c r="AJ1089" s="26"/>
      <c r="AK1089" s="20"/>
      <c r="AL1089" s="20"/>
      <c r="AM1089" s="20"/>
      <c r="AN1089" s="20"/>
      <c r="AO1089" s="19" t="s">
        <v>34</v>
      </c>
      <c r="AP1089" s="18"/>
      <c r="AQ1089" s="3">
        <f t="shared" si="143"/>
        <v>44.315267481068624</v>
      </c>
      <c r="AR1089" s="27">
        <v>56.812869106788057</v>
      </c>
      <c r="AS1089" s="28">
        <v>3.2172023689815629E-2</v>
      </c>
      <c r="AT1089" s="28"/>
      <c r="AU1089" s="28"/>
      <c r="AV1089" s="28"/>
      <c r="AW1089" s="60"/>
      <c r="AX1089" s="69"/>
      <c r="AY1089" s="68"/>
      <c r="AZ1089" s="69"/>
      <c r="BA1089" s="69"/>
      <c r="BB1089" s="69"/>
      <c r="BC1089" s="68"/>
      <c r="BD1089" s="20"/>
      <c r="BE1089" s="27"/>
      <c r="BF1089" s="27"/>
      <c r="BG1089" s="28"/>
      <c r="BH1089" s="17"/>
      <c r="BI1089" s="18">
        <v>41579</v>
      </c>
      <c r="BJ1089" s="20">
        <v>5.31</v>
      </c>
      <c r="BK1089" s="20"/>
      <c r="BL1089" s="20"/>
      <c r="BM1089" s="20"/>
      <c r="BN1089" s="20"/>
      <c r="BO1089" s="20"/>
      <c r="BP1089" s="20"/>
      <c r="BQ1089" s="20"/>
      <c r="BR1089" s="20"/>
      <c r="BS1089" s="20"/>
      <c r="BT1089" s="20"/>
      <c r="BU1089" s="20"/>
      <c r="BW1089" s="16">
        <f t="shared" si="142"/>
        <v>0.47690054011851973</v>
      </c>
      <c r="BX1089" s="10"/>
      <c r="BY1089" s="10"/>
      <c r="BZ1089" s="12"/>
      <c r="CA1089" s="10"/>
      <c r="CB1089" s="10"/>
      <c r="CC1089" s="11"/>
      <c r="CD1089" s="11"/>
      <c r="CF1089" s="17"/>
      <c r="CG1089" s="17"/>
      <c r="CH1089" s="17"/>
      <c r="CI1089" s="17"/>
    </row>
    <row r="1090" spans="33:87" ht="10.5" customHeight="1">
      <c r="AG1090" s="18">
        <v>34668</v>
      </c>
      <c r="AH1090" s="19" t="s">
        <v>33</v>
      </c>
      <c r="AI1090" s="26"/>
      <c r="AJ1090" s="20">
        <v>1.4500000000000001E-2</v>
      </c>
      <c r="AK1090" s="21"/>
      <c r="AL1090" s="21"/>
      <c r="AM1090" s="21"/>
      <c r="AN1090" s="21"/>
      <c r="AO1090" s="19" t="s">
        <v>34</v>
      </c>
      <c r="AP1090" s="20"/>
      <c r="AQ1090" s="3">
        <f t="shared" si="143"/>
        <v>44.315267481068624</v>
      </c>
      <c r="AR1090" s="27">
        <v>56.812869106788057</v>
      </c>
      <c r="AS1090" s="28">
        <v>3.2172023689815629E-2</v>
      </c>
      <c r="AT1090" s="28"/>
      <c r="AU1090" s="28"/>
      <c r="AV1090" s="28"/>
      <c r="AW1090" s="60"/>
      <c r="AX1090" s="69"/>
      <c r="AY1090" s="68"/>
      <c r="AZ1090" s="69"/>
      <c r="BA1090" s="69"/>
      <c r="BB1090" s="69"/>
      <c r="BC1090" s="68"/>
      <c r="BD1090" s="20"/>
      <c r="BE1090" s="27"/>
      <c r="BF1090" s="27"/>
      <c r="BG1090" s="28"/>
      <c r="BH1090" s="17"/>
      <c r="BI1090" s="18">
        <v>41610</v>
      </c>
      <c r="BJ1090" s="20">
        <v>5.24</v>
      </c>
      <c r="BK1090" s="20"/>
      <c r="BL1090" s="20"/>
      <c r="BM1090" s="20"/>
      <c r="BN1090" s="20"/>
      <c r="BO1090" s="20"/>
      <c r="BP1090" s="20"/>
      <c r="BQ1090" s="20"/>
      <c r="BR1090" s="20"/>
      <c r="BS1090" s="20"/>
      <c r="BT1090" s="20"/>
      <c r="BU1090" s="20"/>
      <c r="BW1090" s="16">
        <f t="shared" si="142"/>
        <v>0.47596687731115445</v>
      </c>
      <c r="BX1090" s="10"/>
      <c r="BY1090" s="10"/>
      <c r="BZ1090" s="12"/>
      <c r="CA1090" s="10"/>
      <c r="CB1090" s="10"/>
      <c r="CC1090" s="11"/>
      <c r="CD1090" s="11"/>
      <c r="CF1090" s="17"/>
      <c r="CG1090" s="17"/>
      <c r="CH1090" s="17"/>
      <c r="CI1090" s="17"/>
    </row>
    <row r="1091" spans="33:87" ht="10.5" customHeight="1">
      <c r="AG1091" s="18">
        <v>34669</v>
      </c>
      <c r="AH1091" s="19" t="s">
        <v>33</v>
      </c>
      <c r="AI1091" s="26"/>
      <c r="AJ1091" s="20">
        <v>1.4500000000000001E-2</v>
      </c>
      <c r="AK1091" s="20"/>
      <c r="AL1091" s="20"/>
      <c r="AM1091" s="20"/>
      <c r="AN1091" s="20"/>
      <c r="AO1091" s="19" t="s">
        <v>34</v>
      </c>
      <c r="AP1091" s="20"/>
      <c r="AQ1091" s="3">
        <f t="shared" si="143"/>
        <v>44.312466142047199</v>
      </c>
      <c r="AR1091" s="27">
        <v>56.809283717632077</v>
      </c>
      <c r="AS1091" s="28">
        <v>3.2169993353614042E-2</v>
      </c>
      <c r="AT1091" s="28"/>
      <c r="AU1091" s="28"/>
      <c r="AV1091" s="28"/>
      <c r="AW1091" s="60"/>
      <c r="AX1091" s="69"/>
      <c r="AY1091" s="68"/>
      <c r="AZ1091" s="69"/>
      <c r="BA1091" s="69"/>
      <c r="BB1091" s="69"/>
      <c r="BC1091" s="68"/>
      <c r="BD1091" s="20"/>
      <c r="BE1091" s="27"/>
      <c r="BF1091" s="27"/>
      <c r="BG1091" s="28"/>
      <c r="BH1091" s="17"/>
      <c r="BI1091" s="18">
        <v>41634</v>
      </c>
      <c r="BJ1091" s="20">
        <v>4.99</v>
      </c>
      <c r="BK1091" s="20"/>
      <c r="BL1091" s="20"/>
      <c r="BM1091" s="20"/>
      <c r="BN1091" s="20"/>
      <c r="BO1091" s="20"/>
      <c r="BP1091" s="20"/>
      <c r="BQ1091" s="20"/>
      <c r="BR1091" s="20"/>
      <c r="BS1091" s="20"/>
      <c r="BT1091" s="20"/>
      <c r="BU1091" s="20"/>
      <c r="BW1091" s="16">
        <f t="shared" ref="BW1091:BW1124" si="144">1*2.71828^(-(0.69315/30.02)*(BI1091-29866)/365.25)</f>
        <v>0.4752452971476207</v>
      </c>
      <c r="BX1091" s="10"/>
      <c r="BY1091" s="10"/>
      <c r="BZ1091" s="12"/>
      <c r="CA1091" s="10"/>
      <c r="CB1091" s="10"/>
      <c r="CC1091" s="11"/>
      <c r="CD1091" s="11"/>
      <c r="CF1091" s="17"/>
      <c r="CG1091" s="17"/>
      <c r="CH1091" s="17"/>
      <c r="CI1091" s="17"/>
    </row>
    <row r="1092" spans="33:87" ht="10.5" customHeight="1">
      <c r="AG1092" s="18">
        <v>34669</v>
      </c>
      <c r="AH1092" s="19" t="s">
        <v>33</v>
      </c>
      <c r="AI1092" s="26"/>
      <c r="AJ1092" s="20">
        <v>1.4500000000000001E-2</v>
      </c>
      <c r="AK1092" s="21"/>
      <c r="AL1092" s="21"/>
      <c r="AM1092" s="21"/>
      <c r="AN1092" s="21"/>
      <c r="AO1092" s="19" t="s">
        <v>34</v>
      </c>
      <c r="AP1092" s="20"/>
      <c r="AQ1092" s="3">
        <f t="shared" si="143"/>
        <v>44.312466142047199</v>
      </c>
      <c r="AR1092" s="27">
        <v>56.809283717632077</v>
      </c>
      <c r="AS1092" s="28">
        <v>3.2169993353614042E-2</v>
      </c>
      <c r="AT1092" s="28"/>
      <c r="AU1092" s="28"/>
      <c r="AV1092" s="28"/>
      <c r="AW1092" s="60"/>
      <c r="AX1092" s="69"/>
      <c r="AY1092" s="68"/>
      <c r="AZ1092" s="69"/>
      <c r="BA1092" s="69"/>
      <c r="BB1092" s="69"/>
      <c r="BC1092" s="68"/>
      <c r="BD1092" s="20"/>
      <c r="BE1092" s="27"/>
      <c r="BF1092" s="27"/>
      <c r="BG1092" s="28"/>
      <c r="BH1092" s="17"/>
      <c r="BI1092" s="18">
        <v>41673</v>
      </c>
      <c r="BJ1092" s="20">
        <v>20.8</v>
      </c>
      <c r="BK1092" s="20"/>
      <c r="BL1092" s="20"/>
      <c r="BM1092" s="20"/>
      <c r="BN1092" s="20"/>
      <c r="BO1092" s="20"/>
      <c r="BP1092" s="20"/>
      <c r="BQ1092" s="20"/>
      <c r="BR1092" s="20"/>
      <c r="BS1092" s="20"/>
      <c r="BT1092" s="20"/>
      <c r="BU1092" s="20"/>
      <c r="BW1092" s="16">
        <f t="shared" si="144"/>
        <v>0.47407506180806863</v>
      </c>
      <c r="BX1092" s="10"/>
      <c r="BY1092" s="10"/>
      <c r="BZ1092" s="12"/>
      <c r="CA1092" s="10"/>
      <c r="CB1092" s="10"/>
      <c r="CC1092" s="11"/>
      <c r="CD1092" s="11"/>
      <c r="CF1092" s="17"/>
      <c r="CG1092" s="17"/>
      <c r="CH1092" s="17"/>
      <c r="CI1092" s="17"/>
    </row>
    <row r="1093" spans="33:87" ht="10.5" customHeight="1">
      <c r="AG1093" s="18">
        <v>34669</v>
      </c>
      <c r="AH1093" s="19" t="s">
        <v>33</v>
      </c>
      <c r="AI1093" s="26"/>
      <c r="AJ1093" s="20">
        <v>1.4500000000000001E-2</v>
      </c>
      <c r="AK1093" s="21"/>
      <c r="AL1093" s="21"/>
      <c r="AM1093" s="21"/>
      <c r="AN1093" s="21"/>
      <c r="AO1093" s="19" t="s">
        <v>34</v>
      </c>
      <c r="AP1093" s="18"/>
      <c r="AQ1093" s="3">
        <f t="shared" ref="AQ1093:AQ1156" si="145">100*2.71828^(-(0.69315/30.02)*(AG1093-21794)/365.25)</f>
        <v>44.312466142047199</v>
      </c>
      <c r="AR1093" s="27">
        <v>56.809283717632077</v>
      </c>
      <c r="AS1093" s="28">
        <v>3.2169993353614042E-2</v>
      </c>
      <c r="AT1093" s="28"/>
      <c r="AU1093" s="28"/>
      <c r="AV1093" s="28"/>
      <c r="AW1093" s="60"/>
      <c r="AX1093" s="69"/>
      <c r="AY1093" s="68"/>
      <c r="AZ1093" s="69"/>
      <c r="BA1093" s="69"/>
      <c r="BB1093" s="69"/>
      <c r="BC1093" s="68"/>
      <c r="BD1093" s="20"/>
      <c r="BE1093" s="27"/>
      <c r="BF1093" s="27"/>
      <c r="BG1093" s="28"/>
      <c r="BH1093" s="17"/>
      <c r="BI1093" s="18">
        <v>41701</v>
      </c>
      <c r="BJ1093" s="20">
        <v>6.9</v>
      </c>
      <c r="BK1093" s="20"/>
      <c r="BL1093" s="20"/>
      <c r="BM1093" s="20"/>
      <c r="BN1093" s="20"/>
      <c r="BO1093" s="20"/>
      <c r="BP1093" s="20"/>
      <c r="BQ1093" s="20"/>
      <c r="BR1093" s="20"/>
      <c r="BS1093" s="20"/>
      <c r="BT1093" s="20"/>
      <c r="BU1093" s="20"/>
      <c r="BW1093" s="16">
        <f t="shared" si="144"/>
        <v>0.47323667031856809</v>
      </c>
      <c r="BX1093" s="10"/>
      <c r="BY1093" s="10"/>
      <c r="BZ1093" s="12"/>
      <c r="CA1093" s="10"/>
      <c r="CB1093" s="10"/>
      <c r="CC1093" s="11"/>
      <c r="CD1093" s="11"/>
      <c r="CF1093" s="17"/>
      <c r="CG1093" s="17"/>
      <c r="CH1093" s="17"/>
      <c r="CI1093" s="17"/>
    </row>
    <row r="1094" spans="33:87" ht="10.5" customHeight="1">
      <c r="AG1094" s="18">
        <v>34669</v>
      </c>
      <c r="AH1094" s="19" t="s">
        <v>39</v>
      </c>
      <c r="AI1094" s="19"/>
      <c r="AJ1094" s="19"/>
      <c r="AK1094" s="19"/>
      <c r="AL1094" s="20">
        <v>0.19</v>
      </c>
      <c r="AM1094" s="26"/>
      <c r="AN1094" s="20"/>
      <c r="AO1094" s="19" t="s">
        <v>34</v>
      </c>
      <c r="AP1094" s="18"/>
      <c r="AQ1094" s="3">
        <f t="shared" si="145"/>
        <v>44.312466142047199</v>
      </c>
      <c r="AR1094" s="19"/>
      <c r="AS1094" s="19"/>
      <c r="AT1094" s="27">
        <v>221.64052249834319</v>
      </c>
      <c r="AU1094" s="27">
        <v>126.2530087416488</v>
      </c>
      <c r="AV1094" s="28">
        <v>0</v>
      </c>
      <c r="AW1094" s="60"/>
      <c r="AX1094" s="69"/>
      <c r="AY1094" s="68"/>
      <c r="AZ1094" s="69"/>
      <c r="BA1094" s="69"/>
      <c r="BB1094" s="69"/>
      <c r="BC1094" s="68"/>
      <c r="BD1094" s="20"/>
      <c r="BE1094" s="27"/>
      <c r="BF1094" s="27"/>
      <c r="BG1094" s="28"/>
      <c r="BH1094" s="17"/>
      <c r="BI1094" s="18">
        <v>41730</v>
      </c>
      <c r="BJ1094" s="20">
        <v>9.6</v>
      </c>
      <c r="BK1094" s="20"/>
      <c r="BL1094" s="20"/>
      <c r="BM1094" s="20"/>
      <c r="BN1094" s="20"/>
      <c r="BO1094" s="20"/>
      <c r="BP1094" s="20"/>
      <c r="BQ1094" s="20"/>
      <c r="BR1094" s="20"/>
      <c r="BS1094" s="20"/>
      <c r="BT1094" s="20"/>
      <c r="BU1094" s="20"/>
      <c r="BW1094" s="16">
        <f t="shared" si="144"/>
        <v>0.47236989929488005</v>
      </c>
      <c r="BX1094" s="10"/>
      <c r="BY1094" s="10"/>
      <c r="BZ1094" s="12"/>
      <c r="CA1094" s="10"/>
      <c r="CB1094" s="10"/>
      <c r="CC1094" s="11"/>
      <c r="CD1094" s="11"/>
      <c r="CF1094" s="17"/>
      <c r="CG1094" s="17"/>
      <c r="CH1094" s="17"/>
      <c r="CI1094" s="17"/>
    </row>
    <row r="1095" spans="33:87" ht="10.5" customHeight="1">
      <c r="AG1095" s="18">
        <v>34696</v>
      </c>
      <c r="AH1095" s="19" t="s">
        <v>35</v>
      </c>
      <c r="AI1095" s="20">
        <v>1.6E-2</v>
      </c>
      <c r="AJ1095" s="26"/>
      <c r="AK1095" s="20"/>
      <c r="AL1095" s="20"/>
      <c r="AM1095" s="20"/>
      <c r="AN1095" s="20"/>
      <c r="AO1095" s="19" t="s">
        <v>34</v>
      </c>
      <c r="AP1095" s="20"/>
      <c r="AQ1095" s="3">
        <f t="shared" si="145"/>
        <v>44.236896889353957</v>
      </c>
      <c r="AR1095" s="27">
        <v>56.712563693502872</v>
      </c>
      <c r="AS1095" s="28">
        <v>3.2115222683579484E-2</v>
      </c>
      <c r="AT1095" s="28"/>
      <c r="AU1095" s="28"/>
      <c r="AV1095" s="28"/>
      <c r="AW1095" s="60"/>
      <c r="AX1095" s="69"/>
      <c r="AY1095" s="68"/>
      <c r="AZ1095" s="69"/>
      <c r="BA1095" s="69"/>
      <c r="BB1095" s="69"/>
      <c r="BC1095" s="68"/>
      <c r="BD1095" s="20"/>
      <c r="BE1095" s="27"/>
      <c r="BF1095" s="27"/>
      <c r="BG1095" s="28"/>
      <c r="BH1095" s="17"/>
      <c r="BI1095" s="18">
        <v>41456</v>
      </c>
      <c r="BJ1095" s="42"/>
      <c r="BK1095" s="20">
        <v>11</v>
      </c>
      <c r="BL1095" s="20"/>
      <c r="BM1095" s="20"/>
      <c r="BN1095" s="20"/>
      <c r="BO1095" s="20"/>
      <c r="BP1095" s="20"/>
      <c r="BQ1095" s="20"/>
      <c r="BR1095" s="20"/>
      <c r="BS1095" s="20"/>
      <c r="BT1095" s="20"/>
      <c r="BU1095" s="20"/>
      <c r="BW1095" s="16">
        <f t="shared" si="144"/>
        <v>0.48062315819604018</v>
      </c>
      <c r="BX1095" s="10"/>
      <c r="BY1095" s="10"/>
      <c r="BZ1095" s="12"/>
      <c r="CA1095" s="10"/>
      <c r="CB1095" s="10"/>
      <c r="CC1095" s="11"/>
      <c r="CD1095" s="11"/>
      <c r="CF1095" s="17"/>
      <c r="CG1095" s="17"/>
      <c r="CH1095" s="17"/>
      <c r="CI1095" s="17"/>
    </row>
    <row r="1096" spans="33:87" ht="10.5" customHeight="1">
      <c r="AG1096" s="18">
        <v>34696</v>
      </c>
      <c r="AH1096" s="19" t="s">
        <v>33</v>
      </c>
      <c r="AI1096" s="26"/>
      <c r="AJ1096" s="20">
        <v>1.4500000000000001E-2</v>
      </c>
      <c r="AK1096" s="21"/>
      <c r="AL1096" s="21"/>
      <c r="AM1096" s="21"/>
      <c r="AN1096" s="21"/>
      <c r="AO1096" s="19" t="s">
        <v>34</v>
      </c>
      <c r="AP1096" s="18"/>
      <c r="AQ1096" s="3">
        <f t="shared" si="145"/>
        <v>44.236896889353957</v>
      </c>
      <c r="AR1096" s="27">
        <v>56.712563693502872</v>
      </c>
      <c r="AS1096" s="28">
        <v>3.2115222683579484E-2</v>
      </c>
      <c r="AT1096" s="28"/>
      <c r="AU1096" s="28"/>
      <c r="AV1096" s="28"/>
      <c r="AW1096" s="60"/>
      <c r="AX1096" s="69"/>
      <c r="AY1096" s="68"/>
      <c r="AZ1096" s="69"/>
      <c r="BA1096" s="69"/>
      <c r="BB1096" s="69"/>
      <c r="BC1096" s="68"/>
      <c r="BD1096" s="20"/>
      <c r="BE1096" s="27"/>
      <c r="BF1096" s="27"/>
      <c r="BG1096" s="28"/>
      <c r="BH1096" s="17"/>
      <c r="BI1096" s="18">
        <v>41456</v>
      </c>
      <c r="BJ1096" s="42"/>
      <c r="BK1096" s="20">
        <v>11</v>
      </c>
      <c r="BL1096" s="20"/>
      <c r="BM1096" s="20"/>
      <c r="BN1096" s="20"/>
      <c r="BO1096" s="20"/>
      <c r="BP1096" s="20"/>
      <c r="BQ1096" s="20"/>
      <c r="BR1096" s="20"/>
      <c r="BS1096" s="20"/>
      <c r="BT1096" s="20"/>
      <c r="BU1096" s="20"/>
      <c r="BW1096" s="16">
        <f t="shared" si="144"/>
        <v>0.48062315819604018</v>
      </c>
      <c r="BX1096" s="10"/>
      <c r="BY1096" s="10"/>
      <c r="BZ1096" s="12"/>
      <c r="CA1096" s="10"/>
      <c r="CB1096" s="10"/>
      <c r="CC1096" s="11"/>
      <c r="CD1096" s="11"/>
      <c r="CF1096" s="17"/>
      <c r="CG1096" s="17"/>
      <c r="CH1096" s="17"/>
      <c r="CI1096" s="17"/>
    </row>
    <row r="1097" spans="33:87" ht="10.5" customHeight="1">
      <c r="AG1097" s="18">
        <v>34704</v>
      </c>
      <c r="AH1097" s="19" t="s">
        <v>33</v>
      </c>
      <c r="AI1097" s="26"/>
      <c r="AJ1097" s="20">
        <v>1.4500000000000001E-2</v>
      </c>
      <c r="AK1097" s="20"/>
      <c r="AL1097" s="20"/>
      <c r="AM1097" s="20"/>
      <c r="AN1097" s="20"/>
      <c r="AO1097" s="19" t="s">
        <v>34</v>
      </c>
      <c r="AP1097" s="20"/>
      <c r="AQ1097" s="3">
        <f t="shared" si="145"/>
        <v>44.214530758984175</v>
      </c>
      <c r="AR1097" s="27">
        <v>56.683937545009194</v>
      </c>
      <c r="AS1097" s="28">
        <v>3.2099012252000056E-2</v>
      </c>
      <c r="AT1097" s="28"/>
      <c r="AU1097" s="28"/>
      <c r="AV1097" s="28"/>
      <c r="AW1097" s="60"/>
      <c r="AX1097" s="69"/>
      <c r="AY1097" s="68"/>
      <c r="AZ1097" s="69"/>
      <c r="BA1097" s="69"/>
      <c r="BB1097" s="69"/>
      <c r="BC1097" s="68"/>
      <c r="BD1097" s="20"/>
      <c r="BE1097" s="27"/>
      <c r="BF1097" s="27"/>
      <c r="BG1097" s="28"/>
      <c r="BH1097" s="17"/>
      <c r="BI1097" s="18">
        <v>41486</v>
      </c>
      <c r="BJ1097" s="42"/>
      <c r="BK1097" s="20">
        <v>1.1000000000000001</v>
      </c>
      <c r="BL1097" s="20"/>
      <c r="BM1097" s="20"/>
      <c r="BN1097" s="20"/>
      <c r="BO1097" s="20"/>
      <c r="BP1097" s="20"/>
      <c r="BQ1097" s="20"/>
      <c r="BR1097" s="20"/>
      <c r="BS1097" s="20"/>
      <c r="BT1097" s="20"/>
      <c r="BU1097" s="20"/>
      <c r="BW1097" s="16">
        <f t="shared" si="144"/>
        <v>0.47971253182884677</v>
      </c>
      <c r="BX1097" s="10"/>
      <c r="BY1097" s="10"/>
      <c r="BZ1097" s="12"/>
      <c r="CA1097" s="10"/>
      <c r="CB1097" s="10"/>
      <c r="CC1097" s="11"/>
      <c r="CD1097" s="11"/>
      <c r="CF1097" s="17"/>
      <c r="CG1097" s="17"/>
      <c r="CH1097" s="17"/>
      <c r="CI1097" s="17"/>
    </row>
    <row r="1098" spans="33:87" ht="10.5" customHeight="1">
      <c r="AG1098" s="18">
        <v>34704</v>
      </c>
      <c r="AH1098" s="19" t="s">
        <v>33</v>
      </c>
      <c r="AI1098" s="26"/>
      <c r="AJ1098" s="20">
        <v>1.4500000000000001E-2</v>
      </c>
      <c r="AK1098" s="21"/>
      <c r="AL1098" s="21"/>
      <c r="AM1098" s="21"/>
      <c r="AN1098" s="21"/>
      <c r="AO1098" s="19" t="s">
        <v>34</v>
      </c>
      <c r="AP1098" s="18"/>
      <c r="AQ1098" s="3">
        <f t="shared" si="145"/>
        <v>44.214530758984175</v>
      </c>
      <c r="AR1098" s="27">
        <v>56.683937545009194</v>
      </c>
      <c r="AS1098" s="28">
        <v>3.2099012252000056E-2</v>
      </c>
      <c r="AT1098" s="28"/>
      <c r="AU1098" s="28"/>
      <c r="AV1098" s="28"/>
      <c r="AW1098" s="60"/>
      <c r="AX1098" s="69"/>
      <c r="AY1098" s="68"/>
      <c r="AZ1098" s="69"/>
      <c r="BA1098" s="69"/>
      <c r="BB1098" s="69"/>
      <c r="BC1098" s="68"/>
      <c r="BD1098" s="20"/>
      <c r="BE1098" s="27"/>
      <c r="BF1098" s="27"/>
      <c r="BG1098" s="28"/>
      <c r="BH1098" s="17"/>
      <c r="BI1098" s="18">
        <v>41486</v>
      </c>
      <c r="BJ1098" s="42"/>
      <c r="BK1098" s="20">
        <v>1.1000000000000001</v>
      </c>
      <c r="BL1098" s="20"/>
      <c r="BM1098" s="20"/>
      <c r="BN1098" s="20"/>
      <c r="BO1098" s="20"/>
      <c r="BP1098" s="20"/>
      <c r="BQ1098" s="20"/>
      <c r="BR1098" s="20"/>
      <c r="BS1098" s="20"/>
      <c r="BT1098" s="20"/>
      <c r="BU1098" s="20"/>
      <c r="BW1098" s="16">
        <f t="shared" si="144"/>
        <v>0.47971253182884677</v>
      </c>
      <c r="BX1098" s="10"/>
      <c r="BY1098" s="10"/>
      <c r="BZ1098" s="12"/>
      <c r="CA1098" s="10"/>
      <c r="CB1098" s="10"/>
      <c r="CC1098" s="11"/>
      <c r="CD1098" s="11"/>
      <c r="CF1098" s="17"/>
      <c r="CG1098" s="17"/>
      <c r="CH1098" s="17"/>
      <c r="CI1098" s="17"/>
    </row>
    <row r="1099" spans="33:87" ht="10.5" customHeight="1">
      <c r="AG1099" s="18">
        <v>34704</v>
      </c>
      <c r="AH1099" s="19" t="s">
        <v>33</v>
      </c>
      <c r="AI1099" s="26"/>
      <c r="AJ1099" s="20">
        <v>1.4500000000000001E-2</v>
      </c>
      <c r="AK1099" s="21"/>
      <c r="AL1099" s="21"/>
      <c r="AM1099" s="21"/>
      <c r="AN1099" s="21"/>
      <c r="AO1099" s="19" t="s">
        <v>34</v>
      </c>
      <c r="AP1099" s="18"/>
      <c r="AQ1099" s="3">
        <f t="shared" si="145"/>
        <v>44.214530758984175</v>
      </c>
      <c r="AR1099" s="27">
        <v>56.683937545009194</v>
      </c>
      <c r="AS1099" s="28">
        <v>3.2099012252000056E-2</v>
      </c>
      <c r="AT1099" s="28"/>
      <c r="AU1099" s="28"/>
      <c r="AV1099" s="28"/>
      <c r="AW1099" s="60"/>
      <c r="AX1099" s="69"/>
      <c r="AY1099" s="68"/>
      <c r="AZ1099" s="69"/>
      <c r="BA1099" s="69"/>
      <c r="BB1099" s="69"/>
      <c r="BC1099" s="68"/>
      <c r="BD1099" s="20"/>
      <c r="BE1099" s="27"/>
      <c r="BF1099" s="27"/>
      <c r="BG1099" s="28"/>
      <c r="BH1099" s="17"/>
      <c r="BI1099" s="18">
        <v>41519</v>
      </c>
      <c r="BJ1099" s="42"/>
      <c r="BK1099" s="20">
        <v>3</v>
      </c>
      <c r="BL1099" s="20"/>
      <c r="BM1099" s="20"/>
      <c r="BN1099" s="20"/>
      <c r="BO1099" s="20"/>
      <c r="BP1099" s="20"/>
      <c r="BQ1099" s="20"/>
      <c r="BR1099" s="20"/>
      <c r="BS1099" s="20"/>
      <c r="BT1099" s="20"/>
      <c r="BU1099" s="20"/>
      <c r="BW1099" s="16">
        <f t="shared" si="144"/>
        <v>0.47871283547158106</v>
      </c>
      <c r="BX1099" s="10"/>
      <c r="BY1099" s="10"/>
      <c r="BZ1099" s="12"/>
      <c r="CA1099" s="10"/>
      <c r="CB1099" s="10"/>
      <c r="CC1099" s="11"/>
      <c r="CD1099" s="11"/>
      <c r="CF1099" s="17"/>
      <c r="CG1099" s="17"/>
      <c r="CH1099" s="17"/>
      <c r="CI1099" s="17"/>
    </row>
    <row r="1100" spans="33:87" ht="10.5" customHeight="1">
      <c r="AG1100" s="18">
        <v>34704</v>
      </c>
      <c r="AH1100" s="19" t="s">
        <v>39</v>
      </c>
      <c r="AI1100" s="19"/>
      <c r="AJ1100" s="19"/>
      <c r="AK1100" s="19"/>
      <c r="AL1100" s="20">
        <v>4.7E-2</v>
      </c>
      <c r="AM1100" s="26"/>
      <c r="AN1100" s="21"/>
      <c r="AO1100" s="19" t="s">
        <v>34</v>
      </c>
      <c r="AP1100" s="18"/>
      <c r="AQ1100" s="3">
        <f t="shared" si="145"/>
        <v>44.214530758984175</v>
      </c>
      <c r="AR1100" s="19"/>
      <c r="AS1100" s="19"/>
      <c r="AT1100" s="27">
        <v>221.15148638707322</v>
      </c>
      <c r="AU1100" s="27">
        <v>125.97443928271059</v>
      </c>
      <c r="AV1100" s="28">
        <v>0</v>
      </c>
      <c r="AW1100" s="60"/>
      <c r="AX1100" s="69"/>
      <c r="AY1100" s="68"/>
      <c r="AZ1100" s="69"/>
      <c r="BA1100" s="69"/>
      <c r="BB1100" s="69"/>
      <c r="BC1100" s="68"/>
      <c r="BD1100" s="20"/>
      <c r="BE1100" s="27"/>
      <c r="BF1100" s="27"/>
      <c r="BG1100" s="28"/>
      <c r="BH1100" s="17"/>
      <c r="BI1100" s="18">
        <v>41519</v>
      </c>
      <c r="BJ1100" s="42"/>
      <c r="BK1100" s="20">
        <v>3</v>
      </c>
      <c r="BL1100" s="20"/>
      <c r="BM1100" s="20"/>
      <c r="BN1100" s="20"/>
      <c r="BO1100" s="20"/>
      <c r="BP1100" s="20"/>
      <c r="BQ1100" s="20"/>
      <c r="BR1100" s="20"/>
      <c r="BS1100" s="20"/>
      <c r="BT1100" s="20"/>
      <c r="BU1100" s="20"/>
      <c r="BW1100" s="16">
        <f t="shared" si="144"/>
        <v>0.47871283547158106</v>
      </c>
      <c r="BX1100" s="10"/>
      <c r="BY1100" s="10"/>
      <c r="BZ1100" s="12"/>
      <c r="CA1100" s="10"/>
      <c r="CB1100" s="10"/>
      <c r="CC1100" s="11"/>
      <c r="CD1100" s="11"/>
      <c r="CF1100" s="17"/>
      <c r="CG1100" s="17"/>
      <c r="CH1100" s="17"/>
      <c r="CI1100" s="17"/>
    </row>
    <row r="1101" spans="33:87" ht="10.5" customHeight="1">
      <c r="AG1101" s="18">
        <v>34730</v>
      </c>
      <c r="AH1101" s="19" t="s">
        <v>35</v>
      </c>
      <c r="AI1101" s="20">
        <v>0.04</v>
      </c>
      <c r="AJ1101" s="26"/>
      <c r="AK1101" s="20"/>
      <c r="AL1101" s="20"/>
      <c r="AM1101" s="20"/>
      <c r="AN1101" s="20"/>
      <c r="AO1101" s="19" t="s">
        <v>34</v>
      </c>
      <c r="AP1101" s="20"/>
      <c r="AQ1101" s="3">
        <f t="shared" si="145"/>
        <v>44.141918903570335</v>
      </c>
      <c r="AR1101" s="27">
        <v>56.591002315054176</v>
      </c>
      <c r="AS1101" s="28">
        <v>3.2046384837353711E-2</v>
      </c>
      <c r="AT1101" s="28"/>
      <c r="AU1101" s="28"/>
      <c r="AV1101" s="28"/>
      <c r="AW1101" s="60"/>
      <c r="AX1101" s="69"/>
      <c r="AY1101" s="68"/>
      <c r="AZ1101" s="69"/>
      <c r="BA1101" s="69"/>
      <c r="BB1101" s="69"/>
      <c r="BC1101" s="68"/>
      <c r="BD1101" s="20"/>
      <c r="BE1101" s="27"/>
      <c r="BF1101" s="27"/>
      <c r="BG1101" s="28"/>
      <c r="BH1101" s="17"/>
      <c r="BI1101" s="18">
        <v>41548</v>
      </c>
      <c r="BJ1101" s="42"/>
      <c r="BK1101" s="20">
        <v>0.98</v>
      </c>
      <c r="BL1101" s="20"/>
      <c r="BM1101" s="20"/>
      <c r="BN1101" s="20"/>
      <c r="BO1101" s="20"/>
      <c r="BP1101" s="20"/>
      <c r="BQ1101" s="20"/>
      <c r="BR1101" s="20"/>
      <c r="BS1101" s="20"/>
      <c r="BT1101" s="20"/>
      <c r="BU1101" s="20"/>
      <c r="BW1101" s="16">
        <f t="shared" si="144"/>
        <v>0.47783603441097233</v>
      </c>
      <c r="BX1101" s="10"/>
      <c r="BY1101" s="10"/>
      <c r="BZ1101" s="12"/>
      <c r="CA1101" s="10"/>
      <c r="CB1101" s="10"/>
      <c r="CC1101" s="11"/>
      <c r="CD1101" s="11"/>
      <c r="CF1101" s="17"/>
      <c r="CG1101" s="17"/>
      <c r="CH1101" s="17"/>
      <c r="CI1101" s="17"/>
    </row>
    <row r="1102" spans="33:87" ht="10.5" customHeight="1">
      <c r="AG1102" s="18">
        <v>34730</v>
      </c>
      <c r="AH1102" s="19" t="s">
        <v>33</v>
      </c>
      <c r="AI1102" s="26"/>
      <c r="AJ1102" s="20">
        <v>5.8999999999999997E-2</v>
      </c>
      <c r="AK1102" s="21"/>
      <c r="AL1102" s="21"/>
      <c r="AM1102" s="21"/>
      <c r="AN1102" s="21"/>
      <c r="AO1102" s="19" t="s">
        <v>34</v>
      </c>
      <c r="AP1102" s="18"/>
      <c r="AQ1102" s="3">
        <f t="shared" si="145"/>
        <v>44.141918903570335</v>
      </c>
      <c r="AR1102" s="27">
        <v>56.591002315054176</v>
      </c>
      <c r="AS1102" s="28">
        <v>3.2046384837353711E-2</v>
      </c>
      <c r="AT1102" s="28"/>
      <c r="AU1102" s="28"/>
      <c r="AV1102" s="28"/>
      <c r="AW1102" s="60"/>
      <c r="AX1102" s="69"/>
      <c r="AY1102" s="68"/>
      <c r="AZ1102" s="69"/>
      <c r="BA1102" s="69"/>
      <c r="BB1102" s="69"/>
      <c r="BC1102" s="68"/>
      <c r="BD1102" s="20"/>
      <c r="BE1102" s="27"/>
      <c r="BF1102" s="27"/>
      <c r="BG1102" s="28"/>
      <c r="BH1102" s="17"/>
      <c r="BI1102" s="18">
        <v>41548</v>
      </c>
      <c r="BJ1102" s="42"/>
      <c r="BK1102" s="20">
        <v>0.98</v>
      </c>
      <c r="BL1102" s="20"/>
      <c r="BM1102" s="20"/>
      <c r="BN1102" s="20"/>
      <c r="BO1102" s="20"/>
      <c r="BP1102" s="20"/>
      <c r="BQ1102" s="20"/>
      <c r="BR1102" s="20"/>
      <c r="BS1102" s="20"/>
      <c r="BT1102" s="20"/>
      <c r="BU1102" s="20"/>
      <c r="BW1102" s="16">
        <f t="shared" si="144"/>
        <v>0.47783603441097233</v>
      </c>
      <c r="BX1102" s="10"/>
      <c r="BY1102" s="10"/>
      <c r="BZ1102" s="12"/>
      <c r="CA1102" s="10"/>
      <c r="CB1102" s="10"/>
      <c r="CC1102" s="11"/>
      <c r="CD1102" s="11"/>
      <c r="CF1102" s="17"/>
      <c r="CG1102" s="17"/>
      <c r="CH1102" s="17"/>
      <c r="CI1102" s="17"/>
    </row>
    <row r="1103" spans="33:87" ht="10.5" customHeight="1">
      <c r="AG1103" s="18">
        <v>34731</v>
      </c>
      <c r="AH1103" s="19" t="s">
        <v>33</v>
      </c>
      <c r="AI1103" s="26"/>
      <c r="AJ1103" s="20">
        <v>1.4500000000000001E-2</v>
      </c>
      <c r="AK1103" s="20"/>
      <c r="AL1103" s="20"/>
      <c r="AM1103" s="20"/>
      <c r="AN1103" s="20"/>
      <c r="AO1103" s="19" t="s">
        <v>34</v>
      </c>
      <c r="AP1103" s="18"/>
      <c r="AQ1103" s="3">
        <f t="shared" si="145"/>
        <v>44.139128522581245</v>
      </c>
      <c r="AR1103" s="27">
        <v>56.587430927634095</v>
      </c>
      <c r="AS1103" s="28">
        <v>3.2044362430063061E-2</v>
      </c>
      <c r="AT1103" s="28"/>
      <c r="AU1103" s="28"/>
      <c r="AV1103" s="28"/>
      <c r="AW1103" s="60"/>
      <c r="AX1103" s="69"/>
      <c r="AY1103" s="68"/>
      <c r="AZ1103" s="69"/>
      <c r="BA1103" s="69"/>
      <c r="BB1103" s="69"/>
      <c r="BC1103" s="68"/>
      <c r="BD1103" s="20"/>
      <c r="BE1103" s="27"/>
      <c r="BF1103" s="27"/>
      <c r="BG1103" s="28"/>
      <c r="BH1103" s="17"/>
      <c r="BI1103" s="18">
        <v>41578</v>
      </c>
      <c r="BJ1103" s="42"/>
      <c r="BK1103" s="20">
        <v>1.9</v>
      </c>
      <c r="BL1103" s="20"/>
      <c r="BM1103" s="20"/>
      <c r="BN1103" s="20"/>
      <c r="BO1103" s="20"/>
      <c r="BP1103" s="20"/>
      <c r="BQ1103" s="20"/>
      <c r="BR1103" s="20"/>
      <c r="BS1103" s="20"/>
      <c r="BT1103" s="20"/>
      <c r="BU1103" s="20"/>
      <c r="BW1103" s="16">
        <f t="shared" si="144"/>
        <v>0.47693068874730721</v>
      </c>
      <c r="BX1103" s="10"/>
      <c r="BY1103" s="10"/>
      <c r="BZ1103" s="12"/>
      <c r="CA1103" s="10"/>
      <c r="CB1103" s="10"/>
      <c r="CC1103" s="11"/>
      <c r="CD1103" s="11"/>
      <c r="CF1103" s="17"/>
      <c r="CG1103" s="17"/>
      <c r="CH1103" s="17"/>
      <c r="CI1103" s="17"/>
    </row>
    <row r="1104" spans="33:87" ht="10.5" customHeight="1">
      <c r="AG1104" s="18">
        <v>34731</v>
      </c>
      <c r="AH1104" s="19" t="s">
        <v>33</v>
      </c>
      <c r="AI1104" s="26"/>
      <c r="AJ1104" s="20">
        <v>1.4500000000000001E-2</v>
      </c>
      <c r="AK1104" s="21"/>
      <c r="AL1104" s="21"/>
      <c r="AM1104" s="21"/>
      <c r="AN1104" s="21"/>
      <c r="AO1104" s="19" t="s">
        <v>34</v>
      </c>
      <c r="AP1104" s="20"/>
      <c r="AQ1104" s="3">
        <f t="shared" si="145"/>
        <v>44.139128522581245</v>
      </c>
      <c r="AR1104" s="27">
        <v>56.587430927634095</v>
      </c>
      <c r="AS1104" s="28">
        <v>3.2044362430063061E-2</v>
      </c>
      <c r="AT1104" s="28"/>
      <c r="AU1104" s="28"/>
      <c r="AV1104" s="28"/>
      <c r="AW1104" s="60"/>
      <c r="AX1104" s="69"/>
      <c r="AY1104" s="68"/>
      <c r="AZ1104" s="69"/>
      <c r="BA1104" s="69"/>
      <c r="BB1104" s="69"/>
      <c r="BC1104" s="68"/>
      <c r="BD1104" s="20"/>
      <c r="BE1104" s="27"/>
      <c r="BF1104" s="27"/>
      <c r="BG1104" s="28"/>
      <c r="BH1104" s="17"/>
      <c r="BI1104" s="18">
        <v>41578</v>
      </c>
      <c r="BJ1104" s="42"/>
      <c r="BK1104" s="20">
        <v>1.9</v>
      </c>
      <c r="BL1104" s="20"/>
      <c r="BM1104" s="20"/>
      <c r="BN1104" s="20"/>
      <c r="BO1104" s="20"/>
      <c r="BP1104" s="20"/>
      <c r="BQ1104" s="20"/>
      <c r="BR1104" s="20"/>
      <c r="BS1104" s="20"/>
      <c r="BT1104" s="20"/>
      <c r="BU1104" s="20"/>
      <c r="BW1104" s="16">
        <f t="shared" si="144"/>
        <v>0.47693068874730721</v>
      </c>
      <c r="BX1104" s="10"/>
      <c r="BY1104" s="10"/>
      <c r="BZ1104" s="12"/>
      <c r="CA1104" s="10"/>
      <c r="CB1104" s="10"/>
      <c r="CC1104" s="11"/>
      <c r="CD1104" s="11"/>
      <c r="CF1104" s="17"/>
      <c r="CG1104" s="17"/>
      <c r="CH1104" s="17"/>
      <c r="CI1104" s="17"/>
    </row>
    <row r="1105" spans="33:87" ht="10.5" customHeight="1">
      <c r="AG1105" s="18">
        <v>34731</v>
      </c>
      <c r="AH1105" s="19" t="s">
        <v>33</v>
      </c>
      <c r="AI1105" s="26"/>
      <c r="AJ1105" s="20">
        <v>1.4500000000000001E-2</v>
      </c>
      <c r="AK1105" s="21"/>
      <c r="AL1105" s="21"/>
      <c r="AM1105" s="21"/>
      <c r="AN1105" s="21"/>
      <c r="AO1105" s="19" t="s">
        <v>34</v>
      </c>
      <c r="AP1105" s="20"/>
      <c r="AQ1105" s="3">
        <f t="shared" si="145"/>
        <v>44.139128522581245</v>
      </c>
      <c r="AR1105" s="27">
        <v>56.587430927634095</v>
      </c>
      <c r="AS1105" s="28">
        <v>3.2044362430063061E-2</v>
      </c>
      <c r="AT1105" s="28"/>
      <c r="AU1105" s="28"/>
      <c r="AV1105" s="28"/>
      <c r="AW1105" s="60"/>
      <c r="AX1105" s="69"/>
      <c r="AY1105" s="68"/>
      <c r="AZ1105" s="69"/>
      <c r="BA1105" s="69"/>
      <c r="BB1105" s="69"/>
      <c r="BC1105" s="68"/>
      <c r="BD1105" s="20"/>
      <c r="BE1105" s="27"/>
      <c r="BF1105" s="27"/>
      <c r="BG1105" s="28"/>
      <c r="BH1105" s="17"/>
      <c r="BI1105" s="18">
        <v>41607</v>
      </c>
      <c r="BJ1105" s="42"/>
      <c r="BK1105" s="20">
        <v>0.96</v>
      </c>
      <c r="BL1105" s="20"/>
      <c r="BM1105" s="20"/>
      <c r="BN1105" s="20"/>
      <c r="BO1105" s="20"/>
      <c r="BP1105" s="20"/>
      <c r="BQ1105" s="20"/>
      <c r="BR1105" s="20"/>
      <c r="BS1105" s="20"/>
      <c r="BT1105" s="20"/>
      <c r="BU1105" s="20"/>
      <c r="BW1105" s="16">
        <f t="shared" si="144"/>
        <v>0.47605715183176039</v>
      </c>
      <c r="BX1105" s="10"/>
      <c r="BY1105" s="10"/>
      <c r="BZ1105" s="12"/>
      <c r="CA1105" s="10"/>
      <c r="CB1105" s="10"/>
      <c r="CC1105" s="11"/>
      <c r="CD1105" s="11"/>
      <c r="CF1105" s="17"/>
      <c r="CG1105" s="17"/>
      <c r="CH1105" s="17"/>
      <c r="CI1105" s="17"/>
    </row>
    <row r="1106" spans="33:87" ht="10.5" customHeight="1">
      <c r="AG1106" s="18">
        <v>34731</v>
      </c>
      <c r="AH1106" s="19" t="s">
        <v>39</v>
      </c>
      <c r="AI1106" s="19"/>
      <c r="AJ1106" s="19"/>
      <c r="AK1106" s="19"/>
      <c r="AL1106" s="20">
        <v>5.0999999999999997E-2</v>
      </c>
      <c r="AM1106" s="26"/>
      <c r="AN1106" s="21"/>
      <c r="AO1106" s="19" t="s">
        <v>34</v>
      </c>
      <c r="AP1106" s="18"/>
      <c r="AQ1106" s="3">
        <f t="shared" si="145"/>
        <v>44.139128522581245</v>
      </c>
      <c r="AR1106" s="19"/>
      <c r="AS1106" s="19"/>
      <c r="AT1106" s="27">
        <v>220.77496734476526</v>
      </c>
      <c r="AU1106" s="27">
        <v>125.7599628800922</v>
      </c>
      <c r="AV1106" s="28">
        <v>0</v>
      </c>
      <c r="AW1106" s="60"/>
      <c r="AX1106" s="69"/>
      <c r="AY1106" s="68"/>
      <c r="AZ1106" s="69"/>
      <c r="BA1106" s="69"/>
      <c r="BB1106" s="69"/>
      <c r="BC1106" s="68"/>
      <c r="BD1106" s="20"/>
      <c r="BE1106" s="27"/>
      <c r="BF1106" s="27"/>
      <c r="BG1106" s="28"/>
      <c r="BH1106" s="17"/>
      <c r="BI1106" s="18">
        <v>41607</v>
      </c>
      <c r="BJ1106" s="42"/>
      <c r="BK1106" s="20">
        <v>0.96</v>
      </c>
      <c r="BL1106" s="20"/>
      <c r="BM1106" s="20"/>
      <c r="BN1106" s="20"/>
      <c r="BO1106" s="20"/>
      <c r="BP1106" s="20"/>
      <c r="BQ1106" s="20"/>
      <c r="BR1106" s="20"/>
      <c r="BS1106" s="20"/>
      <c r="BT1106" s="20"/>
      <c r="BU1106" s="20"/>
      <c r="BW1106" s="16">
        <f t="shared" si="144"/>
        <v>0.47605715183176039</v>
      </c>
      <c r="BX1106" s="10"/>
      <c r="BY1106" s="10"/>
      <c r="BZ1106" s="12"/>
      <c r="CA1106" s="10"/>
      <c r="CB1106" s="10"/>
      <c r="CC1106" s="11"/>
      <c r="CD1106" s="11"/>
      <c r="CF1106" s="17"/>
      <c r="CG1106" s="17"/>
      <c r="CH1106" s="17"/>
      <c r="CI1106" s="17"/>
    </row>
    <row r="1107" spans="33:87" ht="10.5" customHeight="1">
      <c r="AG1107" s="18">
        <v>34758</v>
      </c>
      <c r="AH1107" s="19" t="s">
        <v>35</v>
      </c>
      <c r="AI1107" s="20">
        <v>5.3999999999999999E-2</v>
      </c>
      <c r="AJ1107" s="26"/>
      <c r="AK1107" s="20"/>
      <c r="AL1107" s="20"/>
      <c r="AM1107" s="20"/>
      <c r="AN1107" s="20"/>
      <c r="AO1107" s="19" t="s">
        <v>34</v>
      </c>
      <c r="AP1107" s="18"/>
      <c r="AQ1107" s="3">
        <f t="shared" si="145"/>
        <v>44.063854875064315</v>
      </c>
      <c r="AR1107" s="27">
        <v>56.491088616543983</v>
      </c>
      <c r="AS1107" s="28">
        <v>3.198980565158218E-2</v>
      </c>
      <c r="AT1107" s="28"/>
      <c r="AU1107" s="28"/>
      <c r="AV1107" s="28"/>
      <c r="AW1107" s="60"/>
      <c r="AX1107" s="69"/>
      <c r="AY1107" s="68"/>
      <c r="AZ1107" s="69"/>
      <c r="BA1107" s="69"/>
      <c r="BB1107" s="69"/>
      <c r="BC1107" s="68"/>
      <c r="BD1107" s="20"/>
      <c r="BE1107" s="27"/>
      <c r="BF1107" s="27"/>
      <c r="BG1107" s="28"/>
      <c r="BH1107" s="17"/>
      <c r="BI1107" s="18">
        <v>41634</v>
      </c>
      <c r="BJ1107" s="42"/>
      <c r="BK1107" s="20">
        <v>3.3</v>
      </c>
      <c r="BL1107" s="20"/>
      <c r="BM1107" s="20"/>
      <c r="BN1107" s="20"/>
      <c r="BO1107" s="20"/>
      <c r="BP1107" s="20"/>
      <c r="BQ1107" s="20"/>
      <c r="BR1107" s="20"/>
      <c r="BS1107" s="20"/>
      <c r="BT1107" s="20"/>
      <c r="BU1107" s="20"/>
      <c r="BW1107" s="16">
        <f t="shared" si="144"/>
        <v>0.4752452971476207</v>
      </c>
      <c r="BX1107" s="10"/>
      <c r="BY1107" s="10"/>
      <c r="BZ1107" s="12"/>
      <c r="CA1107" s="10"/>
      <c r="CB1107" s="10"/>
      <c r="CC1107" s="11"/>
      <c r="CD1107" s="11"/>
      <c r="CF1107" s="17"/>
      <c r="CG1107" s="17"/>
      <c r="CH1107" s="17"/>
      <c r="CI1107" s="17"/>
    </row>
    <row r="1108" spans="33:87" ht="10.5" customHeight="1">
      <c r="AG1108" s="18">
        <v>34758</v>
      </c>
      <c r="AH1108" s="19" t="s">
        <v>33</v>
      </c>
      <c r="AI1108" s="26"/>
      <c r="AJ1108" s="20">
        <v>1.4500000000000001E-2</v>
      </c>
      <c r="AK1108" s="21"/>
      <c r="AL1108" s="21"/>
      <c r="AM1108" s="21"/>
      <c r="AN1108" s="21"/>
      <c r="AO1108" s="19" t="s">
        <v>34</v>
      </c>
      <c r="AP1108" s="18"/>
      <c r="AQ1108" s="3">
        <f t="shared" si="145"/>
        <v>44.063854875064315</v>
      </c>
      <c r="AR1108" s="27">
        <v>56.491088616543983</v>
      </c>
      <c r="AS1108" s="28">
        <v>3.198980565158218E-2</v>
      </c>
      <c r="AT1108" s="28"/>
      <c r="AU1108" s="28"/>
      <c r="AV1108" s="28"/>
      <c r="AW1108" s="60"/>
      <c r="AX1108" s="69"/>
      <c r="AY1108" s="68"/>
      <c r="AZ1108" s="69"/>
      <c r="BA1108" s="69"/>
      <c r="BB1108" s="69"/>
      <c r="BC1108" s="68"/>
      <c r="BD1108" s="20"/>
      <c r="BE1108" s="27"/>
      <c r="BF1108" s="27"/>
      <c r="BG1108" s="28"/>
      <c r="BH1108" s="17"/>
      <c r="BI1108" s="18">
        <v>41634</v>
      </c>
      <c r="BJ1108" s="42"/>
      <c r="BK1108" s="20">
        <v>3.3</v>
      </c>
      <c r="BL1108" s="20"/>
      <c r="BM1108" s="20"/>
      <c r="BN1108" s="20"/>
      <c r="BO1108" s="20"/>
      <c r="BP1108" s="20"/>
      <c r="BQ1108" s="20"/>
      <c r="BR1108" s="20"/>
      <c r="BS1108" s="20"/>
      <c r="BT1108" s="20"/>
      <c r="BU1108" s="20"/>
      <c r="BW1108" s="16">
        <f t="shared" si="144"/>
        <v>0.4752452971476207</v>
      </c>
      <c r="BX1108" s="10"/>
      <c r="BY1108" s="10"/>
      <c r="BZ1108" s="12"/>
      <c r="CA1108" s="10"/>
      <c r="CB1108" s="10"/>
      <c r="CC1108" s="11"/>
      <c r="CD1108" s="11"/>
      <c r="CF1108" s="17"/>
      <c r="CG1108" s="17"/>
      <c r="CH1108" s="17"/>
      <c r="CI1108" s="17"/>
    </row>
    <row r="1109" spans="33:87" ht="10.5" customHeight="1">
      <c r="AG1109" s="18">
        <v>34759</v>
      </c>
      <c r="AH1109" s="19" t="s">
        <v>33</v>
      </c>
      <c r="AI1109" s="26"/>
      <c r="AJ1109" s="20">
        <v>1.4500000000000001E-2</v>
      </c>
      <c r="AK1109" s="21"/>
      <c r="AL1109" s="21"/>
      <c r="AM1109" s="21"/>
      <c r="AN1109" s="21"/>
      <c r="AO1109" s="19" t="s">
        <v>34</v>
      </c>
      <c r="AP1109" s="20"/>
      <c r="AQ1109" s="3">
        <f t="shared" si="145"/>
        <v>44.06106942880362</v>
      </c>
      <c r="AR1109" s="27">
        <v>56.487523534552537</v>
      </c>
      <c r="AS1109" s="28">
        <v>3.1987786814933222E-2</v>
      </c>
      <c r="AT1109" s="28"/>
      <c r="AU1109" s="28"/>
      <c r="AV1109" s="28"/>
      <c r="AW1109" s="60"/>
      <c r="AX1109" s="69"/>
      <c r="AY1109" s="68"/>
      <c r="AZ1109" s="69"/>
      <c r="BA1109" s="69"/>
      <c r="BB1109" s="69"/>
      <c r="BC1109" s="68"/>
      <c r="BD1109" s="20"/>
      <c r="BE1109" s="27"/>
      <c r="BF1109" s="27"/>
      <c r="BG1109" s="28"/>
      <c r="BH1109" s="17"/>
      <c r="BI1109" s="18">
        <v>41673</v>
      </c>
      <c r="BJ1109" s="42"/>
      <c r="BK1109" s="20">
        <v>2.5</v>
      </c>
      <c r="BL1109" s="20"/>
      <c r="BM1109" s="20"/>
      <c r="BN1109" s="20"/>
      <c r="BO1109" s="20"/>
      <c r="BP1109" s="20"/>
      <c r="BQ1109" s="20"/>
      <c r="BR1109" s="20"/>
      <c r="BS1109" s="20"/>
      <c r="BT1109" s="20"/>
      <c r="BU1109" s="20"/>
      <c r="BW1109" s="16">
        <f t="shared" si="144"/>
        <v>0.47407506180806863</v>
      </c>
      <c r="BX1109" s="10"/>
      <c r="BY1109" s="10"/>
      <c r="BZ1109" s="12"/>
      <c r="CA1109" s="10"/>
      <c r="CB1109" s="10"/>
      <c r="CC1109" s="11"/>
      <c r="CD1109" s="11"/>
      <c r="CF1109" s="17"/>
      <c r="CG1109" s="17"/>
      <c r="CH1109" s="17"/>
      <c r="CI1109" s="17"/>
    </row>
    <row r="1110" spans="33:87" ht="10.5" customHeight="1">
      <c r="AG1110" s="18">
        <v>34759</v>
      </c>
      <c r="AH1110" s="19" t="s">
        <v>33</v>
      </c>
      <c r="AI1110" s="26"/>
      <c r="AJ1110" s="20">
        <v>1.4500000000000001E-2</v>
      </c>
      <c r="AK1110" s="21"/>
      <c r="AL1110" s="21"/>
      <c r="AM1110" s="21"/>
      <c r="AN1110" s="21"/>
      <c r="AO1110" s="19" t="s">
        <v>34</v>
      </c>
      <c r="AP1110" s="18"/>
      <c r="AQ1110" s="3">
        <f t="shared" si="145"/>
        <v>44.06106942880362</v>
      </c>
      <c r="AR1110" s="27">
        <v>56.487523534552537</v>
      </c>
      <c r="AS1110" s="28">
        <v>3.1987786814933222E-2</v>
      </c>
      <c r="AT1110" s="28"/>
      <c r="AU1110" s="28"/>
      <c r="AV1110" s="28"/>
      <c r="AW1110" s="60"/>
      <c r="AX1110" s="69"/>
      <c r="AY1110" s="68"/>
      <c r="AZ1110" s="69"/>
      <c r="BA1110" s="69"/>
      <c r="BB1110" s="69"/>
      <c r="BC1110" s="68"/>
      <c r="BD1110" s="20"/>
      <c r="BE1110" s="27"/>
      <c r="BF1110" s="27"/>
      <c r="BG1110" s="28"/>
      <c r="BH1110" s="17"/>
      <c r="BI1110" s="18">
        <v>41673</v>
      </c>
      <c r="BJ1110" s="42"/>
      <c r="BK1110" s="20">
        <v>2.5</v>
      </c>
      <c r="BL1110" s="20"/>
      <c r="BM1110" s="20"/>
      <c r="BN1110" s="20"/>
      <c r="BO1110" s="20"/>
      <c r="BP1110" s="20"/>
      <c r="BQ1110" s="20"/>
      <c r="BR1110" s="20"/>
      <c r="BS1110" s="20"/>
      <c r="BT1110" s="20"/>
      <c r="BU1110" s="20"/>
      <c r="BW1110" s="16">
        <f t="shared" si="144"/>
        <v>0.47407506180806863</v>
      </c>
      <c r="BX1110" s="10"/>
      <c r="BY1110" s="10"/>
      <c r="BZ1110" s="12"/>
      <c r="CA1110" s="10"/>
      <c r="CB1110" s="10"/>
      <c r="CC1110" s="11"/>
      <c r="CD1110" s="11"/>
      <c r="CF1110" s="17"/>
      <c r="CG1110" s="17"/>
      <c r="CH1110" s="17"/>
      <c r="CI1110" s="17"/>
    </row>
    <row r="1111" spans="33:87" ht="10.5" customHeight="1">
      <c r="AG1111" s="18">
        <v>34759</v>
      </c>
      <c r="AH1111" s="19" t="s">
        <v>33</v>
      </c>
      <c r="AI1111" s="26"/>
      <c r="AJ1111" s="20">
        <v>1.4500000000000001E-2</v>
      </c>
      <c r="AK1111" s="21"/>
      <c r="AL1111" s="21"/>
      <c r="AM1111" s="21"/>
      <c r="AN1111" s="21"/>
      <c r="AO1111" s="19" t="s">
        <v>34</v>
      </c>
      <c r="AP1111" s="18"/>
      <c r="AQ1111" s="3">
        <f t="shared" si="145"/>
        <v>44.06106942880362</v>
      </c>
      <c r="AR1111" s="27">
        <v>56.487523534552537</v>
      </c>
      <c r="AS1111" s="28">
        <v>3.1987786814933222E-2</v>
      </c>
      <c r="AT1111" s="28"/>
      <c r="AU1111" s="28"/>
      <c r="AV1111" s="28"/>
      <c r="AW1111" s="60"/>
      <c r="AX1111" s="69"/>
      <c r="AY1111" s="68"/>
      <c r="AZ1111" s="69"/>
      <c r="BA1111" s="69"/>
      <c r="BB1111" s="69"/>
      <c r="BC1111" s="68"/>
      <c r="BD1111" s="20"/>
      <c r="BE1111" s="27"/>
      <c r="BF1111" s="27"/>
      <c r="BG1111" s="28"/>
      <c r="BH1111" s="17"/>
      <c r="BI1111" s="18">
        <v>41698</v>
      </c>
      <c r="BJ1111" s="42"/>
      <c r="BK1111" s="20">
        <v>1.3</v>
      </c>
      <c r="BL1111" s="20"/>
      <c r="BM1111" s="20"/>
      <c r="BN1111" s="20"/>
      <c r="BO1111" s="20"/>
      <c r="BP1111" s="20"/>
      <c r="BQ1111" s="20"/>
      <c r="BR1111" s="20"/>
      <c r="BS1111" s="20"/>
      <c r="BT1111" s="20"/>
      <c r="BU1111" s="20"/>
      <c r="BW1111" s="16">
        <f t="shared" si="144"/>
        <v>0.47332642701295718</v>
      </c>
      <c r="BX1111" s="10"/>
      <c r="BY1111" s="10"/>
      <c r="BZ1111" s="12"/>
      <c r="CA1111" s="10"/>
      <c r="CB1111" s="10"/>
      <c r="CC1111" s="11"/>
      <c r="CD1111" s="11"/>
      <c r="CF1111" s="17"/>
      <c r="CG1111" s="17"/>
      <c r="CH1111" s="17"/>
      <c r="CI1111" s="17"/>
    </row>
    <row r="1112" spans="33:87" ht="10.5" customHeight="1">
      <c r="AG1112" s="18">
        <v>34759</v>
      </c>
      <c r="AH1112" s="19" t="s">
        <v>39</v>
      </c>
      <c r="AI1112" s="19"/>
      <c r="AJ1112" s="19"/>
      <c r="AK1112" s="19"/>
      <c r="AL1112" s="20">
        <v>0.11</v>
      </c>
      <c r="AM1112" s="26"/>
      <c r="AN1112" s="20"/>
      <c r="AO1112" s="19" t="s">
        <v>34</v>
      </c>
      <c r="AP1112" s="18"/>
      <c r="AQ1112" s="3">
        <f t="shared" si="145"/>
        <v>44.06106942880362</v>
      </c>
      <c r="AR1112" s="19"/>
      <c r="AS1112" s="19"/>
      <c r="AT1112" s="27">
        <v>220.3851802297911</v>
      </c>
      <c r="AU1112" s="27">
        <v>125.53792859015506</v>
      </c>
      <c r="AV1112" s="28">
        <v>0</v>
      </c>
      <c r="AW1112" s="60"/>
      <c r="AX1112" s="69"/>
      <c r="AY1112" s="68"/>
      <c r="AZ1112" s="69"/>
      <c r="BA1112" s="69"/>
      <c r="BB1112" s="69"/>
      <c r="BC1112" s="68"/>
      <c r="BD1112" s="20"/>
      <c r="BE1112" s="27"/>
      <c r="BF1112" s="27"/>
      <c r="BG1112" s="28"/>
      <c r="BH1112" s="17"/>
      <c r="BI1112" s="18">
        <v>41698</v>
      </c>
      <c r="BJ1112" s="42"/>
      <c r="BK1112" s="20">
        <v>1.3</v>
      </c>
      <c r="BL1112" s="20"/>
      <c r="BM1112" s="20"/>
      <c r="BN1112" s="20"/>
      <c r="BO1112" s="20"/>
      <c r="BP1112" s="20"/>
      <c r="BQ1112" s="20"/>
      <c r="BR1112" s="20"/>
      <c r="BS1112" s="20"/>
      <c r="BT1112" s="20"/>
      <c r="BU1112" s="20"/>
      <c r="BW1112" s="16">
        <f t="shared" si="144"/>
        <v>0.47332642701295718</v>
      </c>
      <c r="BX1112" s="10"/>
      <c r="BY1112" s="10"/>
      <c r="BZ1112" s="12"/>
      <c r="CA1112" s="10"/>
      <c r="CB1112" s="10"/>
      <c r="CC1112" s="11"/>
      <c r="CD1112" s="11"/>
      <c r="CF1112" s="17"/>
      <c r="CG1112" s="17"/>
      <c r="CH1112" s="17"/>
      <c r="CI1112" s="17"/>
    </row>
    <row r="1113" spans="33:87" ht="10.5" customHeight="1">
      <c r="AG1113" s="18">
        <v>34789</v>
      </c>
      <c r="AH1113" s="19" t="s">
        <v>35</v>
      </c>
      <c r="AI1113" s="20">
        <v>1.6E-2</v>
      </c>
      <c r="AJ1113" s="26"/>
      <c r="AK1113" s="20"/>
      <c r="AL1113" s="20"/>
      <c r="AM1113" s="20"/>
      <c r="AN1113" s="20"/>
      <c r="AO1113" s="19" t="s">
        <v>34</v>
      </c>
      <c r="AP1113" s="18"/>
      <c r="AQ1113" s="3">
        <f t="shared" si="145"/>
        <v>43.977587867617089</v>
      </c>
      <c r="AR1113" s="27">
        <v>56.380675630372686</v>
      </c>
      <c r="AS1113" s="28">
        <v>3.1927280923248369E-2</v>
      </c>
      <c r="AT1113" s="28"/>
      <c r="AU1113" s="28"/>
      <c r="AV1113" s="28"/>
      <c r="AW1113" s="60"/>
      <c r="AX1113" s="69"/>
      <c r="AY1113" s="68"/>
      <c r="AZ1113" s="69"/>
      <c r="BA1113" s="69"/>
      <c r="BB1113" s="69"/>
      <c r="BC1113" s="68"/>
      <c r="BD1113" s="20"/>
      <c r="BE1113" s="27"/>
      <c r="BF1113" s="27"/>
      <c r="BG1113" s="28"/>
      <c r="BH1113" s="17"/>
      <c r="BI1113" s="18">
        <v>41729</v>
      </c>
      <c r="BJ1113" s="42"/>
      <c r="BK1113" s="20">
        <v>2.2999999999999998</v>
      </c>
      <c r="BL1113" s="20"/>
      <c r="BM1113" s="20"/>
      <c r="BN1113" s="20"/>
      <c r="BO1113" s="20"/>
      <c r="BP1113" s="20"/>
      <c r="BQ1113" s="20"/>
      <c r="BR1113" s="20"/>
      <c r="BS1113" s="20"/>
      <c r="BT1113" s="20"/>
      <c r="BU1113" s="20"/>
      <c r="BW1113" s="16">
        <f t="shared" si="144"/>
        <v>0.47239976150627672</v>
      </c>
      <c r="BX1113" s="10"/>
      <c r="BY1113" s="10"/>
      <c r="BZ1113" s="12"/>
      <c r="CA1113" s="10"/>
      <c r="CB1113" s="10"/>
      <c r="CC1113" s="11"/>
      <c r="CD1113" s="11"/>
      <c r="CF1113" s="17"/>
      <c r="CG1113" s="17"/>
      <c r="CH1113" s="17"/>
      <c r="CI1113" s="17"/>
    </row>
    <row r="1114" spans="33:87" ht="10.5" customHeight="1">
      <c r="AG1114" s="18">
        <v>34789</v>
      </c>
      <c r="AH1114" s="19" t="s">
        <v>33</v>
      </c>
      <c r="AI1114" s="26"/>
      <c r="AJ1114" s="20">
        <v>1.4500000000000001E-2</v>
      </c>
      <c r="AK1114" s="21"/>
      <c r="AL1114" s="21"/>
      <c r="AM1114" s="21"/>
      <c r="AN1114" s="21"/>
      <c r="AO1114" s="19" t="s">
        <v>34</v>
      </c>
      <c r="AP1114" s="20"/>
      <c r="AQ1114" s="3">
        <f t="shared" si="145"/>
        <v>43.977587867617089</v>
      </c>
      <c r="AR1114" s="27">
        <v>56.380675630372686</v>
      </c>
      <c r="AS1114" s="28">
        <v>3.1927280923248369E-2</v>
      </c>
      <c r="AT1114" s="28"/>
      <c r="AU1114" s="28"/>
      <c r="AV1114" s="28"/>
      <c r="AW1114" s="60"/>
      <c r="AX1114" s="69"/>
      <c r="AY1114" s="68"/>
      <c r="AZ1114" s="69"/>
      <c r="BA1114" s="69"/>
      <c r="BB1114" s="69"/>
      <c r="BC1114" s="68"/>
      <c r="BD1114" s="20"/>
      <c r="BE1114" s="27"/>
      <c r="BF1114" s="27"/>
      <c r="BG1114" s="28"/>
      <c r="BH1114" s="17"/>
      <c r="BI1114" s="18">
        <v>41729</v>
      </c>
      <c r="BJ1114" s="42"/>
      <c r="BK1114" s="20">
        <v>2.2999999999999998</v>
      </c>
      <c r="BL1114" s="20"/>
      <c r="BM1114" s="20"/>
      <c r="BN1114" s="20"/>
      <c r="BO1114" s="20"/>
      <c r="BP1114" s="20"/>
      <c r="BQ1114" s="20"/>
      <c r="BR1114" s="20"/>
      <c r="BS1114" s="20"/>
      <c r="BT1114" s="20"/>
      <c r="BU1114" s="20"/>
      <c r="BW1114" s="16">
        <f t="shared" si="144"/>
        <v>0.47239976150627672</v>
      </c>
      <c r="BX1114" s="10"/>
      <c r="BY1114" s="10"/>
      <c r="BZ1114" s="12"/>
      <c r="CA1114" s="10"/>
      <c r="CB1114" s="10"/>
      <c r="CC1114" s="11"/>
      <c r="CD1114" s="11"/>
      <c r="CF1114" s="17"/>
      <c r="CG1114" s="17"/>
      <c r="CH1114" s="17"/>
      <c r="CI1114" s="17"/>
    </row>
    <row r="1115" spans="33:87" ht="10.5" customHeight="1">
      <c r="AG1115" s="18">
        <v>34792</v>
      </c>
      <c r="AH1115" s="19" t="s">
        <v>33</v>
      </c>
      <c r="AI1115" s="26"/>
      <c r="AJ1115" s="20">
        <v>1.4500000000000001E-2</v>
      </c>
      <c r="AK1115" s="20"/>
      <c r="AL1115" s="20"/>
      <c r="AM1115" s="20"/>
      <c r="AN1115" s="20"/>
      <c r="AO1115" s="19" t="s">
        <v>34</v>
      </c>
      <c r="AP1115" s="18"/>
      <c r="AQ1115" s="3">
        <f t="shared" si="145"/>
        <v>43.969248415837235</v>
      </c>
      <c r="AR1115" s="27">
        <v>56.370001962105171</v>
      </c>
      <c r="AS1115" s="28">
        <v>3.1921236632337542E-2</v>
      </c>
      <c r="AT1115" s="28"/>
      <c r="AU1115" s="28"/>
      <c r="AV1115" s="28"/>
      <c r="AW1115" s="60"/>
      <c r="AX1115" s="69"/>
      <c r="AY1115" s="68"/>
      <c r="AZ1115" s="69"/>
      <c r="BA1115" s="69"/>
      <c r="BB1115" s="69"/>
      <c r="BC1115" s="68"/>
      <c r="BD1115" s="20"/>
      <c r="BE1115" s="27"/>
      <c r="BF1115" s="27"/>
      <c r="BG1115" s="28"/>
      <c r="BH1115" s="17"/>
      <c r="BI1115" s="18">
        <v>41759</v>
      </c>
      <c r="BJ1115" s="42"/>
      <c r="BK1115" s="20">
        <v>2.6</v>
      </c>
      <c r="BL1115" s="20"/>
      <c r="BM1115" s="20"/>
      <c r="BN1115" s="20"/>
      <c r="BO1115" s="20"/>
      <c r="BP1115" s="20"/>
      <c r="BQ1115" s="20"/>
      <c r="BR1115" s="20"/>
      <c r="BS1115" s="20"/>
      <c r="BT1115" s="20"/>
      <c r="BU1115" s="20"/>
      <c r="BW1115" s="16">
        <f t="shared" si="144"/>
        <v>0.47150471583203557</v>
      </c>
      <c r="BX1115" s="10"/>
      <c r="BY1115" s="10"/>
      <c r="BZ1115" s="12"/>
      <c r="CA1115" s="10"/>
      <c r="CB1115" s="10"/>
      <c r="CC1115" s="11"/>
      <c r="CD1115" s="11"/>
      <c r="CF1115" s="17"/>
      <c r="CG1115" s="17"/>
      <c r="CH1115" s="17"/>
      <c r="CI1115" s="17"/>
    </row>
    <row r="1116" spans="33:87" ht="10.5" customHeight="1">
      <c r="AG1116" s="18">
        <v>34792</v>
      </c>
      <c r="AH1116" s="19" t="s">
        <v>33</v>
      </c>
      <c r="AI1116" s="26"/>
      <c r="AJ1116" s="20">
        <v>1.4500000000000001E-2</v>
      </c>
      <c r="AK1116" s="21"/>
      <c r="AL1116" s="21"/>
      <c r="AM1116" s="21"/>
      <c r="AN1116" s="21"/>
      <c r="AO1116" s="19" t="s">
        <v>34</v>
      </c>
      <c r="AP1116" s="20"/>
      <c r="AQ1116" s="3">
        <f t="shared" si="145"/>
        <v>43.969248415837235</v>
      </c>
      <c r="AR1116" s="27">
        <v>56.370001962105171</v>
      </c>
      <c r="AS1116" s="28">
        <v>3.1921236632337542E-2</v>
      </c>
      <c r="AT1116" s="28"/>
      <c r="AU1116" s="28"/>
      <c r="AV1116" s="28"/>
      <c r="AW1116" s="60"/>
      <c r="AX1116" s="69"/>
      <c r="AY1116" s="68"/>
      <c r="AZ1116" s="69"/>
      <c r="BA1116" s="69"/>
      <c r="BB1116" s="69"/>
      <c r="BC1116" s="68"/>
      <c r="BD1116" s="20"/>
      <c r="BE1116" s="27"/>
      <c r="BF1116" s="27"/>
      <c r="BG1116" s="28"/>
      <c r="BH1116" s="17"/>
      <c r="BI1116" s="18">
        <v>41759</v>
      </c>
      <c r="BJ1116" s="42"/>
      <c r="BK1116" s="20">
        <v>2.6</v>
      </c>
      <c r="BL1116" s="20"/>
      <c r="BM1116" s="20"/>
      <c r="BN1116" s="20"/>
      <c r="BO1116" s="20"/>
      <c r="BP1116" s="20"/>
      <c r="BQ1116" s="20"/>
      <c r="BR1116" s="20"/>
      <c r="BS1116" s="20"/>
      <c r="BT1116" s="20"/>
      <c r="BU1116" s="20"/>
      <c r="BW1116" s="16">
        <f t="shared" si="144"/>
        <v>0.47150471583203557</v>
      </c>
      <c r="BX1116" s="10"/>
      <c r="BY1116" s="10"/>
      <c r="BZ1116" s="12"/>
      <c r="CA1116" s="10"/>
      <c r="CB1116" s="10"/>
      <c r="CC1116" s="11"/>
      <c r="CD1116" s="11"/>
      <c r="CF1116" s="17"/>
      <c r="CG1116" s="17"/>
      <c r="CH1116" s="17"/>
      <c r="CI1116" s="17"/>
    </row>
    <row r="1117" spans="33:87" ht="10.5" customHeight="1">
      <c r="AG1117" s="18">
        <v>34792</v>
      </c>
      <c r="AH1117" s="19" t="s">
        <v>33</v>
      </c>
      <c r="AI1117" s="26"/>
      <c r="AJ1117" s="20">
        <v>1.4500000000000001E-2</v>
      </c>
      <c r="AK1117" s="21"/>
      <c r="AL1117" s="21"/>
      <c r="AM1117" s="21"/>
      <c r="AN1117" s="21"/>
      <c r="AO1117" s="19" t="s">
        <v>34</v>
      </c>
      <c r="AP1117" s="18"/>
      <c r="AQ1117" s="3">
        <f t="shared" si="145"/>
        <v>43.969248415837235</v>
      </c>
      <c r="AR1117" s="27">
        <v>56.370001962105171</v>
      </c>
      <c r="AS1117" s="28">
        <v>3.1921236632337542E-2</v>
      </c>
      <c r="AT1117" s="28"/>
      <c r="AU1117" s="28"/>
      <c r="AV1117" s="28"/>
      <c r="AW1117" s="60"/>
      <c r="AX1117" s="69"/>
      <c r="AY1117" s="68"/>
      <c r="AZ1117" s="69"/>
      <c r="BA1117" s="69"/>
      <c r="BB1117" s="69"/>
      <c r="BC1117" s="68"/>
      <c r="BD1117" s="20"/>
      <c r="BE1117" s="27"/>
      <c r="BF1117" s="27"/>
      <c r="BG1117" s="28"/>
      <c r="BH1117" s="17"/>
      <c r="BI1117" s="18">
        <v>41789</v>
      </c>
      <c r="BJ1117" s="42"/>
      <c r="BK1117" s="20">
        <v>2.2000000000000002</v>
      </c>
      <c r="BL1117" s="20"/>
      <c r="BM1117" s="20"/>
      <c r="BN1117" s="20"/>
      <c r="BO1117" s="20"/>
      <c r="BP1117" s="20"/>
      <c r="BQ1117" s="20"/>
      <c r="BR1117" s="20"/>
      <c r="BS1117" s="20"/>
      <c r="BT1117" s="20"/>
      <c r="BU1117" s="20"/>
      <c r="BW1117" s="16">
        <f t="shared" si="144"/>
        <v>0.47061136598159498</v>
      </c>
      <c r="BX1117" s="10"/>
      <c r="BY1117" s="10"/>
      <c r="BZ1117" s="12"/>
      <c r="CA1117" s="10"/>
      <c r="CB1117" s="10"/>
      <c r="CC1117" s="11"/>
      <c r="CD1117" s="11"/>
      <c r="CF1117" s="17"/>
      <c r="CG1117" s="17"/>
      <c r="CH1117" s="17"/>
      <c r="CI1117" s="17"/>
    </row>
    <row r="1118" spans="33:87" ht="10.5" customHeight="1">
      <c r="AG1118" s="18">
        <v>34792</v>
      </c>
      <c r="AH1118" s="19" t="s">
        <v>39</v>
      </c>
      <c r="AI1118" s="19"/>
      <c r="AJ1118" s="19"/>
      <c r="AK1118" s="19"/>
      <c r="AL1118" s="20">
        <v>0.02</v>
      </c>
      <c r="AM1118" s="26"/>
      <c r="AN1118" s="20"/>
      <c r="AO1118" s="19" t="s">
        <v>34</v>
      </c>
      <c r="AP1118" s="18"/>
      <c r="AQ1118" s="3">
        <f t="shared" si="145"/>
        <v>43.969248415837235</v>
      </c>
      <c r="AR1118" s="19"/>
      <c r="AS1118" s="19"/>
      <c r="AT1118" s="27">
        <v>219.9266716724305</v>
      </c>
      <c r="AU1118" s="27">
        <v>125.27674853044373</v>
      </c>
      <c r="AV1118" s="28">
        <v>0</v>
      </c>
      <c r="AW1118" s="60"/>
      <c r="AX1118" s="69"/>
      <c r="AY1118" s="68"/>
      <c r="AZ1118" s="69"/>
      <c r="BA1118" s="69"/>
      <c r="BB1118" s="69"/>
      <c r="BC1118" s="68"/>
      <c r="BD1118" s="20"/>
      <c r="BE1118" s="27"/>
      <c r="BF1118" s="27"/>
      <c r="BG1118" s="28"/>
      <c r="BH1118" s="17"/>
      <c r="BI1118" s="18">
        <v>41789</v>
      </c>
      <c r="BJ1118" s="42"/>
      <c r="BK1118" s="20">
        <v>2.2000000000000002</v>
      </c>
      <c r="BL1118" s="20"/>
      <c r="BM1118" s="20"/>
      <c r="BN1118" s="20"/>
      <c r="BO1118" s="20"/>
      <c r="BP1118" s="20"/>
      <c r="BQ1118" s="20"/>
      <c r="BR1118" s="20"/>
      <c r="BS1118" s="20"/>
      <c r="BT1118" s="20"/>
      <c r="BU1118" s="20"/>
      <c r="BW1118" s="16">
        <f t="shared" si="144"/>
        <v>0.47061136598159498</v>
      </c>
      <c r="BX1118" s="10"/>
      <c r="BY1118" s="10"/>
      <c r="BZ1118" s="12"/>
      <c r="CA1118" s="10"/>
      <c r="CB1118" s="10"/>
      <c r="CC1118" s="11"/>
      <c r="CD1118" s="11"/>
      <c r="CF1118" s="17"/>
      <c r="CG1118" s="17"/>
      <c r="CH1118" s="17"/>
      <c r="CI1118" s="17"/>
    </row>
    <row r="1119" spans="33:87" ht="10.5" customHeight="1">
      <c r="AG1119" s="18">
        <v>34817</v>
      </c>
      <c r="AH1119" s="19" t="s">
        <v>35</v>
      </c>
      <c r="AI1119" s="20">
        <v>1.6E-2</v>
      </c>
      <c r="AJ1119" s="26"/>
      <c r="AK1119" s="20"/>
      <c r="AL1119" s="20"/>
      <c r="AM1119" s="20"/>
      <c r="AN1119" s="20"/>
      <c r="AO1119" s="19" t="s">
        <v>34</v>
      </c>
      <c r="AP1119" s="18"/>
      <c r="AQ1119" s="3">
        <f t="shared" si="145"/>
        <v>43.899814454992608</v>
      </c>
      <c r="AR1119" s="27">
        <v>56.281133272112761</v>
      </c>
      <c r="AS1119" s="28">
        <v>3.187091202024403E-2</v>
      </c>
      <c r="AT1119" s="28"/>
      <c r="AU1119" s="28"/>
      <c r="AV1119" s="28"/>
      <c r="AW1119" s="60"/>
      <c r="AX1119" s="69"/>
      <c r="AY1119" s="68"/>
      <c r="AZ1119" s="69"/>
      <c r="BA1119" s="69"/>
      <c r="BB1119" s="69"/>
      <c r="BC1119" s="68"/>
      <c r="BD1119" s="20"/>
      <c r="BE1119" s="27"/>
      <c r="BF1119" s="27"/>
      <c r="BG1119" s="28"/>
      <c r="BH1119" s="17"/>
      <c r="BI1119" s="18">
        <v>41820</v>
      </c>
      <c r="BJ1119" s="42"/>
      <c r="BK1119" s="20">
        <v>0.6</v>
      </c>
      <c r="BL1119" s="20"/>
      <c r="BM1119" s="20"/>
      <c r="BN1119" s="20"/>
      <c r="BO1119" s="20"/>
      <c r="BP1119" s="20"/>
      <c r="BQ1119" s="20"/>
      <c r="BR1119" s="20"/>
      <c r="BS1119" s="20"/>
      <c r="BT1119" s="20"/>
      <c r="BU1119" s="20"/>
      <c r="BW1119" s="16">
        <f t="shared" si="144"/>
        <v>0.46969001594699195</v>
      </c>
      <c r="BX1119" s="10"/>
      <c r="BY1119" s="10"/>
      <c r="BZ1119" s="12"/>
      <c r="CA1119" s="10"/>
      <c r="CB1119" s="10"/>
      <c r="CC1119" s="11"/>
      <c r="CD1119" s="11"/>
      <c r="CF1119" s="17"/>
      <c r="CG1119" s="17"/>
      <c r="CH1119" s="17"/>
      <c r="CI1119" s="17"/>
    </row>
    <row r="1120" spans="33:87" ht="10.5" customHeight="1">
      <c r="AG1120" s="18">
        <v>34817</v>
      </c>
      <c r="AH1120" s="19" t="s">
        <v>33</v>
      </c>
      <c r="AI1120" s="26"/>
      <c r="AJ1120" s="20">
        <v>1.4500000000000001E-2</v>
      </c>
      <c r="AK1120" s="21"/>
      <c r="AL1120" s="21"/>
      <c r="AM1120" s="21"/>
      <c r="AN1120" s="21"/>
      <c r="AO1120" s="19" t="s">
        <v>34</v>
      </c>
      <c r="AP1120" s="18"/>
      <c r="AQ1120" s="3">
        <f t="shared" si="145"/>
        <v>43.899814454992608</v>
      </c>
      <c r="AR1120" s="27">
        <v>56.281133272112761</v>
      </c>
      <c r="AS1120" s="28">
        <v>3.187091202024403E-2</v>
      </c>
      <c r="AT1120" s="28"/>
      <c r="AU1120" s="28"/>
      <c r="AV1120" s="28"/>
      <c r="AW1120" s="60"/>
      <c r="AX1120" s="69"/>
      <c r="AY1120" s="68"/>
      <c r="AZ1120" s="69"/>
      <c r="BA1120" s="69"/>
      <c r="BB1120" s="69"/>
      <c r="BC1120" s="68"/>
      <c r="BD1120" s="20"/>
      <c r="BE1120" s="27"/>
      <c r="BF1120" s="27"/>
      <c r="BG1120" s="28"/>
      <c r="BH1120" s="17"/>
      <c r="BI1120" s="18">
        <v>41820</v>
      </c>
      <c r="BJ1120" s="42"/>
      <c r="BK1120" s="20">
        <v>0.6</v>
      </c>
      <c r="BL1120" s="20"/>
      <c r="BM1120" s="20"/>
      <c r="BN1120" s="20"/>
      <c r="BO1120" s="20"/>
      <c r="BP1120" s="20"/>
      <c r="BQ1120" s="20"/>
      <c r="BR1120" s="20"/>
      <c r="BS1120" s="20"/>
      <c r="BT1120" s="20"/>
      <c r="BU1120" s="20"/>
      <c r="BW1120" s="16">
        <f t="shared" si="144"/>
        <v>0.46969001594699195</v>
      </c>
      <c r="BX1120" s="10"/>
      <c r="BY1120" s="10"/>
      <c r="BZ1120" s="12"/>
      <c r="CA1120" s="10"/>
      <c r="CB1120" s="10"/>
      <c r="CC1120" s="11"/>
      <c r="CD1120" s="11"/>
      <c r="CF1120" s="17"/>
      <c r="CG1120" s="17"/>
      <c r="CH1120" s="17"/>
      <c r="CI1120" s="17"/>
    </row>
    <row r="1121" spans="33:87" ht="10.5" customHeight="1">
      <c r="AG1121" s="18">
        <v>34820</v>
      </c>
      <c r="AH1121" s="19" t="s">
        <v>33</v>
      </c>
      <c r="AI1121" s="26"/>
      <c r="AJ1121" s="20">
        <v>1.4500000000000001E-2</v>
      </c>
      <c r="AK1121" s="20"/>
      <c r="AL1121" s="20"/>
      <c r="AM1121" s="20"/>
      <c r="AN1121" s="20"/>
      <c r="AO1121" s="19" t="s">
        <v>34</v>
      </c>
      <c r="AP1121" s="20"/>
      <c r="AQ1121" s="3">
        <f t="shared" si="145"/>
        <v>43.891489751352786</v>
      </c>
      <c r="AR1121" s="27">
        <v>56.270478448637341</v>
      </c>
      <c r="AS1121" s="28">
        <v>3.1864878400772748E-2</v>
      </c>
      <c r="AT1121" s="28"/>
      <c r="AU1121" s="28"/>
      <c r="AV1121" s="28"/>
      <c r="AW1121" s="60"/>
      <c r="AX1121" s="69"/>
      <c r="AY1121" s="68"/>
      <c r="AZ1121" s="69"/>
      <c r="BA1121" s="69"/>
      <c r="BB1121" s="69"/>
      <c r="BC1121" s="68"/>
      <c r="BD1121" s="20"/>
      <c r="BE1121" s="27"/>
      <c r="BF1121" s="27"/>
      <c r="BG1121" s="28"/>
      <c r="BH1121" s="17"/>
      <c r="BI1121" s="18">
        <v>41851</v>
      </c>
      <c r="BJ1121" s="42"/>
      <c r="BK1121" s="20">
        <v>0.72</v>
      </c>
      <c r="BL1121" s="20"/>
      <c r="BM1121" s="20"/>
      <c r="BN1121" s="20"/>
      <c r="BO1121" s="20"/>
      <c r="BP1121" s="20"/>
      <c r="BQ1121" s="20"/>
      <c r="BR1121" s="20"/>
      <c r="BS1121" s="20"/>
      <c r="BT1121" s="20"/>
      <c r="BU1121" s="20"/>
      <c r="BW1121" s="16">
        <f t="shared" si="144"/>
        <v>0.46877046970623587</v>
      </c>
      <c r="BX1121" s="10"/>
      <c r="BY1121" s="10"/>
      <c r="BZ1121" s="12"/>
      <c r="CA1121" s="10"/>
      <c r="CB1121" s="10"/>
      <c r="CC1121" s="11"/>
      <c r="CD1121" s="11"/>
      <c r="CF1121" s="17"/>
      <c r="CG1121" s="17"/>
      <c r="CH1121" s="17"/>
      <c r="CI1121" s="17"/>
    </row>
    <row r="1122" spans="33:87" ht="10.5" customHeight="1">
      <c r="AG1122" s="18">
        <v>34820</v>
      </c>
      <c r="AH1122" s="19" t="s">
        <v>33</v>
      </c>
      <c r="AI1122" s="26"/>
      <c r="AJ1122" s="20">
        <v>1.4500000000000001E-2</v>
      </c>
      <c r="AK1122" s="21"/>
      <c r="AL1122" s="21"/>
      <c r="AM1122" s="21"/>
      <c r="AN1122" s="21"/>
      <c r="AO1122" s="19" t="s">
        <v>34</v>
      </c>
      <c r="AP1122" s="18"/>
      <c r="AQ1122" s="3">
        <f t="shared" si="145"/>
        <v>43.891489751352786</v>
      </c>
      <c r="AR1122" s="27">
        <v>56.270478448637341</v>
      </c>
      <c r="AS1122" s="28">
        <v>3.1864878400772748E-2</v>
      </c>
      <c r="AT1122" s="28"/>
      <c r="AU1122" s="28"/>
      <c r="AV1122" s="28"/>
      <c r="AW1122" s="60"/>
      <c r="AX1122" s="69"/>
      <c r="AY1122" s="68"/>
      <c r="AZ1122" s="69"/>
      <c r="BA1122" s="69"/>
      <c r="BB1122" s="69"/>
      <c r="BC1122" s="68"/>
      <c r="BD1122" s="20"/>
      <c r="BE1122" s="27"/>
      <c r="BF1122" s="27"/>
      <c r="BG1122" s="28"/>
      <c r="BH1122" s="17"/>
      <c r="BI1122" s="18">
        <v>41851</v>
      </c>
      <c r="BJ1122" s="42"/>
      <c r="BK1122" s="20">
        <v>0.72</v>
      </c>
      <c r="BL1122" s="20"/>
      <c r="BM1122" s="20"/>
      <c r="BN1122" s="20"/>
      <c r="BO1122" s="20"/>
      <c r="BP1122" s="20"/>
      <c r="BQ1122" s="20"/>
      <c r="BR1122" s="20"/>
      <c r="BS1122" s="20"/>
      <c r="BT1122" s="20"/>
      <c r="BU1122" s="20"/>
      <c r="BW1122" s="16">
        <f t="shared" si="144"/>
        <v>0.46877046970623587</v>
      </c>
      <c r="BX1122" s="10"/>
      <c r="BY1122" s="10"/>
      <c r="BZ1122" s="12"/>
      <c r="CA1122" s="10"/>
      <c r="CB1122" s="10"/>
      <c r="CC1122" s="11"/>
      <c r="CD1122" s="11"/>
      <c r="CF1122" s="17"/>
      <c r="CG1122" s="17"/>
      <c r="CH1122" s="17"/>
      <c r="CI1122" s="17"/>
    </row>
    <row r="1123" spans="33:87" ht="10.5" customHeight="1">
      <c r="AG1123" s="18">
        <v>34820</v>
      </c>
      <c r="AH1123" s="19" t="s">
        <v>33</v>
      </c>
      <c r="AI1123" s="26"/>
      <c r="AJ1123" s="20">
        <v>1.4500000000000001E-2</v>
      </c>
      <c r="AK1123" s="21"/>
      <c r="AL1123" s="21"/>
      <c r="AM1123" s="21"/>
      <c r="AN1123" s="21"/>
      <c r="AO1123" s="19" t="s">
        <v>34</v>
      </c>
      <c r="AP1123" s="20"/>
      <c r="AQ1123" s="3">
        <f t="shared" si="145"/>
        <v>43.891489751352786</v>
      </c>
      <c r="AR1123" s="27">
        <v>56.270478448637341</v>
      </c>
      <c r="AS1123" s="28">
        <v>3.1864878400772748E-2</v>
      </c>
      <c r="AT1123" s="28"/>
      <c r="AU1123" s="28"/>
      <c r="AV1123" s="28"/>
      <c r="AW1123" s="60"/>
      <c r="AX1123" s="69"/>
      <c r="AY1123" s="68"/>
      <c r="AZ1123" s="69"/>
      <c r="BA1123" s="69"/>
      <c r="BB1123" s="69"/>
      <c r="BC1123" s="68"/>
      <c r="BD1123" s="20"/>
      <c r="BE1123" s="27"/>
      <c r="BF1123" s="27"/>
      <c r="BG1123" s="28"/>
      <c r="BH1123" s="17"/>
      <c r="BI1123" s="18">
        <v>41880</v>
      </c>
      <c r="BJ1123" s="42"/>
      <c r="BK1123" s="20">
        <v>0.56999999999999995</v>
      </c>
      <c r="BL1123" s="20"/>
      <c r="BM1123" s="20"/>
      <c r="BN1123" s="20"/>
      <c r="BO1123" s="20"/>
      <c r="BP1123" s="20"/>
      <c r="BQ1123" s="20"/>
      <c r="BR1123" s="20"/>
      <c r="BS1123" s="20"/>
      <c r="BT1123" s="20"/>
      <c r="BU1123" s="20"/>
      <c r="BW1123" s="16">
        <f t="shared" si="144"/>
        <v>0.46791187888818181</v>
      </c>
      <c r="BX1123" s="10"/>
      <c r="BY1123" s="10"/>
      <c r="BZ1123" s="12"/>
      <c r="CA1123" s="10"/>
      <c r="CB1123" s="10"/>
      <c r="CC1123" s="11"/>
      <c r="CD1123" s="11"/>
      <c r="CF1123" s="17"/>
      <c r="CG1123" s="17"/>
      <c r="CH1123" s="17"/>
      <c r="CI1123" s="17"/>
    </row>
    <row r="1124" spans="33:87" ht="10.5" customHeight="1">
      <c r="AG1124" s="18">
        <v>34820</v>
      </c>
      <c r="AH1124" s="19" t="s">
        <v>39</v>
      </c>
      <c r="AI1124" s="19"/>
      <c r="AJ1124" s="19"/>
      <c r="AK1124" s="19"/>
      <c r="AL1124" s="20">
        <v>0.02</v>
      </c>
      <c r="AM1124" s="26"/>
      <c r="AN1124" s="20"/>
      <c r="AO1124" s="19" t="s">
        <v>34</v>
      </c>
      <c r="AP1124" s="20"/>
      <c r="AQ1124" s="3">
        <f t="shared" si="145"/>
        <v>43.891489751352786</v>
      </c>
      <c r="AR1124" s="19"/>
      <c r="AS1124" s="19"/>
      <c r="AT1124" s="27">
        <v>219.53838225770173</v>
      </c>
      <c r="AU1124" s="27">
        <v>125.05556737494267</v>
      </c>
      <c r="AV1124" s="28">
        <v>0</v>
      </c>
      <c r="AW1124" s="60"/>
      <c r="AX1124" s="69"/>
      <c r="AY1124" s="68"/>
      <c r="AZ1124" s="69"/>
      <c r="BA1124" s="69"/>
      <c r="BB1124" s="69"/>
      <c r="BC1124" s="68"/>
      <c r="BD1124" s="20"/>
      <c r="BE1124" s="27"/>
      <c r="BF1124" s="27"/>
      <c r="BG1124" s="28"/>
      <c r="BH1124" s="17"/>
      <c r="BI1124" s="18">
        <v>41880</v>
      </c>
      <c r="BJ1124" s="42"/>
      <c r="BK1124" s="20">
        <v>0.56999999999999995</v>
      </c>
      <c r="BL1124" s="20"/>
      <c r="BM1124" s="20"/>
      <c r="BN1124" s="20"/>
      <c r="BO1124" s="20"/>
      <c r="BP1124" s="20"/>
      <c r="BQ1124" s="20"/>
      <c r="BR1124" s="20"/>
      <c r="BS1124" s="20"/>
      <c r="BT1124" s="20"/>
      <c r="BU1124" s="20"/>
      <c r="BW1124" s="16">
        <f t="shared" si="144"/>
        <v>0.46791187888818181</v>
      </c>
      <c r="BX1124" s="10"/>
      <c r="BY1124" s="10"/>
      <c r="BZ1124" s="12"/>
      <c r="CA1124" s="10"/>
      <c r="CB1124" s="10"/>
      <c r="CC1124" s="11"/>
      <c r="CD1124" s="11"/>
      <c r="CF1124" s="17"/>
      <c r="CG1124" s="17"/>
      <c r="CH1124" s="17"/>
      <c r="CI1124" s="17"/>
    </row>
    <row r="1125" spans="33:87" ht="10.5" customHeight="1">
      <c r="AG1125" s="18">
        <v>34850</v>
      </c>
      <c r="AH1125" s="19" t="s">
        <v>35</v>
      </c>
      <c r="AI1125" s="20">
        <v>1.6E-2</v>
      </c>
      <c r="AJ1125" s="26"/>
      <c r="AK1125" s="20"/>
      <c r="AL1125" s="20"/>
      <c r="AM1125" s="20"/>
      <c r="AN1125" s="20"/>
      <c r="AO1125" s="19" t="s">
        <v>34</v>
      </c>
      <c r="AP1125" s="20"/>
      <c r="AQ1125" s="3">
        <f t="shared" si="145"/>
        <v>43.808329489136128</v>
      </c>
      <c r="AR1125" s="27">
        <v>56.164041091974738</v>
      </c>
      <c r="AS1125" s="28">
        <v>3.1804604994168442E-2</v>
      </c>
      <c r="AT1125" s="28"/>
      <c r="AU1125" s="28"/>
      <c r="AV1125" s="28"/>
      <c r="AW1125" s="60"/>
      <c r="AX1125" s="69"/>
      <c r="AY1125" s="68"/>
      <c r="AZ1125" s="69"/>
      <c r="BA1125" s="69"/>
      <c r="BB1125" s="69"/>
      <c r="BC1125" s="68"/>
      <c r="BD1125" s="20"/>
      <c r="BE1125" s="27"/>
      <c r="BF1125" s="27"/>
      <c r="BG1125" s="28"/>
      <c r="BH1125" s="17"/>
      <c r="BI1125" s="18">
        <v>41255</v>
      </c>
      <c r="BJ1125" s="42"/>
      <c r="BK1125" s="42"/>
      <c r="BL1125" s="20"/>
      <c r="BN1125" s="20"/>
      <c r="BO1125" s="58"/>
      <c r="BP1125" s="58">
        <v>4.4526000000000003</v>
      </c>
      <c r="BQ1125" s="20"/>
      <c r="BR1125" s="20"/>
      <c r="BS1125" s="20"/>
      <c r="BT1125" s="20"/>
      <c r="BU1125" s="20"/>
      <c r="BW1125" s="16"/>
      <c r="BX1125" s="10"/>
      <c r="BY1125" s="10"/>
      <c r="BZ1125" s="12"/>
      <c r="CA1125" s="10"/>
      <c r="CB1125" s="10"/>
      <c r="CC1125" s="11"/>
      <c r="CD1125" s="11"/>
      <c r="CF1125" s="17"/>
      <c r="CG1125" s="17"/>
      <c r="CH1125" s="17"/>
      <c r="CI1125" s="17"/>
    </row>
    <row r="1126" spans="33:87" ht="10.5" customHeight="1">
      <c r="AG1126" s="18">
        <v>34850</v>
      </c>
      <c r="AH1126" s="19" t="s">
        <v>33</v>
      </c>
      <c r="AI1126" s="26"/>
      <c r="AJ1126" s="20">
        <v>1.4500000000000001E-2</v>
      </c>
      <c r="AK1126" s="21"/>
      <c r="AL1126" s="21"/>
      <c r="AM1126" s="21"/>
      <c r="AN1126" s="21"/>
      <c r="AO1126" s="19" t="s">
        <v>34</v>
      </c>
      <c r="AP1126" s="20"/>
      <c r="AQ1126" s="3">
        <f t="shared" si="145"/>
        <v>43.808329489136128</v>
      </c>
      <c r="AR1126" s="27">
        <v>56.164041091974738</v>
      </c>
      <c r="AS1126" s="28">
        <v>3.1804604994168442E-2</v>
      </c>
      <c r="AT1126" s="28"/>
      <c r="AU1126" s="28"/>
      <c r="AV1126" s="28"/>
      <c r="AW1126" s="60"/>
      <c r="AX1126" s="69"/>
      <c r="AY1126" s="68"/>
      <c r="AZ1126" s="69"/>
      <c r="BA1126" s="69"/>
      <c r="BB1126" s="69"/>
      <c r="BC1126" s="68"/>
      <c r="BD1126" s="20"/>
      <c r="BE1126" s="27"/>
      <c r="BF1126" s="27"/>
      <c r="BG1126" s="28"/>
      <c r="BH1126" s="17"/>
      <c r="BI1126" s="18">
        <v>41626</v>
      </c>
      <c r="BJ1126" s="42"/>
      <c r="BK1126" s="42"/>
      <c r="BL1126" s="20"/>
      <c r="BN1126" s="20"/>
      <c r="BO1126" s="58"/>
      <c r="BP1126" s="58">
        <v>7.0194600000000005</v>
      </c>
      <c r="BQ1126" s="20"/>
      <c r="BR1126" s="20"/>
      <c r="BS1126" s="20"/>
      <c r="BT1126" s="20"/>
      <c r="BU1126" s="20"/>
      <c r="BW1126" s="16"/>
      <c r="BX1126" s="10"/>
      <c r="BY1126" s="10"/>
      <c r="BZ1126" s="12"/>
      <c r="CA1126" s="10"/>
      <c r="CB1126" s="10"/>
      <c r="CC1126" s="11"/>
      <c r="CD1126" s="11"/>
      <c r="CF1126" s="17"/>
      <c r="CG1126" s="17"/>
      <c r="CH1126" s="17"/>
      <c r="CI1126" s="17"/>
    </row>
    <row r="1127" spans="33:87" ht="10.5" customHeight="1">
      <c r="AG1127" s="18">
        <v>34851</v>
      </c>
      <c r="AH1127" s="19" t="s">
        <v>33</v>
      </c>
      <c r="AI1127" s="26"/>
      <c r="AJ1127" s="20">
        <v>1.4500000000000001E-2</v>
      </c>
      <c r="AK1127" s="20"/>
      <c r="AL1127" s="20"/>
      <c r="AM1127" s="20"/>
      <c r="AN1127" s="20"/>
      <c r="AO1127" s="19" t="s">
        <v>34</v>
      </c>
      <c r="AP1127" s="20"/>
      <c r="AQ1127" s="3">
        <f t="shared" si="145"/>
        <v>43.805560195620878</v>
      </c>
      <c r="AR1127" s="27">
        <v>56.160496649543767</v>
      </c>
      <c r="AS1127" s="28">
        <v>3.1802597845301483E-2</v>
      </c>
      <c r="AT1127" s="28"/>
      <c r="AU1127" s="28"/>
      <c r="AV1127" s="28"/>
      <c r="AW1127" s="60"/>
      <c r="AX1127" s="69"/>
      <c r="AY1127" s="68"/>
      <c r="AZ1127" s="69"/>
      <c r="BA1127" s="69"/>
      <c r="BB1127" s="69"/>
      <c r="BC1127" s="68"/>
      <c r="BD1127" s="20"/>
      <c r="BE1127" s="27"/>
      <c r="BF1127" s="27"/>
      <c r="BG1127" s="28"/>
      <c r="BH1127" s="17"/>
      <c r="BI1127" s="18">
        <v>41073</v>
      </c>
      <c r="BJ1127" s="42"/>
      <c r="BK1127" s="42"/>
      <c r="BM1127" s="20"/>
      <c r="BN1127" s="20"/>
      <c r="BO1127" s="58">
        <v>7.5508999999999995</v>
      </c>
      <c r="BP1127" s="58"/>
      <c r="BQ1127" s="20"/>
      <c r="BR1127" s="20"/>
      <c r="BS1127" s="20"/>
      <c r="BT1127" s="20"/>
      <c r="BU1127" s="20"/>
      <c r="BW1127" s="16"/>
      <c r="BX1127" s="10"/>
      <c r="BY1127" s="10"/>
      <c r="BZ1127" s="12"/>
      <c r="CA1127" s="10"/>
      <c r="CB1127" s="10"/>
      <c r="CC1127" s="11"/>
      <c r="CD1127" s="11"/>
      <c r="CF1127" s="17"/>
      <c r="CG1127" s="17"/>
      <c r="CH1127" s="17"/>
      <c r="CI1127" s="17"/>
    </row>
    <row r="1128" spans="33:87" ht="10.5" customHeight="1">
      <c r="AG1128" s="18">
        <v>34851</v>
      </c>
      <c r="AH1128" s="19" t="s">
        <v>33</v>
      </c>
      <c r="AI1128" s="26"/>
      <c r="AJ1128" s="20">
        <v>1.4500000000000001E-2</v>
      </c>
      <c r="AK1128" s="21"/>
      <c r="AL1128" s="21"/>
      <c r="AM1128" s="21"/>
      <c r="AN1128" s="21"/>
      <c r="AO1128" s="19" t="s">
        <v>34</v>
      </c>
      <c r="AP1128" s="20"/>
      <c r="AQ1128" s="3">
        <f t="shared" si="145"/>
        <v>43.805560195620878</v>
      </c>
      <c r="AR1128" s="27">
        <v>56.160496649543767</v>
      </c>
      <c r="AS1128" s="28">
        <v>3.1802597845301483E-2</v>
      </c>
      <c r="AT1128" s="28"/>
      <c r="AU1128" s="28"/>
      <c r="AV1128" s="28"/>
      <c r="AW1128" s="60"/>
      <c r="AX1128" s="69"/>
      <c r="AY1128" s="68"/>
      <c r="AZ1128" s="69"/>
      <c r="BA1128" s="69"/>
      <c r="BB1128" s="69"/>
      <c r="BC1128" s="68"/>
      <c r="BD1128" s="20"/>
      <c r="BE1128" s="27"/>
      <c r="BF1128" s="27"/>
      <c r="BG1128" s="28"/>
      <c r="BH1128" s="17"/>
      <c r="BI1128" s="18">
        <v>41081</v>
      </c>
      <c r="BJ1128" s="42"/>
      <c r="BK1128" s="42"/>
      <c r="BM1128" s="20"/>
      <c r="BN1128" s="20"/>
      <c r="BO1128" s="58">
        <v>10.5534</v>
      </c>
      <c r="BP1128" s="58"/>
      <c r="BQ1128" s="20"/>
      <c r="BR1128" s="20"/>
      <c r="BS1128" s="20"/>
      <c r="BT1128" s="20"/>
      <c r="BU1128" s="20"/>
      <c r="BW1128" s="16"/>
      <c r="BX1128" s="10"/>
      <c r="BY1128" s="10"/>
      <c r="BZ1128" s="12"/>
      <c r="CA1128" s="10"/>
      <c r="CB1128" s="10"/>
      <c r="CC1128" s="11"/>
      <c r="CD1128" s="11"/>
      <c r="CF1128" s="17"/>
      <c r="CG1128" s="17"/>
      <c r="CH1128" s="17"/>
      <c r="CI1128" s="17"/>
    </row>
    <row r="1129" spans="33:87" ht="10.5" customHeight="1">
      <c r="AG1129" s="18">
        <v>34851</v>
      </c>
      <c r="AH1129" s="19" t="s">
        <v>33</v>
      </c>
      <c r="AI1129" s="26"/>
      <c r="AJ1129" s="20">
        <v>1.4500000000000001E-2</v>
      </c>
      <c r="AK1129" s="21"/>
      <c r="AL1129" s="21"/>
      <c r="AM1129" s="21"/>
      <c r="AN1129" s="21"/>
      <c r="AO1129" s="19" t="s">
        <v>34</v>
      </c>
      <c r="AP1129" s="18"/>
      <c r="AQ1129" s="3">
        <f t="shared" si="145"/>
        <v>43.805560195620878</v>
      </c>
      <c r="AR1129" s="27">
        <v>56.160496649543767</v>
      </c>
      <c r="AS1129" s="28">
        <v>3.1802597845301483E-2</v>
      </c>
      <c r="AT1129" s="28"/>
      <c r="AU1129" s="28"/>
      <c r="AV1129" s="28"/>
      <c r="AW1129" s="60"/>
      <c r="AX1129" s="69"/>
      <c r="AY1129" s="68"/>
      <c r="AZ1129" s="69"/>
      <c r="BA1129" s="69"/>
      <c r="BB1129" s="69"/>
      <c r="BC1129" s="68"/>
      <c r="BD1129" s="20"/>
      <c r="BE1129" s="27"/>
      <c r="BF1129" s="27"/>
      <c r="BG1129" s="28"/>
      <c r="BH1129" s="17"/>
      <c r="BI1129" s="18">
        <v>41436</v>
      </c>
      <c r="BJ1129" s="42"/>
      <c r="BK1129" s="42"/>
      <c r="BM1129" s="20"/>
      <c r="BN1129" s="20"/>
      <c r="BO1129" s="58">
        <v>23.7</v>
      </c>
      <c r="BP1129" s="58"/>
      <c r="BQ1129" s="20"/>
      <c r="BR1129" s="20"/>
      <c r="BS1129" s="20"/>
      <c r="BT1129" s="20"/>
      <c r="BU1129" s="20"/>
      <c r="BW1129" s="16"/>
      <c r="BX1129" s="10"/>
      <c r="BY1129" s="10"/>
      <c r="BZ1129" s="12"/>
      <c r="CA1129" s="10"/>
      <c r="CB1129" s="10"/>
      <c r="CC1129" s="11"/>
      <c r="CD1129" s="11"/>
      <c r="CF1129" s="17"/>
      <c r="CG1129" s="17"/>
      <c r="CH1129" s="17"/>
      <c r="CI1129" s="17"/>
    </row>
    <row r="1130" spans="33:87" ht="10.5" customHeight="1">
      <c r="AG1130" s="18">
        <v>34851</v>
      </c>
      <c r="AH1130" s="19" t="s">
        <v>39</v>
      </c>
      <c r="AI1130" s="19"/>
      <c r="AJ1130" s="19"/>
      <c r="AK1130" s="19"/>
      <c r="AL1130" s="20">
        <v>0.02</v>
      </c>
      <c r="AM1130" s="26"/>
      <c r="AN1130" s="21"/>
      <c r="AO1130" s="19" t="s">
        <v>34</v>
      </c>
      <c r="AP1130" s="18"/>
      <c r="AQ1130" s="3">
        <f t="shared" si="145"/>
        <v>43.805560195620878</v>
      </c>
      <c r="AR1130" s="19"/>
      <c r="AS1130" s="19"/>
      <c r="AT1130" s="27">
        <v>219.10929000690749</v>
      </c>
      <c r="AU1130" s="27">
        <v>124.8111437150458</v>
      </c>
      <c r="AV1130" s="28">
        <v>0</v>
      </c>
      <c r="AW1130" s="60"/>
      <c r="AX1130" s="69"/>
      <c r="AY1130" s="68"/>
      <c r="AZ1130" s="69"/>
      <c r="BA1130" s="69"/>
      <c r="BB1130" s="69"/>
      <c r="BC1130" s="68"/>
      <c r="BD1130" s="20"/>
      <c r="BE1130" s="27"/>
      <c r="BF1130" s="27"/>
      <c r="BG1130" s="28"/>
      <c r="BH1130" s="17"/>
      <c r="BI1130" s="18">
        <v>41451</v>
      </c>
      <c r="BJ1130" s="42"/>
      <c r="BK1130" s="42"/>
      <c r="BM1130" s="20"/>
      <c r="BN1130" s="20"/>
      <c r="BO1130" s="58">
        <v>3.8761199999999998</v>
      </c>
      <c r="BP1130" s="58"/>
      <c r="BQ1130" s="20"/>
      <c r="BR1130" s="20"/>
      <c r="BS1130" s="20"/>
      <c r="BT1130" s="20"/>
      <c r="BU1130" s="20"/>
      <c r="BW1130" s="16"/>
      <c r="BX1130" s="10"/>
      <c r="BY1130" s="10"/>
      <c r="BZ1130" s="12"/>
      <c r="CA1130" s="10"/>
      <c r="CB1130" s="10"/>
      <c r="CC1130" s="11"/>
      <c r="CD1130" s="11"/>
      <c r="CF1130" s="17"/>
      <c r="CG1130" s="17"/>
      <c r="CH1130" s="17"/>
      <c r="CI1130" s="17"/>
    </row>
    <row r="1131" spans="33:87" ht="10.5" customHeight="1">
      <c r="AG1131" s="18">
        <v>34880</v>
      </c>
      <c r="AH1131" s="19" t="s">
        <v>35</v>
      </c>
      <c r="AI1131" s="20">
        <v>1.6E-2</v>
      </c>
      <c r="AJ1131" s="26"/>
      <c r="AK1131" s="20"/>
      <c r="AL1131" s="20"/>
      <c r="AM1131" s="20"/>
      <c r="AN1131" s="20"/>
      <c r="AO1131" s="19" t="s">
        <v>34</v>
      </c>
      <c r="AP1131" s="20"/>
      <c r="AQ1131" s="3">
        <f t="shared" si="145"/>
        <v>43.725326788880814</v>
      </c>
      <c r="AR1131" s="27">
        <v>56.057805064876156</v>
      </c>
      <c r="AS1131" s="28">
        <v>3.1744445596583661E-2</v>
      </c>
      <c r="AT1131" s="28"/>
      <c r="AU1131" s="28"/>
      <c r="AV1131" s="28"/>
      <c r="AW1131" s="60"/>
      <c r="AX1131" s="69"/>
      <c r="AY1131" s="68"/>
      <c r="AZ1131" s="69"/>
      <c r="BA1131" s="69"/>
      <c r="BB1131" s="69"/>
      <c r="BC1131" s="68"/>
      <c r="BD1131" s="20"/>
      <c r="BE1131" s="27"/>
      <c r="BF1131" s="27"/>
      <c r="BG1131" s="28"/>
      <c r="BH1131" s="17"/>
      <c r="BI1131" s="18">
        <v>41101</v>
      </c>
      <c r="BJ1131" s="42"/>
      <c r="BK1131" s="42"/>
      <c r="BL1131" s="20"/>
      <c r="BM1131" s="20"/>
      <c r="BN1131" s="20"/>
      <c r="BO1131" s="20"/>
      <c r="BP1131" s="20"/>
      <c r="BQ1131" s="20"/>
      <c r="BR1131" s="20">
        <v>14.84</v>
      </c>
      <c r="BS1131" s="20"/>
      <c r="BT1131" s="20"/>
      <c r="BU1131" s="20"/>
      <c r="BW1131" s="16"/>
      <c r="BX1131" s="10"/>
      <c r="BY1131" s="10"/>
      <c r="BZ1131" s="12"/>
      <c r="CA1131" s="10"/>
      <c r="CB1131" s="10"/>
      <c r="CC1131" s="11"/>
      <c r="CD1131" s="11"/>
      <c r="CF1131" s="17"/>
      <c r="CG1131" s="17"/>
      <c r="CH1131" s="17"/>
      <c r="CI1131" s="17"/>
    </row>
    <row r="1132" spans="33:87" ht="10.5" customHeight="1">
      <c r="AG1132" s="18">
        <v>34880</v>
      </c>
      <c r="AH1132" s="19" t="s">
        <v>33</v>
      </c>
      <c r="AI1132" s="26"/>
      <c r="AJ1132" s="20">
        <v>1.4500000000000001E-2</v>
      </c>
      <c r="AK1132" s="21"/>
      <c r="AL1132" s="21"/>
      <c r="AM1132" s="21"/>
      <c r="AN1132" s="21"/>
      <c r="AO1132" s="19" t="s">
        <v>34</v>
      </c>
      <c r="AP1132" s="18"/>
      <c r="AQ1132" s="3">
        <f t="shared" si="145"/>
        <v>43.725326788880814</v>
      </c>
      <c r="AR1132" s="27">
        <v>56.057805064876156</v>
      </c>
      <c r="AS1132" s="28">
        <v>3.1744445596583661E-2</v>
      </c>
      <c r="AT1132" s="28"/>
      <c r="AU1132" s="28"/>
      <c r="AV1132" s="28"/>
      <c r="AW1132" s="60"/>
      <c r="AX1132" s="69"/>
      <c r="AY1132" s="68"/>
      <c r="AZ1132" s="69"/>
      <c r="BA1132" s="69"/>
      <c r="BB1132" s="69"/>
      <c r="BC1132" s="68"/>
      <c r="BD1132" s="20"/>
      <c r="BE1132" s="27"/>
      <c r="BF1132" s="27"/>
      <c r="BG1132" s="28"/>
      <c r="BH1132" s="17"/>
      <c r="BI1132" s="18">
        <v>41107</v>
      </c>
      <c r="BJ1132" s="42"/>
      <c r="BK1132" s="42"/>
      <c r="BL1132" s="20"/>
      <c r="BM1132" s="20"/>
      <c r="BN1132" s="20"/>
      <c r="BO1132" s="20"/>
      <c r="BP1132" s="20"/>
      <c r="BQ1132" s="42">
        <v>8.66</v>
      </c>
      <c r="BR1132" s="20"/>
      <c r="BS1132" s="20"/>
      <c r="BT1132" s="20"/>
      <c r="BU1132" s="20"/>
      <c r="BW1132" s="16"/>
      <c r="BX1132" s="10"/>
      <c r="BY1132" s="10"/>
      <c r="BZ1132" s="12"/>
      <c r="CA1132" s="10"/>
      <c r="CB1132" s="10"/>
      <c r="CC1132" s="11"/>
      <c r="CD1132" s="11"/>
      <c r="CF1132" s="17"/>
      <c r="CG1132" s="17"/>
      <c r="CH1132" s="17"/>
      <c r="CI1132" s="17"/>
    </row>
    <row r="1133" spans="33:87" ht="10.5" customHeight="1">
      <c r="AG1133" s="18">
        <v>34883</v>
      </c>
      <c r="AH1133" s="19" t="s">
        <v>33</v>
      </c>
      <c r="AI1133" s="26"/>
      <c r="AJ1133" s="20">
        <v>1.4500000000000001E-2</v>
      </c>
      <c r="AK1133" s="20"/>
      <c r="AL1133" s="20"/>
      <c r="AM1133" s="20"/>
      <c r="AN1133" s="20"/>
      <c r="AO1133" s="19" t="s">
        <v>34</v>
      </c>
      <c r="AP1133" s="20"/>
      <c r="AQ1133" s="3">
        <f t="shared" si="145"/>
        <v>43.717035173264868</v>
      </c>
      <c r="AR1133" s="27">
        <v>56.047192520624463</v>
      </c>
      <c r="AS1133" s="28">
        <v>3.1738435919015137E-2</v>
      </c>
      <c r="AT1133" s="28"/>
      <c r="AU1133" s="28"/>
      <c r="AV1133" s="28"/>
      <c r="AW1133" s="60"/>
      <c r="AX1133" s="69"/>
      <c r="AY1133" s="68"/>
      <c r="AZ1133" s="69"/>
      <c r="BA1133" s="69"/>
      <c r="BB1133" s="69"/>
      <c r="BC1133" s="68"/>
      <c r="BD1133" s="20"/>
      <c r="BE1133" s="27"/>
      <c r="BF1133" s="27"/>
      <c r="BG1133" s="28"/>
      <c r="BH1133" s="17"/>
      <c r="BI1133" s="18">
        <v>41458</v>
      </c>
      <c r="BJ1133" s="42"/>
      <c r="BK1133" s="42"/>
      <c r="BL1133" s="20"/>
      <c r="BM1133" s="20"/>
      <c r="BN1133" s="20"/>
      <c r="BO1133" s="20"/>
      <c r="BP1133" s="20"/>
      <c r="BQ1133" s="42">
        <v>1.95</v>
      </c>
      <c r="BR1133" s="20"/>
      <c r="BS1133" s="20"/>
      <c r="BT1133" s="20"/>
      <c r="BU1133" s="20"/>
      <c r="BW1133" s="16"/>
      <c r="BX1133" s="10"/>
      <c r="BY1133" s="10"/>
      <c r="BZ1133" s="12"/>
      <c r="CA1133" s="10"/>
      <c r="CB1133" s="10"/>
      <c r="CC1133" s="11"/>
      <c r="CD1133" s="11"/>
      <c r="CF1133" s="17"/>
      <c r="CG1133" s="17"/>
      <c r="CH1133" s="17"/>
      <c r="CI1133" s="17"/>
    </row>
    <row r="1134" spans="33:87" ht="10.5" customHeight="1">
      <c r="AG1134" s="18">
        <v>34883</v>
      </c>
      <c r="AH1134" s="19" t="s">
        <v>33</v>
      </c>
      <c r="AI1134" s="26"/>
      <c r="AJ1134" s="20">
        <v>1.4500000000000001E-2</v>
      </c>
      <c r="AK1134" s="21"/>
      <c r="AL1134" s="21"/>
      <c r="AM1134" s="21"/>
      <c r="AN1134" s="21"/>
      <c r="AO1134" s="19" t="s">
        <v>34</v>
      </c>
      <c r="AP1134" s="18"/>
      <c r="AQ1134" s="3">
        <f t="shared" si="145"/>
        <v>43.717035173264868</v>
      </c>
      <c r="AR1134" s="27">
        <v>56.047192520624463</v>
      </c>
      <c r="AS1134" s="28">
        <v>3.1738435919015137E-2</v>
      </c>
      <c r="AT1134" s="28"/>
      <c r="AU1134" s="28"/>
      <c r="AV1134" s="28"/>
      <c r="AW1134" s="60"/>
      <c r="AX1134" s="69"/>
      <c r="AY1134" s="68"/>
      <c r="AZ1134" s="69"/>
      <c r="BA1134" s="69"/>
      <c r="BB1134" s="69"/>
      <c r="BC1134" s="68"/>
      <c r="BD1134" s="20"/>
      <c r="BE1134" s="27"/>
      <c r="BF1134" s="27"/>
      <c r="BG1134" s="28"/>
      <c r="BH1134" s="17"/>
      <c r="BI1134" s="18">
        <v>41463</v>
      </c>
      <c r="BJ1134" s="42"/>
      <c r="BK1134" s="42"/>
      <c r="BL1134" s="20"/>
      <c r="BM1134" s="20"/>
      <c r="BN1134" s="20"/>
      <c r="BO1134" s="20"/>
      <c r="BP1134" s="20"/>
      <c r="BQ1134" s="20"/>
      <c r="BR1134" s="20">
        <v>8.76</v>
      </c>
      <c r="BS1134" s="20"/>
      <c r="BT1134" s="20"/>
      <c r="BU1134" s="20"/>
      <c r="BW1134" s="16"/>
      <c r="BX1134" s="10"/>
      <c r="BY1134" s="10"/>
      <c r="BZ1134" s="12"/>
      <c r="CA1134" s="10"/>
      <c r="CB1134" s="10"/>
      <c r="CC1134" s="11"/>
      <c r="CD1134" s="11"/>
      <c r="CF1134" s="17"/>
      <c r="CG1134" s="17"/>
      <c r="CH1134" s="17"/>
      <c r="CI1134" s="17"/>
    </row>
    <row r="1135" spans="33:87" ht="10.5" customHeight="1">
      <c r="AG1135" s="18">
        <v>34883</v>
      </c>
      <c r="AH1135" s="19" t="s">
        <v>33</v>
      </c>
      <c r="AI1135" s="26"/>
      <c r="AJ1135" s="20">
        <v>1.4500000000000001E-2</v>
      </c>
      <c r="AK1135" s="21"/>
      <c r="AL1135" s="21"/>
      <c r="AM1135" s="21"/>
      <c r="AN1135" s="21"/>
      <c r="AO1135" s="19" t="s">
        <v>34</v>
      </c>
      <c r="AP1135" s="20"/>
      <c r="AQ1135" s="3">
        <f t="shared" si="145"/>
        <v>43.717035173264868</v>
      </c>
      <c r="AR1135" s="27">
        <v>56.047192520624463</v>
      </c>
      <c r="AS1135" s="28">
        <v>3.1738435919015137E-2</v>
      </c>
      <c r="AT1135" s="28"/>
      <c r="AU1135" s="28"/>
      <c r="AV1135" s="28"/>
      <c r="AW1135" s="60"/>
      <c r="AX1135" s="69"/>
      <c r="AY1135" s="68"/>
      <c r="AZ1135" s="69"/>
      <c r="BA1135" s="69"/>
      <c r="BB1135" s="69"/>
      <c r="BC1135" s="68"/>
      <c r="BD1135" s="20"/>
      <c r="BE1135" s="27"/>
      <c r="BF1135" s="27"/>
      <c r="BG1135" s="28"/>
      <c r="BH1135" s="17"/>
      <c r="BI1135" s="18">
        <v>41037</v>
      </c>
      <c r="BJ1135" s="42"/>
      <c r="BK1135" s="42"/>
      <c r="BM1135" s="20"/>
      <c r="BN1135" s="20"/>
      <c r="BO1135" s="20"/>
      <c r="BP1135" s="20"/>
      <c r="BQ1135" s="20"/>
      <c r="BR1135" s="20"/>
      <c r="BS1135" s="20"/>
      <c r="BT1135" s="20">
        <v>36.450000000000003</v>
      </c>
      <c r="BU1135" s="20"/>
      <c r="BW1135" s="16"/>
      <c r="BX1135" s="10"/>
      <c r="BY1135" s="10"/>
      <c r="BZ1135" s="12"/>
      <c r="CA1135" s="10"/>
      <c r="CB1135" s="10"/>
      <c r="CC1135" s="11"/>
      <c r="CD1135" s="11"/>
      <c r="CF1135" s="17"/>
      <c r="CG1135" s="17"/>
      <c r="CH1135" s="17"/>
      <c r="CI1135" s="17"/>
    </row>
    <row r="1136" spans="33:87" ht="10.5" customHeight="1">
      <c r="AG1136" s="18">
        <v>34883</v>
      </c>
      <c r="AH1136" s="19" t="s">
        <v>39</v>
      </c>
      <c r="AI1136" s="19"/>
      <c r="AJ1136" s="19"/>
      <c r="AK1136" s="19"/>
      <c r="AL1136" s="20">
        <v>0.02</v>
      </c>
      <c r="AM1136" s="26"/>
      <c r="AN1136" s="20"/>
      <c r="AO1136" s="19" t="s">
        <v>34</v>
      </c>
      <c r="AP1136" s="18"/>
      <c r="AQ1136" s="3">
        <f t="shared" si="145"/>
        <v>43.717035173264868</v>
      </c>
      <c r="AR1136" s="19"/>
      <c r="AS1136" s="19"/>
      <c r="AT1136" s="27">
        <v>218.6672357388108</v>
      </c>
      <c r="AU1136" s="27">
        <v>124.55933650603369</v>
      </c>
      <c r="AV1136" s="28">
        <v>0</v>
      </c>
      <c r="AW1136" s="60"/>
      <c r="AX1136" s="69"/>
      <c r="AY1136" s="68"/>
      <c r="AZ1136" s="69"/>
      <c r="BA1136" s="69"/>
      <c r="BB1136" s="69"/>
      <c r="BC1136" s="68"/>
      <c r="BD1136" s="20"/>
      <c r="BE1136" s="27"/>
      <c r="BF1136" s="27"/>
      <c r="BG1136" s="28"/>
      <c r="BH1136" s="17"/>
      <c r="BI1136" s="18">
        <v>41218</v>
      </c>
      <c r="BJ1136" s="42"/>
      <c r="BK1136" s="42"/>
      <c r="BM1136" s="20"/>
      <c r="BN1136" s="20"/>
      <c r="BO1136" s="20"/>
      <c r="BP1136" s="20"/>
      <c r="BQ1136" s="20"/>
      <c r="BR1136" s="20"/>
      <c r="BS1136" s="20"/>
      <c r="BT1136" s="20">
        <v>29.7</v>
      </c>
      <c r="BU1136" s="20"/>
      <c r="BW1136" s="16"/>
      <c r="BX1136" s="10"/>
      <c r="BY1136" s="10"/>
      <c r="BZ1136" s="12"/>
      <c r="CA1136" s="10"/>
      <c r="CB1136" s="10"/>
      <c r="CC1136" s="11"/>
      <c r="CD1136" s="11"/>
      <c r="CF1136" s="17"/>
      <c r="CG1136" s="17"/>
      <c r="CH1136" s="17"/>
      <c r="CI1136" s="17"/>
    </row>
    <row r="1137" spans="33:87" ht="10.5" customHeight="1">
      <c r="AG1137" s="18">
        <v>34911</v>
      </c>
      <c r="AH1137" s="19" t="s">
        <v>35</v>
      </c>
      <c r="AI1137" s="20">
        <v>1.6E-2</v>
      </c>
      <c r="AJ1137" s="26"/>
      <c r="AK1137" s="20"/>
      <c r="AL1137" s="20"/>
      <c r="AM1137" s="20"/>
      <c r="AN1137" s="20"/>
      <c r="AO1137" s="19" t="s">
        <v>34</v>
      </c>
      <c r="AP1137" s="20"/>
      <c r="AQ1137" s="3">
        <f t="shared" si="145"/>
        <v>43.639722542442918</v>
      </c>
      <c r="AR1137" s="27">
        <v>55.948238940253646</v>
      </c>
      <c r="AS1137" s="28">
        <v>3.1682400429487258E-2</v>
      </c>
      <c r="AT1137" s="28"/>
      <c r="AU1137" s="28"/>
      <c r="AV1137" s="28"/>
      <c r="AW1137" s="60"/>
      <c r="AX1137" s="69"/>
      <c r="AY1137" s="68"/>
      <c r="AZ1137" s="69"/>
      <c r="BA1137" s="69"/>
      <c r="BB1137" s="69"/>
      <c r="BC1137" s="68"/>
      <c r="BD1137" s="20"/>
      <c r="BE1137" s="27"/>
      <c r="BF1137" s="27"/>
      <c r="BG1137" s="28"/>
      <c r="BH1137" s="17"/>
      <c r="BI1137" s="18">
        <v>41404</v>
      </c>
      <c r="BJ1137" s="42"/>
      <c r="BK1137" s="42"/>
      <c r="BM1137" s="20"/>
      <c r="BN1137" s="20"/>
      <c r="BO1137" s="20"/>
      <c r="BP1137" s="20"/>
      <c r="BQ1137" s="20"/>
      <c r="BR1137" s="20"/>
      <c r="BS1137" s="20"/>
      <c r="BT1137" s="20">
        <v>41.36</v>
      </c>
      <c r="BU1137" s="20"/>
      <c r="BW1137" s="16"/>
      <c r="BX1137" s="10"/>
      <c r="BY1137" s="10"/>
      <c r="BZ1137" s="12"/>
      <c r="CA1137" s="10"/>
      <c r="CB1137" s="10"/>
      <c r="CC1137" s="11"/>
      <c r="CD1137" s="11"/>
      <c r="CF1137" s="17"/>
      <c r="CG1137" s="17"/>
      <c r="CH1137" s="17"/>
      <c r="CI1137" s="17"/>
    </row>
    <row r="1138" spans="33:87" ht="10.5" customHeight="1">
      <c r="AG1138" s="18">
        <v>34911</v>
      </c>
      <c r="AH1138" s="19" t="s">
        <v>33</v>
      </c>
      <c r="AI1138" s="26"/>
      <c r="AJ1138" s="20">
        <v>1.4500000000000001E-2</v>
      </c>
      <c r="AK1138" s="21"/>
      <c r="AL1138" s="21"/>
      <c r="AM1138" s="21"/>
      <c r="AN1138" s="21"/>
      <c r="AO1138" s="19" t="s">
        <v>34</v>
      </c>
      <c r="AP1138" s="20"/>
      <c r="AQ1138" s="3">
        <f t="shared" si="145"/>
        <v>43.639722542442918</v>
      </c>
      <c r="AR1138" s="27">
        <v>55.948238940253646</v>
      </c>
      <c r="AS1138" s="28">
        <v>3.1682400429487258E-2</v>
      </c>
      <c r="AT1138" s="28"/>
      <c r="AU1138" s="28"/>
      <c r="AV1138" s="28"/>
      <c r="AW1138" s="60"/>
      <c r="AX1138" s="69"/>
      <c r="AY1138" s="68"/>
      <c r="AZ1138" s="69"/>
      <c r="BA1138" s="69"/>
      <c r="BB1138" s="69"/>
      <c r="BC1138" s="68"/>
      <c r="BD1138" s="20"/>
      <c r="BE1138" s="27"/>
      <c r="BF1138" s="27"/>
      <c r="BG1138" s="28"/>
      <c r="BH1138" s="17"/>
      <c r="BI1138" s="18">
        <v>41584</v>
      </c>
      <c r="BJ1138" s="42"/>
      <c r="BK1138" s="42"/>
      <c r="BM1138" s="20"/>
      <c r="BN1138" s="20"/>
      <c r="BO1138" s="20"/>
      <c r="BP1138" s="20"/>
      <c r="BQ1138" s="20"/>
      <c r="BR1138" s="20"/>
      <c r="BS1138" s="20"/>
      <c r="BT1138" s="20">
        <v>10.41</v>
      </c>
      <c r="BU1138" s="20"/>
      <c r="BW1138" s="16"/>
      <c r="BX1138" s="10"/>
      <c r="BY1138" s="10"/>
      <c r="BZ1138" s="12"/>
      <c r="CA1138" s="10"/>
      <c r="CB1138" s="10"/>
      <c r="CC1138" s="11"/>
      <c r="CD1138" s="11"/>
      <c r="CF1138" s="17"/>
      <c r="CG1138" s="17"/>
      <c r="CH1138" s="17"/>
      <c r="CI1138" s="17"/>
    </row>
    <row r="1139" spans="33:87" ht="10.5" customHeight="1">
      <c r="AG1139" s="18">
        <v>34912</v>
      </c>
      <c r="AH1139" s="19" t="s">
        <v>33</v>
      </c>
      <c r="AI1139" s="26"/>
      <c r="AJ1139" s="20">
        <v>1.4500000000000001E-2</v>
      </c>
      <c r="AK1139" s="20"/>
      <c r="AL1139" s="20"/>
      <c r="AM1139" s="20"/>
      <c r="AN1139" s="20"/>
      <c r="AO1139" s="19" t="s">
        <v>34</v>
      </c>
      <c r="AP1139" s="20"/>
      <c r="AQ1139" s="3">
        <f t="shared" si="145"/>
        <v>43.63696390722324</v>
      </c>
      <c r="AR1139" s="27">
        <v>55.944708116826725</v>
      </c>
      <c r="AS1139" s="28">
        <v>3.1680400992797626E-2</v>
      </c>
      <c r="AT1139" s="28"/>
      <c r="AU1139" s="28"/>
      <c r="AV1139" s="28"/>
      <c r="AW1139" s="60"/>
      <c r="AX1139" s="69"/>
      <c r="AY1139" s="68"/>
      <c r="AZ1139" s="69"/>
      <c r="BA1139" s="69"/>
      <c r="BB1139" s="69"/>
      <c r="BC1139" s="68"/>
      <c r="BD1139" s="20"/>
      <c r="BE1139" s="27"/>
      <c r="BF1139" s="27"/>
      <c r="BG1139" s="28"/>
      <c r="BH1139" s="17"/>
      <c r="BI1139" s="18">
        <v>41043</v>
      </c>
      <c r="BJ1139" s="42"/>
      <c r="BL1139" s="20"/>
      <c r="BM1139" s="20"/>
      <c r="BN1139" s="20"/>
      <c r="BO1139" s="20"/>
      <c r="BP1139" s="20"/>
      <c r="BQ1139" s="20"/>
      <c r="BR1139" s="20"/>
      <c r="BS1139" s="42">
        <v>22.62</v>
      </c>
      <c r="BT1139" s="20"/>
      <c r="BU1139" s="20"/>
      <c r="BW1139" s="16"/>
      <c r="BX1139" s="10"/>
      <c r="BY1139" s="10"/>
      <c r="BZ1139" s="12"/>
      <c r="CA1139" s="10"/>
      <c r="CB1139" s="10"/>
      <c r="CC1139" s="11"/>
      <c r="CD1139" s="11"/>
      <c r="CF1139" s="17"/>
      <c r="CG1139" s="17"/>
      <c r="CH1139" s="17"/>
      <c r="CI1139" s="17"/>
    </row>
    <row r="1140" spans="33:87" ht="10.5" customHeight="1">
      <c r="AG1140" s="18">
        <v>34912</v>
      </c>
      <c r="AH1140" s="19" t="s">
        <v>33</v>
      </c>
      <c r="AI1140" s="26"/>
      <c r="AJ1140" s="20">
        <v>1.4500000000000001E-2</v>
      </c>
      <c r="AK1140" s="21"/>
      <c r="AL1140" s="21"/>
      <c r="AM1140" s="21"/>
      <c r="AN1140" s="21"/>
      <c r="AO1140" s="19" t="s">
        <v>34</v>
      </c>
      <c r="AP1140" s="18"/>
      <c r="AQ1140" s="3">
        <f t="shared" si="145"/>
        <v>43.63696390722324</v>
      </c>
      <c r="AR1140" s="27">
        <v>55.944708116826725</v>
      </c>
      <c r="AS1140" s="28">
        <v>3.1680400992797626E-2</v>
      </c>
      <c r="AT1140" s="28"/>
      <c r="AU1140" s="28"/>
      <c r="AV1140" s="28"/>
      <c r="AW1140" s="60"/>
      <c r="AX1140" s="69"/>
      <c r="AY1140" s="68"/>
      <c r="AZ1140" s="69"/>
      <c r="BA1140" s="69"/>
      <c r="BB1140" s="69"/>
      <c r="BC1140" s="68"/>
      <c r="BD1140" s="20"/>
      <c r="BE1140" s="27"/>
      <c r="BF1140" s="27"/>
      <c r="BG1140" s="28"/>
      <c r="BH1140" s="17"/>
      <c r="BI1140" s="18">
        <v>41123</v>
      </c>
      <c r="BJ1140" s="42"/>
      <c r="BL1140" s="20"/>
      <c r="BM1140" s="20"/>
      <c r="BN1140" s="20"/>
      <c r="BO1140" s="20"/>
      <c r="BP1140" s="20"/>
      <c r="BQ1140" s="20"/>
      <c r="BR1140" s="20"/>
      <c r="BS1140" s="42">
        <v>20.63</v>
      </c>
      <c r="BT1140" s="20"/>
      <c r="BU1140" s="20"/>
      <c r="BW1140" s="16"/>
      <c r="BX1140" s="10"/>
      <c r="BY1140" s="10"/>
      <c r="BZ1140" s="12"/>
      <c r="CA1140" s="10"/>
      <c r="CB1140" s="10"/>
      <c r="CC1140" s="11"/>
      <c r="CD1140" s="11"/>
      <c r="CF1140" s="17"/>
      <c r="CG1140" s="17"/>
      <c r="CH1140" s="17"/>
      <c r="CI1140" s="17"/>
    </row>
    <row r="1141" spans="33:87" ht="10.5" customHeight="1">
      <c r="AG1141" s="18">
        <v>34912</v>
      </c>
      <c r="AH1141" s="19" t="s">
        <v>33</v>
      </c>
      <c r="AI1141" s="26"/>
      <c r="AJ1141" s="20">
        <v>1.4500000000000001E-2</v>
      </c>
      <c r="AK1141" s="21"/>
      <c r="AL1141" s="21"/>
      <c r="AM1141" s="21"/>
      <c r="AN1141" s="21"/>
      <c r="AO1141" s="19" t="s">
        <v>34</v>
      </c>
      <c r="AP1141" s="20"/>
      <c r="AQ1141" s="3">
        <f t="shared" si="145"/>
        <v>43.63696390722324</v>
      </c>
      <c r="AR1141" s="27">
        <v>55.944708116826725</v>
      </c>
      <c r="AS1141" s="28">
        <v>3.1680400992797626E-2</v>
      </c>
      <c r="AT1141" s="28"/>
      <c r="AU1141" s="28"/>
      <c r="AV1141" s="28"/>
      <c r="AW1141" s="60"/>
      <c r="AX1141" s="69"/>
      <c r="AY1141" s="68"/>
      <c r="AZ1141" s="69"/>
      <c r="BA1141" s="69"/>
      <c r="BB1141" s="69"/>
      <c r="BC1141" s="68"/>
      <c r="BD1141" s="20"/>
      <c r="BE1141" s="27"/>
      <c r="BF1141" s="27"/>
      <c r="BG1141" s="28"/>
      <c r="BH1141" s="17"/>
      <c r="BI1141" s="18">
        <v>41229</v>
      </c>
      <c r="BJ1141" s="42"/>
      <c r="BL1141" s="20"/>
      <c r="BM1141" s="20"/>
      <c r="BN1141" s="20"/>
      <c r="BO1141" s="20"/>
      <c r="BP1141" s="20"/>
      <c r="BQ1141" s="20"/>
      <c r="BR1141" s="20"/>
      <c r="BS1141" s="42">
        <v>17.23</v>
      </c>
      <c r="BT1141" s="20"/>
      <c r="BU1141" s="20"/>
      <c r="BW1141" s="16"/>
      <c r="BX1141" s="10"/>
      <c r="BY1141" s="10"/>
      <c r="BZ1141" s="12"/>
      <c r="CA1141" s="10"/>
      <c r="CB1141" s="10"/>
      <c r="CC1141" s="11"/>
      <c r="CD1141" s="11"/>
      <c r="CF1141" s="17"/>
      <c r="CG1141" s="17"/>
      <c r="CH1141" s="17"/>
      <c r="CI1141" s="17"/>
    </row>
    <row r="1142" spans="33:87" ht="10.5" customHeight="1">
      <c r="AG1142" s="18">
        <v>34912</v>
      </c>
      <c r="AH1142" s="19" t="s">
        <v>39</v>
      </c>
      <c r="AI1142" s="19"/>
      <c r="AJ1142" s="19"/>
      <c r="AK1142" s="19"/>
      <c r="AL1142" s="20">
        <v>0.02</v>
      </c>
      <c r="AM1142" s="26"/>
      <c r="AN1142" s="20"/>
      <c r="AO1142" s="19" t="s">
        <v>34</v>
      </c>
      <c r="AP1142" s="20"/>
      <c r="AQ1142" s="3">
        <f t="shared" si="145"/>
        <v>43.63696390722324</v>
      </c>
      <c r="AR1142" s="19"/>
      <c r="AS1142" s="19"/>
      <c r="AT1142" s="27">
        <v>218.26739445725963</v>
      </c>
      <c r="AU1142" s="27">
        <v>124.33157506491307</v>
      </c>
      <c r="AV1142" s="28">
        <v>0</v>
      </c>
      <c r="AW1142" s="60"/>
      <c r="AX1142" s="69"/>
      <c r="AY1142" s="68"/>
      <c r="AZ1142" s="69"/>
      <c r="BA1142" s="69"/>
      <c r="BB1142" s="69"/>
      <c r="BC1142" s="68"/>
      <c r="BD1142" s="20"/>
      <c r="BE1142" s="27"/>
      <c r="BF1142" s="27"/>
      <c r="BG1142" s="28"/>
      <c r="BH1142" s="17"/>
      <c r="BI1142" s="18">
        <v>41327</v>
      </c>
      <c r="BJ1142" s="42"/>
      <c r="BL1142" s="20"/>
      <c r="BM1142" s="20"/>
      <c r="BN1142" s="20"/>
      <c r="BO1142" s="20"/>
      <c r="BP1142" s="20"/>
      <c r="BQ1142" s="20"/>
      <c r="BR1142" s="20"/>
      <c r="BS1142" s="42">
        <v>22.29</v>
      </c>
      <c r="BT1142" s="20"/>
      <c r="BU1142" s="20"/>
      <c r="BW1142" s="16"/>
      <c r="BX1142" s="10"/>
      <c r="BY1142" s="10"/>
      <c r="BZ1142" s="12"/>
      <c r="CA1142" s="10"/>
      <c r="CB1142" s="10"/>
      <c r="CC1142" s="11"/>
      <c r="CD1142" s="11"/>
      <c r="CF1142" s="17"/>
      <c r="CG1142" s="17"/>
      <c r="CH1142" s="17"/>
      <c r="CI1142" s="17"/>
    </row>
    <row r="1143" spans="33:87" ht="10.5" customHeight="1">
      <c r="AG1143" s="18">
        <v>34942</v>
      </c>
      <c r="AH1143" s="19" t="s">
        <v>35</v>
      </c>
      <c r="AI1143" s="20">
        <v>1.6E-2</v>
      </c>
      <c r="AJ1143" s="26"/>
      <c r="AK1143" s="20"/>
      <c r="AL1143" s="20"/>
      <c r="AM1143" s="20"/>
      <c r="AN1143" s="20"/>
      <c r="AO1143" s="19" t="s">
        <v>34</v>
      </c>
      <c r="AP1143" s="18"/>
      <c r="AQ1143" s="3">
        <f t="shared" si="145"/>
        <v>43.554285889652597</v>
      </c>
      <c r="AR1143" s="27">
        <v>55.838886964858894</v>
      </c>
      <c r="AS1143" s="28">
        <v>3.1620476530936824E-2</v>
      </c>
      <c r="AT1143" s="28"/>
      <c r="AU1143" s="28"/>
      <c r="AV1143" s="28"/>
      <c r="AW1143" s="60"/>
      <c r="AX1143" s="69"/>
      <c r="AY1143" s="68"/>
      <c r="AZ1143" s="69"/>
      <c r="BA1143" s="69"/>
      <c r="BB1143" s="69"/>
      <c r="BC1143" s="68"/>
      <c r="BD1143" s="20"/>
      <c r="BE1143" s="27"/>
      <c r="BF1143" s="27"/>
      <c r="BG1143" s="28"/>
      <c r="BH1143" s="17"/>
      <c r="BI1143" s="18">
        <v>41404</v>
      </c>
      <c r="BJ1143" s="42"/>
      <c r="BL1143" s="20"/>
      <c r="BM1143" s="20"/>
      <c r="BN1143" s="20"/>
      <c r="BO1143" s="20"/>
      <c r="BP1143" s="20"/>
      <c r="BQ1143" s="20"/>
      <c r="BR1143" s="20"/>
      <c r="BS1143" s="42">
        <v>26.11</v>
      </c>
      <c r="BT1143" s="20"/>
      <c r="BU1143" s="20"/>
      <c r="BW1143" s="16"/>
      <c r="BX1143" s="10"/>
      <c r="BY1143" s="10"/>
      <c r="BZ1143" s="12"/>
      <c r="CA1143" s="10"/>
      <c r="CB1143" s="10"/>
      <c r="CC1143" s="11"/>
      <c r="CD1143" s="11"/>
      <c r="CF1143" s="17"/>
      <c r="CG1143" s="17"/>
      <c r="CH1143" s="17"/>
      <c r="CI1143" s="17"/>
    </row>
    <row r="1144" spans="33:87" ht="10.5" customHeight="1">
      <c r="AG1144" s="18">
        <v>34942</v>
      </c>
      <c r="AH1144" s="19" t="s">
        <v>33</v>
      </c>
      <c r="AI1144" s="26"/>
      <c r="AJ1144" s="20">
        <v>1.4500000000000001E-2</v>
      </c>
      <c r="AK1144" s="21"/>
      <c r="AL1144" s="21"/>
      <c r="AM1144" s="21"/>
      <c r="AN1144" s="21"/>
      <c r="AO1144" s="19" t="s">
        <v>34</v>
      </c>
      <c r="AP1144" s="18"/>
      <c r="AQ1144" s="3">
        <f t="shared" si="145"/>
        <v>43.554285889652597</v>
      </c>
      <c r="AR1144" s="27">
        <v>55.838886964858894</v>
      </c>
      <c r="AS1144" s="28">
        <v>3.1620476530936824E-2</v>
      </c>
      <c r="AT1144" s="28"/>
      <c r="AU1144" s="28"/>
      <c r="AV1144" s="28"/>
      <c r="AW1144" s="60"/>
      <c r="AX1144" s="69"/>
      <c r="AY1144" s="68"/>
      <c r="AZ1144" s="69"/>
      <c r="BA1144" s="69"/>
      <c r="BB1144" s="69"/>
      <c r="BC1144" s="68"/>
      <c r="BD1144" s="20"/>
      <c r="BE1144" s="27"/>
      <c r="BF1144" s="27"/>
      <c r="BG1144" s="28"/>
      <c r="BH1144" s="17"/>
      <c r="BI1144" s="18">
        <v>41495</v>
      </c>
      <c r="BJ1144" s="42"/>
      <c r="BL1144" s="20"/>
      <c r="BM1144" s="20"/>
      <c r="BN1144" s="20"/>
      <c r="BO1144" s="20"/>
      <c r="BP1144" s="20"/>
      <c r="BQ1144" s="20"/>
      <c r="BR1144" s="20"/>
      <c r="BS1144" s="42">
        <v>7.3</v>
      </c>
      <c r="BT1144" s="20"/>
      <c r="BU1144" s="20"/>
      <c r="BW1144" s="16"/>
      <c r="BX1144" s="10"/>
      <c r="BY1144" s="10"/>
      <c r="BZ1144" s="12"/>
      <c r="CA1144" s="10"/>
      <c r="CB1144" s="10"/>
      <c r="CC1144" s="11"/>
      <c r="CD1144" s="11"/>
      <c r="CF1144" s="17"/>
      <c r="CG1144" s="17"/>
      <c r="CH1144" s="17"/>
      <c r="CI1144" s="17"/>
    </row>
    <row r="1145" spans="33:87" ht="10.5" customHeight="1">
      <c r="AG1145" s="18">
        <v>34943</v>
      </c>
      <c r="AH1145" s="19" t="s">
        <v>33</v>
      </c>
      <c r="AI1145" s="26"/>
      <c r="AJ1145" s="20">
        <v>1.4500000000000001E-2</v>
      </c>
      <c r="AK1145" s="21"/>
      <c r="AL1145" s="21"/>
      <c r="AM1145" s="21"/>
      <c r="AN1145" s="21"/>
      <c r="AO1145" s="19" t="s">
        <v>34</v>
      </c>
      <c r="AP1145" s="18"/>
      <c r="AQ1145" s="3">
        <f t="shared" si="145"/>
        <v>43.551532655213357</v>
      </c>
      <c r="AR1145" s="27">
        <v>55.835363042498457</v>
      </c>
      <c r="AS1145" s="28">
        <v>3.1618481002187025E-2</v>
      </c>
      <c r="AT1145" s="28"/>
      <c r="AU1145" s="28"/>
      <c r="AV1145" s="28"/>
      <c r="AW1145" s="60"/>
      <c r="AX1145" s="69"/>
      <c r="AY1145" s="68"/>
      <c r="AZ1145" s="69"/>
      <c r="BA1145" s="69"/>
      <c r="BB1145" s="69"/>
      <c r="BC1145" s="68"/>
      <c r="BD1145" s="20"/>
      <c r="BE1145" s="27"/>
      <c r="BF1145" s="27"/>
      <c r="BG1145" s="28"/>
      <c r="BH1145" s="17"/>
      <c r="BI1145" s="18">
        <v>41606</v>
      </c>
      <c r="BJ1145" s="42"/>
      <c r="BL1145" s="20"/>
      <c r="BM1145" s="20"/>
      <c r="BN1145" s="20"/>
      <c r="BO1145" s="20"/>
      <c r="BP1145" s="20"/>
      <c r="BQ1145" s="20"/>
      <c r="BR1145" s="20"/>
      <c r="BS1145" s="42">
        <v>5.87</v>
      </c>
      <c r="BT1145" s="20"/>
      <c r="BU1145" s="20"/>
      <c r="BW1145" s="16"/>
      <c r="BX1145" s="10"/>
      <c r="BY1145" s="10"/>
      <c r="BZ1145" s="12"/>
      <c r="CA1145" s="10"/>
      <c r="CB1145" s="10"/>
      <c r="CC1145" s="11"/>
      <c r="CD1145" s="11"/>
      <c r="CF1145" s="17"/>
      <c r="CG1145" s="17"/>
      <c r="CH1145" s="17"/>
      <c r="CI1145" s="17"/>
    </row>
    <row r="1146" spans="33:87" ht="10.5" customHeight="1">
      <c r="AG1146" s="18">
        <v>34943</v>
      </c>
      <c r="AH1146" s="19" t="s">
        <v>33</v>
      </c>
      <c r="AI1146" s="26"/>
      <c r="AJ1146" s="20">
        <v>1.4500000000000001E-2</v>
      </c>
      <c r="AK1146" s="21"/>
      <c r="AL1146" s="21"/>
      <c r="AM1146" s="21"/>
      <c r="AN1146" s="21"/>
      <c r="AO1146" s="19" t="s">
        <v>34</v>
      </c>
      <c r="AP1146" s="20"/>
      <c r="AQ1146" s="3">
        <f t="shared" si="145"/>
        <v>43.551532655213357</v>
      </c>
      <c r="AR1146" s="27">
        <v>55.835363042498457</v>
      </c>
      <c r="AS1146" s="28">
        <v>3.1618481002187025E-2</v>
      </c>
      <c r="AT1146" s="28"/>
      <c r="AU1146" s="28"/>
      <c r="AV1146" s="28"/>
      <c r="AW1146" s="60"/>
      <c r="AX1146" s="69"/>
      <c r="AY1146" s="68"/>
      <c r="AZ1146" s="69"/>
      <c r="BA1146" s="69"/>
      <c r="BB1146" s="69"/>
      <c r="BC1146" s="68"/>
      <c r="BD1146" s="20"/>
      <c r="BE1146" s="27"/>
      <c r="BF1146" s="27"/>
      <c r="BG1146" s="28"/>
      <c r="BH1146" s="17"/>
      <c r="BI1146" s="18">
        <v>41689</v>
      </c>
      <c r="BJ1146" s="42"/>
      <c r="BL1146" s="20"/>
      <c r="BM1146" s="20"/>
      <c r="BN1146" s="20"/>
      <c r="BO1146" s="20"/>
      <c r="BP1146" s="20"/>
      <c r="BQ1146" s="20"/>
      <c r="BR1146" s="20"/>
      <c r="BS1146" s="42">
        <v>6.85</v>
      </c>
      <c r="BT1146" s="20"/>
      <c r="BU1146" s="20"/>
      <c r="BW1146" s="16"/>
      <c r="BX1146" s="10"/>
      <c r="BY1146" s="10"/>
      <c r="BZ1146" s="12"/>
      <c r="CA1146" s="10"/>
      <c r="CB1146" s="10"/>
      <c r="CC1146" s="11"/>
      <c r="CD1146" s="11"/>
      <c r="CF1146" s="17"/>
      <c r="CG1146" s="17"/>
      <c r="CH1146" s="17"/>
      <c r="CI1146" s="17"/>
    </row>
    <row r="1147" spans="33:87" ht="10.5" customHeight="1">
      <c r="AG1147" s="18">
        <v>34943</v>
      </c>
      <c r="AH1147" s="19" t="s">
        <v>33</v>
      </c>
      <c r="AI1147" s="26"/>
      <c r="AJ1147" s="20">
        <v>1.4500000000000001E-2</v>
      </c>
      <c r="AK1147" s="21"/>
      <c r="AL1147" s="21"/>
      <c r="AM1147" s="21"/>
      <c r="AN1147" s="21"/>
      <c r="AO1147" s="19" t="s">
        <v>34</v>
      </c>
      <c r="AP1147" s="18"/>
      <c r="AQ1147" s="3">
        <f t="shared" si="145"/>
        <v>43.551532655213357</v>
      </c>
      <c r="AR1147" s="27">
        <v>55.835363042498457</v>
      </c>
      <c r="AS1147" s="28">
        <v>3.1618481002187025E-2</v>
      </c>
      <c r="AT1147" s="28"/>
      <c r="AU1147" s="28"/>
      <c r="AV1147" s="28"/>
      <c r="AW1147" s="60"/>
      <c r="AX1147" s="69"/>
      <c r="AY1147" s="68"/>
      <c r="AZ1147" s="69"/>
      <c r="BA1147" s="69"/>
      <c r="BB1147" s="69"/>
      <c r="BC1147" s="68"/>
      <c r="BD1147" s="20"/>
      <c r="BE1147" s="27"/>
      <c r="BF1147" s="27"/>
      <c r="BG1147" s="28"/>
      <c r="BH1147" s="17"/>
      <c r="BI1147" s="18">
        <v>41046</v>
      </c>
      <c r="BJ1147" s="42"/>
      <c r="BK1147" s="42"/>
      <c r="BL1147" s="20"/>
      <c r="BN1147" s="20"/>
      <c r="BO1147" s="20"/>
      <c r="BP1147" s="20"/>
      <c r="BQ1147" s="20"/>
      <c r="BR1147" s="20"/>
      <c r="BS1147" s="20"/>
      <c r="BT1147" s="20"/>
      <c r="BU1147" s="20">
        <v>12.16</v>
      </c>
      <c r="BW1147" s="16"/>
      <c r="BX1147" s="10"/>
      <c r="BY1147" s="10"/>
      <c r="BZ1147" s="12"/>
      <c r="CA1147" s="10"/>
      <c r="CB1147" s="10"/>
      <c r="CC1147" s="11"/>
      <c r="CD1147" s="11"/>
      <c r="CF1147" s="17"/>
      <c r="CG1147" s="17"/>
      <c r="CH1147" s="17"/>
      <c r="CI1147" s="17"/>
    </row>
    <row r="1148" spans="33:87" ht="10.5" customHeight="1">
      <c r="AG1148" s="18">
        <v>34943</v>
      </c>
      <c r="AH1148" s="19" t="s">
        <v>39</v>
      </c>
      <c r="AI1148" s="19"/>
      <c r="AJ1148" s="19"/>
      <c r="AK1148" s="19"/>
      <c r="AL1148" s="20">
        <v>0.02</v>
      </c>
      <c r="AM1148" s="26"/>
      <c r="AN1148" s="21"/>
      <c r="AO1148" s="19" t="s">
        <v>34</v>
      </c>
      <c r="AP1148" s="20"/>
      <c r="AQ1148" s="3">
        <f t="shared" si="145"/>
        <v>43.551532655213357</v>
      </c>
      <c r="AR1148" s="19"/>
      <c r="AS1148" s="19"/>
      <c r="AT1148" s="27">
        <v>217.84078637807315</v>
      </c>
      <c r="AU1148" s="27">
        <v>124.08856646276907</v>
      </c>
      <c r="AV1148" s="28">
        <v>0</v>
      </c>
      <c r="AW1148" s="60"/>
      <c r="AX1148" s="69"/>
      <c r="AY1148" s="68"/>
      <c r="AZ1148" s="69"/>
      <c r="BA1148" s="69"/>
      <c r="BB1148" s="69"/>
      <c r="BC1148" s="68"/>
      <c r="BD1148" s="20"/>
      <c r="BE1148" s="27"/>
      <c r="BF1148" s="27"/>
      <c r="BG1148" s="28"/>
      <c r="BH1148" s="17"/>
      <c r="BI1148" s="18">
        <v>41229</v>
      </c>
      <c r="BJ1148" s="42"/>
      <c r="BK1148" s="42"/>
      <c r="BL1148" s="20"/>
      <c r="BN1148" s="20"/>
      <c r="BO1148" s="20"/>
      <c r="BP1148" s="20"/>
      <c r="BQ1148" s="20"/>
      <c r="BR1148" s="20"/>
      <c r="BS1148" s="20"/>
      <c r="BT1148" s="20"/>
      <c r="BU1148" s="20">
        <v>11.91</v>
      </c>
      <c r="BW1148" s="16"/>
      <c r="BX1148" s="10"/>
      <c r="BY1148" s="10"/>
      <c r="BZ1148" s="12"/>
      <c r="CA1148" s="10"/>
      <c r="CB1148" s="10"/>
      <c r="CC1148" s="11"/>
      <c r="CD1148" s="11"/>
      <c r="CF1148" s="17"/>
      <c r="CG1148" s="17"/>
      <c r="CH1148" s="17"/>
      <c r="CI1148" s="17"/>
    </row>
    <row r="1149" spans="33:87" ht="10.5" customHeight="1">
      <c r="AG1149" s="18">
        <v>34971</v>
      </c>
      <c r="AH1149" s="19" t="s">
        <v>35</v>
      </c>
      <c r="AI1149" s="20">
        <v>1.6E-2</v>
      </c>
      <c r="AJ1149" s="26"/>
      <c r="AK1149" s="20"/>
      <c r="AL1149" s="20"/>
      <c r="AM1149" s="20"/>
      <c r="AN1149" s="20"/>
      <c r="AO1149" s="19" t="s">
        <v>34</v>
      </c>
      <c r="AP1149" s="20"/>
      <c r="AQ1149" s="3">
        <f t="shared" si="145"/>
        <v>43.474512712013677</v>
      </c>
      <c r="AR1149" s="27">
        <v>55.736783455620369</v>
      </c>
      <c r="AS1149" s="28">
        <v>3.1562657297905999E-2</v>
      </c>
      <c r="AT1149" s="28"/>
      <c r="AU1149" s="28"/>
      <c r="AV1149" s="28"/>
      <c r="AW1149" s="60"/>
      <c r="AX1149" s="69"/>
      <c r="AY1149" s="68"/>
      <c r="AZ1149" s="69"/>
      <c r="BA1149" s="69"/>
      <c r="BB1149" s="69"/>
      <c r="BC1149" s="68"/>
      <c r="BD1149" s="20"/>
      <c r="BE1149" s="27"/>
      <c r="BF1149" s="27"/>
      <c r="BG1149" s="28"/>
      <c r="BH1149" s="17"/>
      <c r="BI1149" s="18">
        <v>41404</v>
      </c>
      <c r="BJ1149" s="42"/>
      <c r="BK1149" s="42"/>
      <c r="BL1149" s="20"/>
      <c r="BN1149" s="20"/>
      <c r="BO1149" s="20"/>
      <c r="BP1149" s="20"/>
      <c r="BQ1149" s="20"/>
      <c r="BR1149" s="20"/>
      <c r="BS1149" s="20"/>
      <c r="BT1149" s="20"/>
      <c r="BU1149" s="20">
        <v>11.67</v>
      </c>
      <c r="BW1149" s="16"/>
      <c r="BX1149" s="10"/>
      <c r="BY1149" s="10"/>
      <c r="BZ1149" s="12"/>
      <c r="CA1149" s="10"/>
      <c r="CB1149" s="10"/>
      <c r="CC1149" s="11"/>
      <c r="CD1149" s="11"/>
      <c r="CF1149" s="17"/>
      <c r="CG1149" s="17"/>
      <c r="CH1149" s="17"/>
      <c r="CI1149" s="17"/>
    </row>
    <row r="1150" spans="33:87" ht="10.5" customHeight="1">
      <c r="AG1150" s="18">
        <v>34971</v>
      </c>
      <c r="AH1150" s="19" t="s">
        <v>33</v>
      </c>
      <c r="AI1150" s="26"/>
      <c r="AJ1150" s="20">
        <v>1.4500000000000001E-2</v>
      </c>
      <c r="AK1150" s="21"/>
      <c r="AL1150" s="21"/>
      <c r="AM1150" s="21"/>
      <c r="AN1150" s="21"/>
      <c r="AO1150" s="19" t="s">
        <v>34</v>
      </c>
      <c r="AP1150" s="18"/>
      <c r="AQ1150" s="3">
        <f t="shared" si="145"/>
        <v>43.474512712013677</v>
      </c>
      <c r="AR1150" s="27">
        <v>55.736783455620369</v>
      </c>
      <c r="AS1150" s="28">
        <v>3.1562657297905999E-2</v>
      </c>
      <c r="AT1150" s="28"/>
      <c r="AU1150" s="28"/>
      <c r="AV1150" s="28"/>
      <c r="AW1150" s="60"/>
      <c r="AX1150" s="69"/>
      <c r="AY1150" s="68"/>
      <c r="AZ1150" s="69"/>
      <c r="BA1150" s="69"/>
      <c r="BB1150" s="69"/>
      <c r="BC1150" s="68"/>
      <c r="BD1150" s="20"/>
      <c r="BE1150" s="27"/>
      <c r="BF1150" s="27"/>
      <c r="BG1150" s="28"/>
      <c r="BH1150" s="17"/>
      <c r="BI1150" s="18">
        <v>41584</v>
      </c>
      <c r="BJ1150" s="42"/>
      <c r="BK1150" s="42"/>
      <c r="BL1150" s="20"/>
      <c r="BN1150" s="20"/>
      <c r="BO1150" s="20"/>
      <c r="BP1150" s="20"/>
      <c r="BQ1150" s="20"/>
      <c r="BR1150" s="20"/>
      <c r="BS1150" s="20"/>
      <c r="BT1150" s="20"/>
      <c r="BU1150" s="20">
        <v>7.82</v>
      </c>
      <c r="BW1150" s="16"/>
      <c r="BX1150" s="10"/>
      <c r="BY1150" s="10"/>
      <c r="BZ1150" s="12"/>
      <c r="CA1150" s="10"/>
      <c r="CB1150" s="10"/>
      <c r="CC1150" s="11"/>
      <c r="CD1150" s="11"/>
      <c r="CF1150" s="17"/>
      <c r="CG1150" s="17"/>
      <c r="CH1150" s="17"/>
      <c r="CI1150" s="17"/>
    </row>
    <row r="1151" spans="33:87" ht="10.5" customHeight="1">
      <c r="AG1151" s="18">
        <v>34974</v>
      </c>
      <c r="AH1151" s="19" t="s">
        <v>33</v>
      </c>
      <c r="AI1151" s="26"/>
      <c r="AJ1151" s="20">
        <v>1.4500000000000001E-2</v>
      </c>
      <c r="AK1151" s="21"/>
      <c r="AL1151" s="21"/>
      <c r="AM1151" s="21"/>
      <c r="AN1151" s="21"/>
      <c r="AO1151" s="19" t="s">
        <v>34</v>
      </c>
      <c r="AP1151" s="18"/>
      <c r="AQ1151" s="3">
        <f t="shared" si="145"/>
        <v>43.466268658167301</v>
      </c>
      <c r="AR1151" s="27">
        <v>55.726231685350641</v>
      </c>
      <c r="AS1151" s="28">
        <v>3.1556682035462393E-2</v>
      </c>
      <c r="AT1151" s="28"/>
      <c r="AU1151" s="28"/>
      <c r="AV1151" s="28"/>
      <c r="AW1151" s="60"/>
      <c r="AX1151" s="69"/>
      <c r="AY1151" s="68"/>
      <c r="AZ1151" s="69"/>
      <c r="BA1151" s="69"/>
      <c r="BB1151" s="69"/>
      <c r="BC1151" s="68"/>
      <c r="BD1151" s="20"/>
      <c r="BE1151" s="27"/>
      <c r="BF1151" s="27"/>
      <c r="BG1151" s="28"/>
      <c r="BH1151" s="17"/>
      <c r="BI1151" s="74">
        <v>41729</v>
      </c>
      <c r="BJ1151" s="79"/>
      <c r="BK1151" s="75">
        <v>2.2999999999999998</v>
      </c>
      <c r="BL1151" s="79"/>
      <c r="BM1151" s="79"/>
      <c r="BW1151" s="16"/>
      <c r="BX1151" s="10"/>
      <c r="BY1151" s="10"/>
      <c r="BZ1151" s="12"/>
      <c r="CA1151" s="10"/>
      <c r="CB1151" s="10"/>
      <c r="CC1151" s="11"/>
      <c r="CD1151" s="11"/>
      <c r="CF1151" s="17"/>
      <c r="CG1151" s="17"/>
      <c r="CH1151" s="17"/>
      <c r="CI1151" s="17"/>
    </row>
    <row r="1152" spans="33:87" ht="10.5" customHeight="1">
      <c r="AG1152" s="18">
        <v>34974</v>
      </c>
      <c r="AH1152" s="19" t="s">
        <v>33</v>
      </c>
      <c r="AI1152" s="26"/>
      <c r="AJ1152" s="20">
        <v>1.4500000000000001E-2</v>
      </c>
      <c r="AK1152" s="21"/>
      <c r="AL1152" s="21"/>
      <c r="AM1152" s="21"/>
      <c r="AN1152" s="21"/>
      <c r="AO1152" s="19" t="s">
        <v>34</v>
      </c>
      <c r="AP1152" s="20"/>
      <c r="AQ1152" s="3">
        <f t="shared" si="145"/>
        <v>43.466268658167301</v>
      </c>
      <c r="AR1152" s="27">
        <v>55.726231685350641</v>
      </c>
      <c r="AS1152" s="28">
        <v>3.1556682035462393E-2</v>
      </c>
      <c r="AT1152" s="28"/>
      <c r="AU1152" s="28"/>
      <c r="AV1152" s="28"/>
      <c r="AW1152" s="60"/>
      <c r="AX1152" s="69"/>
      <c r="AY1152" s="68"/>
      <c r="AZ1152" s="69"/>
      <c r="BA1152" s="69"/>
      <c r="BB1152" s="69"/>
      <c r="BC1152" s="68"/>
      <c r="BD1152" s="20"/>
      <c r="BE1152" s="27"/>
      <c r="BF1152" s="27"/>
      <c r="BG1152" s="28"/>
      <c r="BH1152" s="17"/>
      <c r="BI1152" s="74">
        <v>41759</v>
      </c>
      <c r="BJ1152" s="79"/>
      <c r="BK1152" s="75">
        <v>2.6</v>
      </c>
      <c r="BL1152" s="79"/>
      <c r="BM1152" s="79"/>
      <c r="BW1152" s="16"/>
      <c r="BX1152" s="10"/>
      <c r="BY1152" s="10"/>
      <c r="BZ1152" s="12"/>
      <c r="CA1152" s="10"/>
      <c r="CB1152" s="10"/>
      <c r="CC1152" s="11"/>
      <c r="CD1152" s="11"/>
      <c r="CF1152" s="17"/>
      <c r="CG1152" s="17"/>
      <c r="CH1152" s="17"/>
      <c r="CI1152" s="17"/>
    </row>
    <row r="1153" spans="33:87" ht="10.5" customHeight="1">
      <c r="AG1153" s="18">
        <v>34974</v>
      </c>
      <c r="AH1153" s="19" t="s">
        <v>33</v>
      </c>
      <c r="AI1153" s="26"/>
      <c r="AJ1153" s="20">
        <v>1.4500000000000001E-2</v>
      </c>
      <c r="AK1153" s="21"/>
      <c r="AL1153" s="21"/>
      <c r="AM1153" s="21"/>
      <c r="AN1153" s="21"/>
      <c r="AO1153" s="19" t="s">
        <v>34</v>
      </c>
      <c r="AP1153" s="18"/>
      <c r="AQ1153" s="3">
        <f t="shared" si="145"/>
        <v>43.466268658167301</v>
      </c>
      <c r="AR1153" s="27">
        <v>55.726231685350641</v>
      </c>
      <c r="AS1153" s="28">
        <v>3.1556682035462393E-2</v>
      </c>
      <c r="AT1153" s="28"/>
      <c r="AU1153" s="28"/>
      <c r="AV1153" s="28"/>
      <c r="AW1153" s="60"/>
      <c r="AX1153" s="69"/>
      <c r="AY1153" s="68"/>
      <c r="AZ1153" s="69"/>
      <c r="BA1153" s="69"/>
      <c r="BB1153" s="69"/>
      <c r="BC1153" s="68"/>
      <c r="BD1153" s="20"/>
      <c r="BE1153" s="27"/>
      <c r="BF1153" s="27"/>
      <c r="BG1153" s="28"/>
      <c r="BH1153" s="17"/>
      <c r="BI1153" s="74">
        <v>41789</v>
      </c>
      <c r="BJ1153" s="79"/>
      <c r="BK1153" s="75">
        <v>2.2000000000000002</v>
      </c>
      <c r="BL1153" s="79"/>
      <c r="BM1153" s="79"/>
      <c r="BW1153" s="16"/>
      <c r="BX1153" s="10"/>
      <c r="BY1153" s="10"/>
      <c r="BZ1153" s="12"/>
      <c r="CA1153" s="10"/>
      <c r="CB1153" s="10"/>
      <c r="CC1153" s="11"/>
      <c r="CD1153" s="11"/>
      <c r="CF1153" s="17"/>
      <c r="CG1153" s="17"/>
      <c r="CH1153" s="17"/>
      <c r="CI1153" s="17"/>
    </row>
    <row r="1154" spans="33:87" ht="10.5" customHeight="1">
      <c r="AG1154" s="18">
        <v>34974</v>
      </c>
      <c r="AH1154" s="19" t="s">
        <v>39</v>
      </c>
      <c r="AI1154" s="19"/>
      <c r="AJ1154" s="19"/>
      <c r="AK1154" s="19"/>
      <c r="AL1154" s="20">
        <v>0.02</v>
      </c>
      <c r="AM1154" s="26"/>
      <c r="AN1154" s="21"/>
      <c r="AO1154" s="19" t="s">
        <v>34</v>
      </c>
      <c r="AP1154" s="18"/>
      <c r="AQ1154" s="3">
        <f t="shared" si="145"/>
        <v>43.466268658167301</v>
      </c>
      <c r="AR1154" s="19"/>
      <c r="AS1154" s="19"/>
      <c r="AT1154" s="27">
        <v>217.41501211308824</v>
      </c>
      <c r="AU1154" s="27">
        <v>123.84603282589988</v>
      </c>
      <c r="AV1154" s="28">
        <v>0</v>
      </c>
      <c r="AW1154" s="60"/>
      <c r="AX1154" s="69"/>
      <c r="AY1154" s="68"/>
      <c r="AZ1154" s="69"/>
      <c r="BA1154" s="69"/>
      <c r="BB1154" s="69"/>
      <c r="BC1154" s="68"/>
      <c r="BD1154" s="20"/>
      <c r="BE1154" s="27"/>
      <c r="BF1154" s="27"/>
      <c r="BG1154" s="28"/>
      <c r="BH1154" s="17"/>
      <c r="BI1154" s="74">
        <v>41820</v>
      </c>
      <c r="BJ1154" s="79"/>
      <c r="BK1154" s="75">
        <v>0.6</v>
      </c>
      <c r="BL1154" s="79"/>
      <c r="BM1154" s="79"/>
      <c r="BW1154" s="16"/>
      <c r="BX1154" s="10"/>
      <c r="BY1154" s="10"/>
      <c r="BZ1154" s="12"/>
      <c r="CA1154" s="10"/>
      <c r="CB1154" s="10"/>
      <c r="CC1154" s="11"/>
      <c r="CD1154" s="11"/>
      <c r="CF1154" s="17"/>
      <c r="CG1154" s="17"/>
      <c r="CH1154" s="17"/>
      <c r="CI1154" s="17"/>
    </row>
    <row r="1155" spans="33:87" ht="10.5" customHeight="1">
      <c r="AG1155" s="18">
        <v>35003</v>
      </c>
      <c r="AH1155" s="19" t="s">
        <v>35</v>
      </c>
      <c r="AI1155" s="20">
        <v>1.6E-2</v>
      </c>
      <c r="AJ1155" s="26"/>
      <c r="AK1155" s="20"/>
      <c r="AL1155" s="20"/>
      <c r="AM1155" s="20"/>
      <c r="AN1155" s="20"/>
      <c r="AO1155" s="19" t="s">
        <v>34</v>
      </c>
      <c r="AP1155" s="18"/>
      <c r="AQ1155" s="3">
        <f t="shared" si="145"/>
        <v>43.386656691166984</v>
      </c>
      <c r="AR1155" s="27">
        <v>55.624334170536386</v>
      </c>
      <c r="AS1155" s="28">
        <v>3.1498979453070793E-2</v>
      </c>
      <c r="AT1155" s="28"/>
      <c r="AU1155" s="28"/>
      <c r="AV1155" s="28"/>
      <c r="AW1155" s="60"/>
      <c r="AX1155" s="69"/>
      <c r="AY1155" s="68"/>
      <c r="AZ1155" s="69"/>
      <c r="BA1155" s="69"/>
      <c r="BB1155" s="69"/>
      <c r="BC1155" s="68"/>
      <c r="BD1155" s="20"/>
      <c r="BE1155" s="27"/>
      <c r="BF1155" s="27"/>
      <c r="BG1155" s="28"/>
      <c r="BH1155" s="17"/>
      <c r="BI1155" s="74">
        <v>41851</v>
      </c>
      <c r="BJ1155" s="79"/>
      <c r="BK1155" s="75">
        <v>0.72</v>
      </c>
      <c r="BL1155" s="79"/>
      <c r="BM1155" s="79"/>
      <c r="BW1155" s="16"/>
      <c r="BX1155" s="10"/>
      <c r="BY1155" s="10"/>
      <c r="BZ1155" s="12"/>
      <c r="CA1155" s="10"/>
      <c r="CB1155" s="10"/>
      <c r="CC1155" s="11"/>
      <c r="CD1155" s="11"/>
      <c r="CF1155" s="17"/>
      <c r="CG1155" s="17"/>
      <c r="CH1155" s="17"/>
      <c r="CI1155" s="17"/>
    </row>
    <row r="1156" spans="33:87" ht="10.5" customHeight="1">
      <c r="AG1156" s="18">
        <v>35003</v>
      </c>
      <c r="AH1156" s="19" t="s">
        <v>33</v>
      </c>
      <c r="AI1156" s="26"/>
      <c r="AJ1156" s="20">
        <v>1.4500000000000001E-2</v>
      </c>
      <c r="AK1156" s="21"/>
      <c r="AL1156" s="21"/>
      <c r="AM1156" s="21"/>
      <c r="AN1156" s="21"/>
      <c r="AO1156" s="19" t="s">
        <v>34</v>
      </c>
      <c r="AP1156" s="18"/>
      <c r="AQ1156" s="3">
        <f t="shared" si="145"/>
        <v>43.386656691166984</v>
      </c>
      <c r="AR1156" s="27">
        <v>55.624334170536386</v>
      </c>
      <c r="AS1156" s="28">
        <v>3.1498979453070793E-2</v>
      </c>
      <c r="AT1156" s="28"/>
      <c r="AU1156" s="28"/>
      <c r="AV1156" s="28"/>
      <c r="AW1156" s="60"/>
      <c r="AX1156" s="69"/>
      <c r="AY1156" s="68"/>
      <c r="AZ1156" s="69"/>
      <c r="BA1156" s="69"/>
      <c r="BB1156" s="69"/>
      <c r="BC1156" s="68"/>
      <c r="BD1156" s="20"/>
      <c r="BE1156" s="27"/>
      <c r="BF1156" s="27"/>
      <c r="BG1156" s="28"/>
      <c r="BH1156" s="17"/>
      <c r="BI1156" s="74">
        <v>41880</v>
      </c>
      <c r="BJ1156" s="79"/>
      <c r="BK1156" s="75">
        <v>0.56999999999999995</v>
      </c>
      <c r="BL1156" s="79"/>
      <c r="BM1156" s="79"/>
      <c r="BW1156" s="16"/>
      <c r="BX1156" s="10"/>
      <c r="BY1156" s="10"/>
      <c r="BZ1156" s="12"/>
      <c r="CA1156" s="10"/>
      <c r="CB1156" s="10"/>
      <c r="CC1156" s="11"/>
      <c r="CD1156" s="11"/>
      <c r="CF1156" s="17"/>
      <c r="CG1156" s="17"/>
      <c r="CH1156" s="17"/>
      <c r="CI1156" s="17"/>
    </row>
    <row r="1157" spans="33:87" ht="10.5" customHeight="1">
      <c r="AG1157" s="18">
        <v>35005</v>
      </c>
      <c r="AH1157" s="19" t="s">
        <v>33</v>
      </c>
      <c r="AI1157" s="26"/>
      <c r="AJ1157" s="20">
        <v>1.4500000000000001E-2</v>
      </c>
      <c r="AK1157" s="20"/>
      <c r="AL1157" s="20"/>
      <c r="AM1157" s="20"/>
      <c r="AN1157" s="20"/>
      <c r="AO1157" s="19" t="s">
        <v>34</v>
      </c>
      <c r="AP1157" s="18"/>
      <c r="AQ1157" s="3">
        <f t="shared" ref="AQ1157:AQ1220" si="146">100*2.71828^(-(0.69315/30.02)*(AG1157-21794)/365.25)</f>
        <v>43.381171588637891</v>
      </c>
      <c r="AR1157" s="27">
        <v>55.617313627668679</v>
      </c>
      <c r="AS1157" s="28">
        <v>3.1495003856080075E-2</v>
      </c>
      <c r="AT1157" s="28"/>
      <c r="AU1157" s="28"/>
      <c r="AV1157" s="28"/>
      <c r="AW1157" s="60"/>
      <c r="AX1157" s="69"/>
      <c r="AY1157" s="68"/>
      <c r="AZ1157" s="69"/>
      <c r="BA1157" s="69"/>
      <c r="BB1157" s="69"/>
      <c r="BC1157" s="68"/>
      <c r="BD1157" s="20"/>
      <c r="BE1157" s="27"/>
      <c r="BF1157" s="27"/>
      <c r="BG1157" s="28"/>
      <c r="BH1157" s="17"/>
      <c r="BI1157" s="80">
        <v>41730</v>
      </c>
      <c r="BJ1157" s="79">
        <v>9.6</v>
      </c>
      <c r="BK1157" s="79"/>
      <c r="BL1157" s="79"/>
      <c r="BM1157" s="79"/>
      <c r="BW1157" s="16"/>
      <c r="BX1157" s="10"/>
      <c r="BY1157" s="10"/>
      <c r="BZ1157" s="12"/>
      <c r="CA1157" s="10"/>
      <c r="CB1157" s="10"/>
      <c r="CC1157" s="11"/>
      <c r="CD1157" s="11"/>
      <c r="CF1157" s="17"/>
      <c r="CG1157" s="17"/>
      <c r="CH1157" s="17"/>
      <c r="CI1157" s="17"/>
    </row>
    <row r="1158" spans="33:87" ht="10.5" customHeight="1">
      <c r="AG1158" s="18">
        <v>35005</v>
      </c>
      <c r="AH1158" s="19" t="s">
        <v>33</v>
      </c>
      <c r="AI1158" s="26"/>
      <c r="AJ1158" s="20">
        <v>1.4500000000000001E-2</v>
      </c>
      <c r="AK1158" s="21"/>
      <c r="AL1158" s="21"/>
      <c r="AM1158" s="21"/>
      <c r="AN1158" s="21"/>
      <c r="AO1158" s="19" t="s">
        <v>34</v>
      </c>
      <c r="AP1158" s="18"/>
      <c r="AQ1158" s="3">
        <f t="shared" si="146"/>
        <v>43.381171588637891</v>
      </c>
      <c r="AR1158" s="27">
        <v>55.617313627668679</v>
      </c>
      <c r="AS1158" s="28">
        <v>3.1495003856080075E-2</v>
      </c>
      <c r="AT1158" s="28"/>
      <c r="AU1158" s="28"/>
      <c r="AV1158" s="28"/>
      <c r="AW1158" s="60"/>
      <c r="AX1158" s="69"/>
      <c r="AY1158" s="68"/>
      <c r="AZ1158" s="69"/>
      <c r="BA1158" s="69"/>
      <c r="BB1158" s="69"/>
      <c r="BC1158" s="68"/>
      <c r="BD1158" s="20"/>
      <c r="BE1158" s="27"/>
      <c r="BF1158" s="27"/>
      <c r="BG1158" s="28"/>
      <c r="BH1158" s="17"/>
      <c r="BI1158" s="80">
        <v>41760</v>
      </c>
      <c r="BJ1158" s="79">
        <v>3.32</v>
      </c>
      <c r="BK1158" s="79"/>
      <c r="BL1158" s="79"/>
      <c r="BM1158" s="79"/>
      <c r="BW1158" s="16"/>
      <c r="BX1158" s="10"/>
      <c r="BY1158" s="10"/>
      <c r="BZ1158" s="12"/>
      <c r="CA1158" s="10"/>
      <c r="CB1158" s="10"/>
      <c r="CC1158" s="11"/>
      <c r="CD1158" s="11"/>
      <c r="CF1158" s="17"/>
      <c r="CG1158" s="17"/>
      <c r="CH1158" s="17"/>
      <c r="CI1158" s="17"/>
    </row>
    <row r="1159" spans="33:87" ht="10.5" customHeight="1">
      <c r="AG1159" s="18">
        <v>35005</v>
      </c>
      <c r="AH1159" s="19" t="s">
        <v>33</v>
      </c>
      <c r="AI1159" s="26"/>
      <c r="AJ1159" s="20">
        <v>1.4500000000000001E-2</v>
      </c>
      <c r="AK1159" s="21"/>
      <c r="AL1159" s="21"/>
      <c r="AM1159" s="21"/>
      <c r="AN1159" s="21"/>
      <c r="AO1159" s="19" t="s">
        <v>34</v>
      </c>
      <c r="AP1159" s="20"/>
      <c r="AQ1159" s="3">
        <f t="shared" si="146"/>
        <v>43.381171588637891</v>
      </c>
      <c r="AR1159" s="27">
        <v>55.617313627668679</v>
      </c>
      <c r="AS1159" s="28">
        <v>3.1495003856080075E-2</v>
      </c>
      <c r="AT1159" s="28"/>
      <c r="AU1159" s="28"/>
      <c r="AV1159" s="28"/>
      <c r="AW1159" s="60"/>
      <c r="AX1159" s="69"/>
      <c r="AY1159" s="68"/>
      <c r="AZ1159" s="69"/>
      <c r="BA1159" s="69"/>
      <c r="BB1159" s="69"/>
      <c r="BC1159" s="68"/>
      <c r="BD1159" s="20"/>
      <c r="BE1159" s="27"/>
      <c r="BF1159" s="27"/>
      <c r="BG1159" s="28"/>
      <c r="BH1159" s="17"/>
      <c r="BI1159" s="80">
        <v>41792</v>
      </c>
      <c r="BJ1159" s="79">
        <v>1.99</v>
      </c>
      <c r="BK1159" s="79"/>
      <c r="BL1159" s="79"/>
      <c r="BM1159" s="79"/>
      <c r="BW1159" s="16"/>
      <c r="BX1159" s="10"/>
      <c r="BY1159" s="10"/>
      <c r="BZ1159" s="12"/>
      <c r="CA1159" s="10"/>
      <c r="CB1159" s="10"/>
      <c r="CC1159" s="11"/>
      <c r="CD1159" s="11"/>
      <c r="CF1159" s="17"/>
      <c r="CG1159" s="17"/>
      <c r="CH1159" s="17"/>
      <c r="CI1159" s="17"/>
    </row>
    <row r="1160" spans="33:87" ht="10.5" customHeight="1">
      <c r="AG1160" s="18">
        <v>35005</v>
      </c>
      <c r="AH1160" s="19" t="s">
        <v>39</v>
      </c>
      <c r="AI1160" s="19"/>
      <c r="AJ1160" s="19"/>
      <c r="AK1160" s="19"/>
      <c r="AL1160" s="20">
        <v>0.02</v>
      </c>
      <c r="AM1160" s="26"/>
      <c r="AN1160" s="20"/>
      <c r="AO1160" s="19" t="s">
        <v>34</v>
      </c>
      <c r="AP1160" s="18"/>
      <c r="AQ1160" s="3">
        <f t="shared" si="146"/>
        <v>43.381171588637891</v>
      </c>
      <c r="AR1160" s="19"/>
      <c r="AS1160" s="19"/>
      <c r="AT1160" s="27">
        <v>216.99007003259794</v>
      </c>
      <c r="AU1160" s="27">
        <v>123.60397322597615</v>
      </c>
      <c r="AV1160" s="28">
        <v>0</v>
      </c>
      <c r="AW1160" s="60"/>
      <c r="AX1160" s="69"/>
      <c r="AY1160" s="68"/>
      <c r="AZ1160" s="69"/>
      <c r="BA1160" s="69"/>
      <c r="BB1160" s="69"/>
      <c r="BC1160" s="68"/>
      <c r="BD1160" s="20"/>
      <c r="BE1160" s="27"/>
      <c r="BF1160" s="27"/>
      <c r="BG1160" s="28"/>
      <c r="BH1160" s="17"/>
      <c r="BI1160" s="80">
        <v>41821</v>
      </c>
      <c r="BJ1160" s="79"/>
      <c r="BK1160" s="79"/>
      <c r="BL1160" s="79"/>
      <c r="BM1160" s="79"/>
      <c r="BW1160" s="16"/>
      <c r="BX1160" s="10"/>
      <c r="BY1160" s="10"/>
      <c r="BZ1160" s="12"/>
      <c r="CA1160" s="10"/>
      <c r="CB1160" s="10"/>
      <c r="CC1160" s="11"/>
      <c r="CD1160" s="11"/>
      <c r="CF1160" s="17"/>
      <c r="CG1160" s="17"/>
      <c r="CH1160" s="17"/>
      <c r="CI1160" s="17"/>
    </row>
    <row r="1161" spans="33:87" ht="10.5" customHeight="1">
      <c r="AG1161" s="18">
        <v>35033</v>
      </c>
      <c r="AH1161" s="19" t="s">
        <v>35</v>
      </c>
      <c r="AI1161" s="20">
        <v>1.6E-2</v>
      </c>
      <c r="AJ1161" s="26"/>
      <c r="AK1161" s="20"/>
      <c r="AL1161" s="20"/>
      <c r="AM1161" s="20"/>
      <c r="AN1161" s="20"/>
      <c r="AO1161" s="19" t="s">
        <v>34</v>
      </c>
      <c r="AP1161" s="18"/>
      <c r="AQ1161" s="3">
        <f t="shared" si="146"/>
        <v>43.304452925298449</v>
      </c>
      <c r="AR1161" s="27">
        <v>55.519119015832608</v>
      </c>
      <c r="AS1161" s="28">
        <v>3.1439398155683841E-2</v>
      </c>
      <c r="AT1161" s="28"/>
      <c r="AU1161" s="28"/>
      <c r="AV1161" s="28"/>
      <c r="AW1161" s="60"/>
      <c r="AX1161" s="69"/>
      <c r="AY1161" s="68"/>
      <c r="AZ1161" s="69"/>
      <c r="BA1161" s="69"/>
      <c r="BB1161" s="69"/>
      <c r="BC1161" s="68"/>
      <c r="BD1161" s="20"/>
      <c r="BE1161" s="27"/>
      <c r="BF1161" s="27"/>
      <c r="BG1161" s="28"/>
      <c r="BH1161" s="17"/>
      <c r="BI1161" s="80">
        <v>41852</v>
      </c>
      <c r="BJ1161" s="79">
        <v>0.7</v>
      </c>
      <c r="BK1161" s="79"/>
      <c r="BL1161" s="79"/>
      <c r="BM1161" s="79"/>
      <c r="BW1161" s="16"/>
      <c r="BX1161" s="10"/>
      <c r="BY1161" s="10"/>
      <c r="BZ1161" s="12"/>
      <c r="CA1161" s="10"/>
      <c r="CB1161" s="10"/>
      <c r="CC1161" s="11"/>
      <c r="CD1161" s="11"/>
      <c r="CF1161" s="17"/>
      <c r="CG1161" s="17"/>
      <c r="CH1161" s="17"/>
      <c r="CI1161" s="17"/>
    </row>
    <row r="1162" spans="33:87" ht="10.5" customHeight="1">
      <c r="AG1162" s="18">
        <v>35033</v>
      </c>
      <c r="AH1162" s="19" t="s">
        <v>33</v>
      </c>
      <c r="AI1162" s="26"/>
      <c r="AJ1162" s="20">
        <v>1.4500000000000001E-2</v>
      </c>
      <c r="AK1162" s="21"/>
      <c r="AL1162" s="21"/>
      <c r="AM1162" s="21"/>
      <c r="AN1162" s="21"/>
      <c r="AO1162" s="19" t="s">
        <v>34</v>
      </c>
      <c r="AP1162" s="20"/>
      <c r="AQ1162" s="3">
        <f t="shared" si="146"/>
        <v>43.304452925298449</v>
      </c>
      <c r="AR1162" s="27">
        <v>55.519119015832608</v>
      </c>
      <c r="AS1162" s="28">
        <v>3.1439398155683841E-2</v>
      </c>
      <c r="AT1162" s="28"/>
      <c r="AU1162" s="28"/>
      <c r="AV1162" s="28"/>
      <c r="AW1162" s="60"/>
      <c r="AX1162" s="69"/>
      <c r="AY1162" s="68"/>
      <c r="AZ1162" s="69"/>
      <c r="BA1162" s="69"/>
      <c r="BB1162" s="69"/>
      <c r="BC1162" s="68"/>
      <c r="BD1162" s="20"/>
      <c r="BE1162" s="27"/>
      <c r="BF1162" s="27"/>
      <c r="BG1162" s="28"/>
      <c r="BH1162" s="17"/>
      <c r="BI1162" s="80">
        <v>41883</v>
      </c>
      <c r="BJ1162" s="79">
        <v>0.71</v>
      </c>
      <c r="BK1162" s="79"/>
      <c r="BL1162" s="79"/>
      <c r="BM1162" s="79"/>
      <c r="BW1162" s="16"/>
      <c r="BX1162" s="10"/>
      <c r="BY1162" s="10"/>
      <c r="BZ1162" s="12"/>
      <c r="CA1162" s="10"/>
      <c r="CB1162" s="10"/>
      <c r="CC1162" s="11"/>
      <c r="CD1162" s="11"/>
      <c r="CF1162" s="17"/>
      <c r="CG1162" s="17"/>
      <c r="CH1162" s="17"/>
      <c r="CI1162" s="17"/>
    </row>
    <row r="1163" spans="33:87" ht="10.5" customHeight="1">
      <c r="AG1163" s="18">
        <v>35037</v>
      </c>
      <c r="AH1163" s="19" t="s">
        <v>33</v>
      </c>
      <c r="AI1163" s="26"/>
      <c r="AJ1163" s="20">
        <v>1.4500000000000001E-2</v>
      </c>
      <c r="AK1163" s="20"/>
      <c r="AL1163" s="20"/>
      <c r="AM1163" s="20"/>
      <c r="AN1163" s="20"/>
      <c r="AO1163" s="19" t="s">
        <v>34</v>
      </c>
      <c r="AP1163" s="18"/>
      <c r="AQ1163" s="3">
        <f t="shared" si="146"/>
        <v>43.293504197385168</v>
      </c>
      <c r="AR1163" s="27">
        <v>55.505105373658068</v>
      </c>
      <c r="AS1163" s="28">
        <v>3.143146250245759E-2</v>
      </c>
      <c r="AT1163" s="28"/>
      <c r="AU1163" s="28"/>
      <c r="AV1163" s="28"/>
      <c r="AW1163" s="60"/>
      <c r="AX1163" s="69"/>
      <c r="AY1163" s="68"/>
      <c r="AZ1163" s="69"/>
      <c r="BA1163" s="69"/>
      <c r="BB1163" s="69"/>
      <c r="BC1163" s="68"/>
      <c r="BD1163" s="20"/>
      <c r="BE1163" s="27"/>
      <c r="BF1163" s="27"/>
      <c r="BG1163" s="28"/>
      <c r="BH1163" s="17"/>
      <c r="BI1163" s="80">
        <v>41912</v>
      </c>
      <c r="BJ1163" s="79">
        <v>0.89</v>
      </c>
      <c r="BK1163" s="79"/>
      <c r="BL1163" s="79"/>
      <c r="BM1163" s="79"/>
      <c r="BW1163" s="16"/>
      <c r="BX1163" s="10"/>
      <c r="BY1163" s="10"/>
      <c r="BZ1163" s="12"/>
      <c r="CA1163" s="10"/>
      <c r="CB1163" s="10"/>
      <c r="CC1163" s="11"/>
      <c r="CD1163" s="11"/>
      <c r="CF1163" s="17"/>
      <c r="CG1163" s="17"/>
      <c r="CH1163" s="17"/>
      <c r="CI1163" s="17"/>
    </row>
    <row r="1164" spans="33:87" ht="10.5" customHeight="1">
      <c r="AG1164" s="18">
        <v>35037</v>
      </c>
      <c r="AH1164" s="19" t="s">
        <v>33</v>
      </c>
      <c r="AI1164" s="26"/>
      <c r="AJ1164" s="20">
        <v>1.4500000000000001E-2</v>
      </c>
      <c r="AK1164" s="21"/>
      <c r="AL1164" s="21"/>
      <c r="AM1164" s="21"/>
      <c r="AN1164" s="21"/>
      <c r="AO1164" s="19" t="s">
        <v>34</v>
      </c>
      <c r="AP1164" s="20"/>
      <c r="AQ1164" s="3">
        <f t="shared" si="146"/>
        <v>43.293504197385168</v>
      </c>
      <c r="AR1164" s="27">
        <v>55.505105373658068</v>
      </c>
      <c r="AS1164" s="28">
        <v>3.143146250245759E-2</v>
      </c>
      <c r="AT1164" s="28"/>
      <c r="AU1164" s="28"/>
      <c r="AV1164" s="28"/>
      <c r="AW1164" s="60"/>
      <c r="AX1164" s="69"/>
      <c r="AY1164" s="68"/>
      <c r="AZ1164" s="69"/>
      <c r="BA1164" s="69"/>
      <c r="BB1164" s="69"/>
      <c r="BC1164" s="68"/>
      <c r="BD1164" s="20"/>
      <c r="BE1164" s="27"/>
      <c r="BF1164" s="27"/>
      <c r="BG1164" s="28"/>
      <c r="BH1164" s="17"/>
      <c r="BI1164" s="80">
        <v>41947</v>
      </c>
      <c r="BJ1164" s="79">
        <v>1.2</v>
      </c>
      <c r="BK1164" s="79"/>
      <c r="BL1164" s="79"/>
      <c r="BM1164" s="79"/>
      <c r="BW1164" s="16"/>
      <c r="BX1164" s="10"/>
      <c r="BY1164" s="10"/>
      <c r="BZ1164" s="12"/>
      <c r="CA1164" s="10"/>
      <c r="CB1164" s="10"/>
      <c r="CC1164" s="11"/>
      <c r="CD1164" s="11"/>
      <c r="CF1164" s="17"/>
      <c r="CG1164" s="17"/>
      <c r="CH1164" s="17"/>
      <c r="CI1164" s="17"/>
    </row>
    <row r="1165" spans="33:87" ht="10.5" customHeight="1">
      <c r="AG1165" s="18">
        <v>35037</v>
      </c>
      <c r="AH1165" s="19" t="s">
        <v>33</v>
      </c>
      <c r="AI1165" s="26"/>
      <c r="AJ1165" s="20">
        <v>1.4500000000000001E-2</v>
      </c>
      <c r="AK1165" s="21"/>
      <c r="AL1165" s="21"/>
      <c r="AM1165" s="21"/>
      <c r="AN1165" s="21"/>
      <c r="AO1165" s="19" t="s">
        <v>34</v>
      </c>
      <c r="AP1165" s="20"/>
      <c r="AQ1165" s="3">
        <f t="shared" si="146"/>
        <v>43.293504197385168</v>
      </c>
      <c r="AR1165" s="27">
        <v>55.505105373658068</v>
      </c>
      <c r="AS1165" s="28">
        <v>3.143146250245759E-2</v>
      </c>
      <c r="AT1165" s="28"/>
      <c r="AU1165" s="28"/>
      <c r="AV1165" s="28"/>
      <c r="AW1165" s="60"/>
      <c r="AX1165" s="69"/>
      <c r="AY1165" s="68"/>
      <c r="AZ1165" s="69"/>
      <c r="BA1165" s="69"/>
      <c r="BB1165" s="69"/>
      <c r="BC1165" s="68"/>
      <c r="BD1165" s="20"/>
      <c r="BE1165" s="27"/>
      <c r="BF1165" s="27"/>
      <c r="BG1165" s="28"/>
      <c r="BH1165" s="17"/>
      <c r="BI1165" s="80">
        <v>41974</v>
      </c>
      <c r="BJ1165" s="79">
        <v>0.52</v>
      </c>
      <c r="BK1165" s="79"/>
      <c r="BL1165" s="79"/>
      <c r="BM1165" s="79"/>
      <c r="BW1165" s="16"/>
      <c r="BX1165" s="10"/>
      <c r="BY1165" s="10"/>
      <c r="BZ1165" s="12"/>
      <c r="CA1165" s="10"/>
      <c r="CB1165" s="10"/>
      <c r="CC1165" s="11"/>
      <c r="CD1165" s="11"/>
      <c r="CF1165" s="17"/>
      <c r="CG1165" s="17"/>
      <c r="CH1165" s="17"/>
      <c r="CI1165" s="17"/>
    </row>
    <row r="1166" spans="33:87" ht="10.5" customHeight="1">
      <c r="AG1166" s="18">
        <v>35037</v>
      </c>
      <c r="AH1166" s="19" t="s">
        <v>39</v>
      </c>
      <c r="AI1166" s="19"/>
      <c r="AJ1166" s="19"/>
      <c r="AK1166" s="19"/>
      <c r="AL1166" s="20">
        <v>0.27</v>
      </c>
      <c r="AM1166" s="26"/>
      <c r="AN1166" s="20"/>
      <c r="AO1166" s="19" t="s">
        <v>34</v>
      </c>
      <c r="AP1166" s="20"/>
      <c r="AQ1166" s="3">
        <f t="shared" si="146"/>
        <v>43.293504197385168</v>
      </c>
      <c r="AR1166" s="19"/>
      <c r="AS1166" s="19"/>
      <c r="AT1166" s="27">
        <v>216.55229130313612</v>
      </c>
      <c r="AU1166" s="27">
        <v>123.35460149045308</v>
      </c>
      <c r="AV1166" s="28">
        <v>0</v>
      </c>
      <c r="AW1166" s="60"/>
      <c r="AX1166" s="69"/>
      <c r="AY1166" s="68"/>
      <c r="AZ1166" s="69"/>
      <c r="BA1166" s="69"/>
      <c r="BB1166" s="69"/>
      <c r="BC1166" s="68"/>
      <c r="BD1166" s="20"/>
      <c r="BE1166" s="27"/>
      <c r="BF1166" s="27"/>
      <c r="BG1166" s="28"/>
      <c r="BH1166" s="17"/>
      <c r="BI1166" s="80">
        <v>41998</v>
      </c>
      <c r="BJ1166" s="79">
        <v>1.4</v>
      </c>
      <c r="BK1166" s="79"/>
      <c r="BL1166" s="79"/>
      <c r="BM1166" s="79"/>
      <c r="BW1166" s="16"/>
      <c r="BX1166" s="10"/>
      <c r="BY1166" s="10"/>
      <c r="BZ1166" s="12"/>
      <c r="CA1166" s="10"/>
      <c r="CB1166" s="10"/>
      <c r="CC1166" s="11"/>
      <c r="CD1166" s="11"/>
      <c r="CF1166" s="17"/>
      <c r="CG1166" s="17"/>
      <c r="CH1166" s="17"/>
      <c r="CI1166" s="17"/>
    </row>
    <row r="1167" spans="33:87" ht="10.5" customHeight="1">
      <c r="AG1167" s="18">
        <v>35061</v>
      </c>
      <c r="AH1167" s="19" t="s">
        <v>35</v>
      </c>
      <c r="AI1167" s="20">
        <v>0.11</v>
      </c>
      <c r="AJ1167" s="26"/>
      <c r="AK1167" s="20"/>
      <c r="AL1167" s="20"/>
      <c r="AM1167" s="20"/>
      <c r="AN1167" s="20"/>
      <c r="AO1167" s="19" t="s">
        <v>34</v>
      </c>
      <c r="AP1167" s="20"/>
      <c r="AQ1167" s="3">
        <f t="shared" si="146"/>
        <v>43.227869937255193</v>
      </c>
      <c r="AR1167" s="27">
        <v>55.421097770546709</v>
      </c>
      <c r="AS1167" s="28">
        <v>3.1383890629395818E-2</v>
      </c>
      <c r="AT1167" s="28"/>
      <c r="AU1167" s="28"/>
      <c r="AV1167" s="28"/>
      <c r="AW1167" s="60"/>
      <c r="AX1167" s="69"/>
      <c r="AY1167" s="68"/>
      <c r="AZ1167" s="69"/>
      <c r="BA1167" s="69"/>
      <c r="BB1167" s="69"/>
      <c r="BC1167" s="68"/>
      <c r="BD1167" s="20"/>
      <c r="BE1167" s="27"/>
      <c r="BF1167" s="27"/>
      <c r="BG1167" s="28"/>
      <c r="BH1167" s="17"/>
      <c r="BI1167" s="80">
        <v>42037</v>
      </c>
      <c r="BJ1167" s="79">
        <v>4.16</v>
      </c>
      <c r="BK1167" s="79"/>
      <c r="BL1167" s="79"/>
      <c r="BM1167" s="79"/>
      <c r="BW1167" s="16"/>
      <c r="BX1167" s="10"/>
      <c r="BY1167" s="10"/>
      <c r="BZ1167" s="12"/>
      <c r="CA1167" s="10"/>
      <c r="CB1167" s="10"/>
      <c r="CC1167" s="11"/>
      <c r="CD1167" s="11"/>
      <c r="CF1167" s="17"/>
      <c r="CG1167" s="17"/>
      <c r="CH1167" s="17"/>
      <c r="CI1167" s="17"/>
    </row>
    <row r="1168" spans="33:87" ht="10.5" customHeight="1">
      <c r="AG1168" s="18">
        <v>35061</v>
      </c>
      <c r="AH1168" s="19" t="s">
        <v>33</v>
      </c>
      <c r="AI1168" s="26"/>
      <c r="AJ1168" s="20">
        <v>1.4500000000000001E-2</v>
      </c>
      <c r="AK1168" s="21"/>
      <c r="AL1168" s="21"/>
      <c r="AM1168" s="21"/>
      <c r="AN1168" s="21"/>
      <c r="AO1168" s="19" t="s">
        <v>34</v>
      </c>
      <c r="AP1168" s="20"/>
      <c r="AQ1168" s="3">
        <f t="shared" si="146"/>
        <v>43.227869937255193</v>
      </c>
      <c r="AR1168" s="27">
        <v>55.421097770546709</v>
      </c>
      <c r="AS1168" s="28">
        <v>3.1383890629395818E-2</v>
      </c>
      <c r="AT1168" s="28"/>
      <c r="AU1168" s="28"/>
      <c r="AV1168" s="28"/>
      <c r="AW1168" s="60"/>
      <c r="AX1168" s="69"/>
      <c r="AY1168" s="68"/>
      <c r="AZ1168" s="69"/>
      <c r="BA1168" s="69"/>
      <c r="BB1168" s="69"/>
      <c r="BC1168" s="68"/>
      <c r="BD1168" s="20"/>
      <c r="BE1168" s="27"/>
      <c r="BF1168" s="27"/>
      <c r="BG1168" s="28"/>
      <c r="BH1168" s="17"/>
      <c r="BI1168" s="80">
        <v>42065</v>
      </c>
      <c r="BJ1168" s="79">
        <v>3.08</v>
      </c>
      <c r="BK1168" s="79"/>
      <c r="BL1168" s="79"/>
      <c r="BM1168" s="79"/>
      <c r="BW1168" s="16"/>
      <c r="BX1168" s="10"/>
      <c r="BY1168" s="10"/>
      <c r="BZ1168" s="12"/>
      <c r="CA1168" s="10"/>
      <c r="CB1168" s="10"/>
      <c r="CC1168" s="11"/>
      <c r="CD1168" s="11"/>
      <c r="CF1168" s="17"/>
      <c r="CG1168" s="17"/>
      <c r="CH1168" s="17"/>
      <c r="CI1168" s="17"/>
    </row>
    <row r="1169" spans="32:87" ht="10.5" customHeight="1">
      <c r="AG1169" s="18">
        <v>35069</v>
      </c>
      <c r="AH1169" s="19" t="s">
        <v>33</v>
      </c>
      <c r="AI1169" s="26"/>
      <c r="AJ1169" s="20">
        <v>1.4500000000000001E-2</v>
      </c>
      <c r="AK1169" s="21"/>
      <c r="AL1169" s="21"/>
      <c r="AM1169" s="21"/>
      <c r="AN1169" s="21"/>
      <c r="AO1169" s="19" t="s">
        <v>34</v>
      </c>
      <c r="AP1169" s="18"/>
      <c r="AQ1169" s="3">
        <f t="shared" si="146"/>
        <v>43.206013969892851</v>
      </c>
      <c r="AR1169" s="27">
        <v>55.393123500453108</v>
      </c>
      <c r="AS1169" s="28">
        <v>3.1368049343885922E-2</v>
      </c>
      <c r="AT1169" s="28"/>
      <c r="AU1169" s="28"/>
      <c r="AV1169" s="28"/>
      <c r="AW1169" s="60"/>
      <c r="AX1169" s="69"/>
      <c r="AY1169" s="68"/>
      <c r="AZ1169" s="69"/>
      <c r="BA1169" s="69"/>
      <c r="BB1169" s="69"/>
      <c r="BC1169" s="68"/>
      <c r="BD1169" s="20"/>
      <c r="BE1169" s="27"/>
      <c r="BF1169" s="27"/>
      <c r="BG1169" s="28"/>
      <c r="BH1169" s="17"/>
      <c r="BI1169" s="80">
        <v>42095</v>
      </c>
      <c r="BJ1169" s="79">
        <v>1.35</v>
      </c>
      <c r="BK1169" s="79"/>
      <c r="BL1169" s="79"/>
      <c r="BM1169" s="79"/>
      <c r="BW1169" s="16"/>
      <c r="BX1169" s="10"/>
      <c r="BY1169" s="10"/>
      <c r="BZ1169" s="12"/>
      <c r="CA1169" s="10"/>
      <c r="CB1169" s="10"/>
      <c r="CC1169" s="11"/>
      <c r="CD1169" s="11"/>
      <c r="CF1169" s="17"/>
      <c r="CG1169" s="17"/>
      <c r="CH1169" s="17"/>
      <c r="CI1169" s="17"/>
    </row>
    <row r="1170" spans="32:87" ht="10.5" customHeight="1">
      <c r="AG1170" s="18">
        <v>35069</v>
      </c>
      <c r="AH1170" s="19" t="s">
        <v>33</v>
      </c>
      <c r="AI1170" s="26"/>
      <c r="AJ1170" s="20">
        <v>1.4500000000000001E-2</v>
      </c>
      <c r="AK1170" s="21"/>
      <c r="AL1170" s="21"/>
      <c r="AM1170" s="21"/>
      <c r="AN1170" s="21"/>
      <c r="AO1170" s="19" t="s">
        <v>34</v>
      </c>
      <c r="AP1170" s="18"/>
      <c r="AQ1170" s="3">
        <f t="shared" si="146"/>
        <v>43.206013969892851</v>
      </c>
      <c r="AR1170" s="27">
        <v>55.393123500453108</v>
      </c>
      <c r="AS1170" s="28">
        <v>3.1368049343885922E-2</v>
      </c>
      <c r="AT1170" s="28"/>
      <c r="AU1170" s="28"/>
      <c r="AV1170" s="28"/>
      <c r="AW1170" s="60"/>
      <c r="AX1170" s="69"/>
      <c r="AY1170" s="68"/>
      <c r="AZ1170" s="69"/>
      <c r="BA1170" s="69"/>
      <c r="BB1170" s="69"/>
      <c r="BC1170" s="68"/>
      <c r="BD1170" s="20"/>
      <c r="BE1170" s="27"/>
      <c r="BF1170" s="27"/>
      <c r="BG1170" s="28"/>
      <c r="BH1170" s="17"/>
      <c r="BI1170" s="80">
        <v>42125</v>
      </c>
      <c r="BJ1170" s="79">
        <v>0.81</v>
      </c>
      <c r="BK1170" s="79"/>
      <c r="BL1170" s="79"/>
      <c r="BM1170" s="79"/>
      <c r="BW1170" s="16"/>
      <c r="BX1170" s="10"/>
      <c r="BY1170" s="10"/>
      <c r="BZ1170" s="12"/>
      <c r="CA1170" s="10"/>
      <c r="CB1170" s="10"/>
      <c r="CC1170" s="11"/>
      <c r="CD1170" s="11"/>
      <c r="CF1170" s="17"/>
      <c r="CG1170" s="17"/>
      <c r="CH1170" s="17"/>
      <c r="CI1170" s="17"/>
    </row>
    <row r="1171" spans="32:87" ht="10.5" customHeight="1">
      <c r="AG1171" s="18">
        <v>35069</v>
      </c>
      <c r="AH1171" s="19" t="s">
        <v>33</v>
      </c>
      <c r="AI1171" s="26"/>
      <c r="AJ1171" s="20">
        <v>1.4500000000000001E-2</v>
      </c>
      <c r="AK1171" s="21"/>
      <c r="AL1171" s="21"/>
      <c r="AM1171" s="21"/>
      <c r="AN1171" s="21"/>
      <c r="AO1171" s="19" t="s">
        <v>34</v>
      </c>
      <c r="AP1171" s="20"/>
      <c r="AQ1171" s="3">
        <f t="shared" si="146"/>
        <v>43.206013969892851</v>
      </c>
      <c r="AR1171" s="27">
        <v>55.393123500453108</v>
      </c>
      <c r="AS1171" s="28">
        <v>3.1368049343885922E-2</v>
      </c>
      <c r="AT1171" s="28"/>
      <c r="AU1171" s="28"/>
      <c r="AV1171" s="28"/>
      <c r="AW1171" s="60"/>
      <c r="AX1171" s="69"/>
      <c r="AY1171" s="68"/>
      <c r="AZ1171" s="69"/>
      <c r="BA1171" s="69"/>
      <c r="BB1171" s="69"/>
      <c r="BC1171" s="68"/>
      <c r="BD1171" s="20"/>
      <c r="BE1171" s="27"/>
      <c r="BF1171" s="27"/>
      <c r="BG1171" s="28"/>
      <c r="BH1171" s="17"/>
      <c r="BI1171" s="80">
        <v>42156</v>
      </c>
      <c r="BJ1171" s="79">
        <v>1.88</v>
      </c>
      <c r="BK1171" s="79"/>
      <c r="BL1171" s="79"/>
      <c r="BM1171" s="79"/>
      <c r="BW1171" s="16"/>
      <c r="BX1171" s="10"/>
      <c r="BY1171" s="10"/>
      <c r="BZ1171" s="12"/>
      <c r="CA1171" s="10"/>
      <c r="CB1171" s="10"/>
      <c r="CC1171" s="11"/>
      <c r="CD1171" s="11"/>
      <c r="CF1171" s="17"/>
      <c r="CG1171" s="17"/>
      <c r="CH1171" s="17"/>
      <c r="CI1171" s="17"/>
    </row>
    <row r="1172" spans="32:87" ht="10.5" customHeight="1">
      <c r="AG1172" s="18">
        <v>35069</v>
      </c>
      <c r="AH1172" s="19" t="s">
        <v>39</v>
      </c>
      <c r="AI1172" s="19"/>
      <c r="AJ1172" s="19"/>
      <c r="AK1172" s="19"/>
      <c r="AL1172" s="20">
        <v>0.02</v>
      </c>
      <c r="AM1172" s="26"/>
      <c r="AN1172" s="20"/>
      <c r="AO1172" s="19" t="s">
        <v>34</v>
      </c>
      <c r="AP1172" s="18"/>
      <c r="AQ1172" s="3">
        <f t="shared" si="146"/>
        <v>43.206013969892851</v>
      </c>
      <c r="AR1172" s="19"/>
      <c r="AS1172" s="19"/>
      <c r="AT1172" s="27">
        <v>216.11539579480947</v>
      </c>
      <c r="AU1172" s="27">
        <v>123.10573286385814</v>
      </c>
      <c r="AV1172" s="28">
        <v>0</v>
      </c>
      <c r="AW1172" s="60"/>
      <c r="AX1172" s="69"/>
      <c r="AY1172" s="68"/>
      <c r="AZ1172" s="69"/>
      <c r="BA1172" s="69"/>
      <c r="BB1172" s="69"/>
      <c r="BC1172" s="68"/>
      <c r="BD1172" s="20"/>
      <c r="BE1172" s="27"/>
      <c r="BF1172" s="27"/>
      <c r="BG1172" s="28"/>
      <c r="BH1172" s="17"/>
      <c r="BI1172" s="80">
        <v>42187</v>
      </c>
      <c r="BJ1172" s="79">
        <v>0.56999999999999995</v>
      </c>
      <c r="BK1172" s="79"/>
      <c r="BL1172" s="79"/>
      <c r="BM1172" s="79"/>
      <c r="BW1172" s="16"/>
      <c r="BX1172" s="10"/>
      <c r="BY1172" s="10"/>
      <c r="BZ1172" s="12"/>
      <c r="CA1172" s="10"/>
      <c r="CB1172" s="10"/>
      <c r="CC1172" s="11"/>
      <c r="CD1172" s="11"/>
      <c r="CF1172" s="17"/>
      <c r="CG1172" s="17"/>
      <c r="CH1172" s="17"/>
      <c r="CI1172" s="17"/>
    </row>
    <row r="1173" spans="32:87" ht="10.5" customHeight="1">
      <c r="AG1173" s="18">
        <v>35095</v>
      </c>
      <c r="AH1173" s="19" t="s">
        <v>35</v>
      </c>
      <c r="AI1173" s="20">
        <v>1.6E-2</v>
      </c>
      <c r="AJ1173" s="26"/>
      <c r="AK1173" s="20"/>
      <c r="AL1173" s="20"/>
      <c r="AM1173" s="20"/>
      <c r="AN1173" s="20"/>
      <c r="AO1173" s="19" t="s">
        <v>34</v>
      </c>
      <c r="AP1173" s="18"/>
      <c r="AQ1173" s="3">
        <f t="shared" si="146"/>
        <v>43.135058363545006</v>
      </c>
      <c r="AR1173" s="27">
        <v>55.302304603717964</v>
      </c>
      <c r="AS1173" s="28">
        <v>3.1316620367613769E-2</v>
      </c>
      <c r="AT1173" s="28"/>
      <c r="AU1173" s="28"/>
      <c r="AV1173" s="28"/>
      <c r="AW1173" s="60"/>
      <c r="AX1173" s="69"/>
      <c r="AY1173" s="68"/>
      <c r="AZ1173" s="69"/>
      <c r="BA1173" s="69"/>
      <c r="BB1173" s="69"/>
      <c r="BC1173" s="68"/>
      <c r="BD1173" s="20"/>
      <c r="BE1173" s="27"/>
      <c r="BF1173" s="27"/>
      <c r="BG1173" s="28"/>
      <c r="BH1173" s="17"/>
      <c r="BI1173" s="80">
        <v>42219</v>
      </c>
      <c r="BJ1173" s="79">
        <v>0.23</v>
      </c>
      <c r="BK1173" s="79"/>
      <c r="BL1173" s="79"/>
      <c r="BM1173" s="79"/>
      <c r="BW1173" s="16"/>
      <c r="BX1173" s="10"/>
      <c r="BY1173" s="10"/>
      <c r="BZ1173" s="12"/>
      <c r="CA1173" s="10"/>
      <c r="CB1173" s="10"/>
      <c r="CC1173" s="11"/>
      <c r="CD1173" s="11"/>
      <c r="CF1173" s="17"/>
      <c r="CG1173" s="17"/>
      <c r="CH1173" s="17"/>
      <c r="CI1173" s="17"/>
    </row>
    <row r="1174" spans="32:87" ht="10.5" customHeight="1">
      <c r="AG1174" s="18">
        <v>35095</v>
      </c>
      <c r="AH1174" s="19" t="s">
        <v>33</v>
      </c>
      <c r="AI1174" s="26"/>
      <c r="AJ1174" s="20">
        <v>1.4500000000000001E-2</v>
      </c>
      <c r="AK1174" s="21"/>
      <c r="AL1174" s="21"/>
      <c r="AM1174" s="21"/>
      <c r="AN1174" s="21"/>
      <c r="AO1174" s="19" t="s">
        <v>34</v>
      </c>
      <c r="AP1174" s="20"/>
      <c r="AQ1174" s="3">
        <f t="shared" si="146"/>
        <v>43.135058363545006</v>
      </c>
      <c r="AR1174" s="27">
        <v>55.302304603717964</v>
      </c>
      <c r="AS1174" s="28">
        <v>3.1316620367613769E-2</v>
      </c>
      <c r="AT1174" s="28"/>
      <c r="AU1174" s="28"/>
      <c r="AV1174" s="28"/>
      <c r="AW1174" s="60"/>
      <c r="AX1174" s="69"/>
      <c r="AY1174" s="68"/>
      <c r="AZ1174" s="69"/>
      <c r="BA1174" s="69"/>
      <c r="BB1174" s="69"/>
      <c r="BC1174" s="68"/>
      <c r="BD1174" s="20"/>
      <c r="BE1174" s="27"/>
      <c r="BF1174" s="27"/>
      <c r="BG1174" s="28"/>
      <c r="BH1174" s="17"/>
      <c r="BI1174" s="80">
        <v>42248</v>
      </c>
      <c r="BJ1174" s="79">
        <v>0.34</v>
      </c>
      <c r="BK1174" s="79"/>
      <c r="BL1174" s="79"/>
      <c r="BM1174" s="79"/>
      <c r="BW1174" s="16"/>
      <c r="BX1174" s="10"/>
      <c r="BY1174" s="10"/>
      <c r="BZ1174" s="12"/>
      <c r="CA1174" s="10"/>
      <c r="CB1174" s="10"/>
      <c r="CC1174" s="11"/>
      <c r="CD1174" s="11"/>
      <c r="CF1174" s="17"/>
      <c r="CG1174" s="17"/>
      <c r="CH1174" s="17"/>
      <c r="CI1174" s="17"/>
    </row>
    <row r="1175" spans="32:87" ht="10.5" customHeight="1">
      <c r="AG1175" s="18">
        <v>35097</v>
      </c>
      <c r="AH1175" s="19" t="s">
        <v>33</v>
      </c>
      <c r="AI1175" s="26"/>
      <c r="AJ1175" s="20">
        <v>1.4500000000000001E-2</v>
      </c>
      <c r="AK1175" s="21"/>
      <c r="AL1175" s="21"/>
      <c r="AM1175" s="21"/>
      <c r="AN1175" s="21"/>
      <c r="AO1175" s="19" t="s">
        <v>34</v>
      </c>
      <c r="AP1175" s="18"/>
      <c r="AQ1175" s="3">
        <f t="shared" si="146"/>
        <v>43.129605069012371</v>
      </c>
      <c r="AR1175" s="27">
        <v>55.295324705334593</v>
      </c>
      <c r="AS1175" s="28">
        <v>3.1312667786804659E-2</v>
      </c>
      <c r="AT1175" s="28"/>
      <c r="AU1175" s="28"/>
      <c r="AV1175" s="28"/>
      <c r="AW1175" s="60"/>
      <c r="AX1175" s="69"/>
      <c r="AY1175" s="68"/>
      <c r="AZ1175" s="69"/>
      <c r="BA1175" s="69"/>
      <c r="BB1175" s="69"/>
      <c r="BC1175" s="68"/>
      <c r="BD1175" s="20"/>
      <c r="BE1175" s="27"/>
      <c r="BF1175" s="27"/>
      <c r="BG1175" s="28"/>
      <c r="BH1175" s="17"/>
      <c r="BI1175" s="80">
        <v>42278</v>
      </c>
      <c r="BJ1175" s="79">
        <v>0.19</v>
      </c>
      <c r="BK1175" s="79"/>
      <c r="BL1175" s="79"/>
      <c r="BM1175" s="79"/>
      <c r="BW1175" s="16"/>
      <c r="BX1175" s="10"/>
      <c r="BY1175" s="10"/>
      <c r="BZ1175" s="12"/>
      <c r="CA1175" s="10"/>
      <c r="CB1175" s="10"/>
      <c r="CC1175" s="11"/>
      <c r="CD1175" s="11"/>
      <c r="CF1175" s="17"/>
      <c r="CG1175" s="17"/>
      <c r="CH1175" s="17"/>
      <c r="CI1175" s="17"/>
    </row>
    <row r="1176" spans="32:87" ht="10.5" customHeight="1">
      <c r="AG1176" s="18">
        <v>35097</v>
      </c>
      <c r="AH1176" s="19" t="s">
        <v>33</v>
      </c>
      <c r="AI1176" s="26"/>
      <c r="AJ1176" s="20">
        <v>1.4500000000000001E-2</v>
      </c>
      <c r="AK1176" s="21"/>
      <c r="AL1176" s="21"/>
      <c r="AM1176" s="21"/>
      <c r="AN1176" s="21"/>
      <c r="AO1176" s="19" t="s">
        <v>34</v>
      </c>
      <c r="AP1176" s="18"/>
      <c r="AQ1176" s="3">
        <f t="shared" si="146"/>
        <v>43.129605069012371</v>
      </c>
      <c r="AR1176" s="27">
        <v>55.295324705334593</v>
      </c>
      <c r="AS1176" s="28">
        <v>3.1312667786804659E-2</v>
      </c>
      <c r="AT1176" s="28"/>
      <c r="AU1176" s="28"/>
      <c r="AV1176" s="28"/>
      <c r="AW1176" s="60"/>
      <c r="AX1176" s="69"/>
      <c r="AY1176" s="68"/>
      <c r="AZ1176" s="69"/>
      <c r="BA1176" s="69"/>
      <c r="BB1176" s="69"/>
      <c r="BC1176" s="68"/>
      <c r="BD1176" s="20"/>
      <c r="BE1176" s="27"/>
      <c r="BF1176" s="27"/>
      <c r="BG1176" s="28"/>
      <c r="BH1176" s="17"/>
      <c r="BI1176" s="80">
        <v>42312</v>
      </c>
      <c r="BJ1176" s="79">
        <v>1.4</v>
      </c>
      <c r="BK1176" s="79"/>
      <c r="BL1176" s="79"/>
      <c r="BM1176" s="79"/>
      <c r="BW1176" s="16"/>
      <c r="BX1176" s="10"/>
      <c r="BY1176" s="10"/>
      <c r="BZ1176" s="12"/>
      <c r="CA1176" s="10"/>
      <c r="CB1176" s="10"/>
      <c r="CC1176" s="11"/>
      <c r="CD1176" s="11"/>
      <c r="CF1176" s="17"/>
      <c r="CG1176" s="17"/>
      <c r="CH1176" s="17"/>
      <c r="CI1176" s="17"/>
    </row>
    <row r="1177" spans="32:87" ht="10.5" customHeight="1">
      <c r="AG1177" s="18">
        <v>35097</v>
      </c>
      <c r="AH1177" s="19" t="s">
        <v>33</v>
      </c>
      <c r="AI1177" s="26"/>
      <c r="AJ1177" s="20">
        <v>1.4500000000000001E-2</v>
      </c>
      <c r="AK1177" s="21"/>
      <c r="AL1177" s="21"/>
      <c r="AM1177" s="21"/>
      <c r="AN1177" s="21"/>
      <c r="AO1177" s="19" t="s">
        <v>34</v>
      </c>
      <c r="AP1177" s="20"/>
      <c r="AQ1177" s="3">
        <f t="shared" si="146"/>
        <v>43.129605069012371</v>
      </c>
      <c r="AR1177" s="27">
        <v>55.295324705334593</v>
      </c>
      <c r="AS1177" s="28">
        <v>3.1312667786804659E-2</v>
      </c>
      <c r="AT1177" s="28"/>
      <c r="AU1177" s="28"/>
      <c r="AV1177" s="28"/>
      <c r="AW1177" s="60"/>
      <c r="AX1177" s="69"/>
      <c r="AY1177" s="68"/>
      <c r="AZ1177" s="69"/>
      <c r="BA1177" s="69"/>
      <c r="BB1177" s="69"/>
      <c r="BC1177" s="68"/>
      <c r="BD1177" s="20"/>
      <c r="BE1177" s="27"/>
      <c r="BF1177" s="27"/>
      <c r="BG1177" s="28"/>
      <c r="BH1177" s="17"/>
      <c r="BI1177" s="80">
        <v>42339</v>
      </c>
      <c r="BJ1177" s="79">
        <v>1.1000000000000001</v>
      </c>
      <c r="BK1177" s="79"/>
      <c r="BL1177" s="79"/>
      <c r="BM1177" s="79"/>
      <c r="BW1177" s="16"/>
      <c r="BX1177" s="10"/>
      <c r="BY1177" s="10"/>
      <c r="BZ1177" s="12"/>
      <c r="CA1177" s="10"/>
      <c r="CB1177" s="10"/>
      <c r="CC1177" s="11"/>
      <c r="CD1177" s="11"/>
      <c r="CF1177" s="17"/>
      <c r="CG1177" s="17"/>
      <c r="CH1177" s="17"/>
      <c r="CI1177" s="17"/>
    </row>
    <row r="1178" spans="32:87" ht="10.5" customHeight="1">
      <c r="AG1178" s="18">
        <v>35097</v>
      </c>
      <c r="AH1178" s="19" t="s">
        <v>39</v>
      </c>
      <c r="AI1178" s="19"/>
      <c r="AJ1178" s="19"/>
      <c r="AK1178" s="19"/>
      <c r="AL1178" s="20">
        <v>0.02</v>
      </c>
      <c r="AM1178" s="26"/>
      <c r="AN1178" s="21"/>
      <c r="AO1178" s="19" t="s">
        <v>34</v>
      </c>
      <c r="AP1178" s="18"/>
      <c r="AQ1178" s="3">
        <f t="shared" si="146"/>
        <v>43.129605069012371</v>
      </c>
      <c r="AR1178" s="19"/>
      <c r="AS1178" s="19"/>
      <c r="AT1178" s="27">
        <v>215.7338353414597</v>
      </c>
      <c r="AU1178" s="27">
        <v>122.88838472413518</v>
      </c>
      <c r="AV1178" s="28">
        <v>0</v>
      </c>
      <c r="AW1178" s="60"/>
      <c r="AX1178" s="69"/>
      <c r="AY1178" s="68"/>
      <c r="AZ1178" s="69"/>
      <c r="BA1178" s="69"/>
      <c r="BB1178" s="69"/>
      <c r="BC1178" s="68"/>
      <c r="BD1178" s="20"/>
      <c r="BE1178" s="27"/>
      <c r="BF1178" s="27"/>
      <c r="BG1178" s="28"/>
      <c r="BH1178" s="17"/>
      <c r="BI1178" s="80">
        <v>42373</v>
      </c>
      <c r="BJ1178" s="79">
        <v>0.44</v>
      </c>
      <c r="BK1178" s="79"/>
      <c r="BL1178" s="79"/>
      <c r="BM1178" s="79"/>
      <c r="BW1178" s="16"/>
      <c r="BX1178" s="10"/>
      <c r="BY1178" s="10"/>
      <c r="BZ1178" s="12"/>
      <c r="CA1178" s="10"/>
      <c r="CB1178" s="10"/>
      <c r="CC1178" s="11"/>
      <c r="CD1178" s="11"/>
      <c r="CF1178" s="17"/>
      <c r="CG1178" s="17"/>
      <c r="CH1178" s="17"/>
      <c r="CI1178" s="17"/>
    </row>
    <row r="1179" spans="32:87" ht="10.5" customHeight="1">
      <c r="AG1179" s="18">
        <v>35124</v>
      </c>
      <c r="AH1179" s="19" t="s">
        <v>35</v>
      </c>
      <c r="AI1179" s="20">
        <v>1.6E-2</v>
      </c>
      <c r="AJ1179" s="26"/>
      <c r="AK1179" s="20"/>
      <c r="AL1179" s="20"/>
      <c r="AM1179" s="20"/>
      <c r="AN1179" s="20"/>
      <c r="AO1179" s="19" t="s">
        <v>34</v>
      </c>
      <c r="AP1179" s="20"/>
      <c r="AQ1179" s="3">
        <f t="shared" si="146"/>
        <v>43.056053034838243</v>
      </c>
      <c r="AR1179" s="27">
        <v>55.201182255549192</v>
      </c>
      <c r="AS1179" s="28">
        <v>3.1259356747029135E-2</v>
      </c>
      <c r="AT1179" s="28"/>
      <c r="AU1179" s="28"/>
      <c r="AV1179" s="28"/>
      <c r="AW1179" s="60"/>
      <c r="AX1179" s="69"/>
      <c r="AY1179" s="68"/>
      <c r="AZ1179" s="69"/>
      <c r="BA1179" s="69"/>
      <c r="BB1179" s="69"/>
      <c r="BC1179" s="68"/>
      <c r="BD1179" s="20"/>
      <c r="BE1179" s="27"/>
      <c r="BF1179" s="27"/>
      <c r="BG1179" s="28"/>
      <c r="BH1179" s="17"/>
      <c r="BI1179" s="80">
        <v>42401</v>
      </c>
      <c r="BJ1179" s="79">
        <v>0.93</v>
      </c>
      <c r="BK1179" s="79"/>
      <c r="BL1179" s="79"/>
      <c r="BM1179" s="79"/>
      <c r="BW1179" s="16"/>
      <c r="BX1179" s="10"/>
      <c r="BY1179" s="10"/>
      <c r="BZ1179" s="12"/>
      <c r="CA1179" s="10"/>
      <c r="CB1179" s="10"/>
      <c r="CC1179" s="11"/>
      <c r="CD1179" s="11"/>
      <c r="CF1179" s="17"/>
      <c r="CG1179" s="17"/>
      <c r="CH1179" s="17"/>
      <c r="CI1179" s="17"/>
    </row>
    <row r="1180" spans="32:87" ht="10.5" customHeight="1">
      <c r="AG1180" s="18">
        <v>35124</v>
      </c>
      <c r="AH1180" s="19" t="s">
        <v>33</v>
      </c>
      <c r="AI1180" s="26"/>
      <c r="AJ1180" s="20">
        <v>1.4500000000000001E-2</v>
      </c>
      <c r="AK1180" s="21"/>
      <c r="AL1180" s="21"/>
      <c r="AM1180" s="21"/>
      <c r="AN1180" s="21"/>
      <c r="AO1180" s="19" t="s">
        <v>34</v>
      </c>
      <c r="AP1180" s="18"/>
      <c r="AQ1180" s="3">
        <f t="shared" si="146"/>
        <v>43.056053034838243</v>
      </c>
      <c r="AR1180" s="27">
        <v>55.201182255549192</v>
      </c>
      <c r="AS1180" s="28">
        <v>3.1259356747029135E-2</v>
      </c>
      <c r="AT1180" s="28"/>
      <c r="AU1180" s="28"/>
      <c r="AV1180" s="28"/>
      <c r="AW1180" s="60"/>
      <c r="AX1180" s="69"/>
      <c r="AY1180" s="68"/>
      <c r="AZ1180" s="69"/>
      <c r="BA1180" s="69"/>
      <c r="BB1180" s="69"/>
      <c r="BC1180" s="68"/>
      <c r="BD1180" s="20"/>
      <c r="BE1180" s="27"/>
      <c r="BF1180" s="27"/>
      <c r="BG1180" s="28"/>
      <c r="BH1180" s="17"/>
      <c r="BI1180" s="80">
        <v>42430</v>
      </c>
      <c r="BJ1180" s="79">
        <v>1.39</v>
      </c>
      <c r="BK1180" s="79"/>
      <c r="BL1180" s="79"/>
      <c r="BM1180" s="79"/>
      <c r="BW1180" s="16"/>
      <c r="BX1180" s="10"/>
      <c r="BY1180" s="10"/>
      <c r="BZ1180" s="12"/>
      <c r="CA1180" s="10"/>
      <c r="CB1180" s="10"/>
      <c r="CC1180" s="11"/>
      <c r="CD1180" s="11"/>
      <c r="CF1180" s="17"/>
      <c r="CG1180" s="17"/>
      <c r="CH1180" s="17"/>
      <c r="CI1180" s="17"/>
    </row>
    <row r="1181" spans="32:87" ht="10.5" customHeight="1">
      <c r="AG1181" s="18">
        <v>35125</v>
      </c>
      <c r="AH1181" s="19" t="s">
        <v>33</v>
      </c>
      <c r="AI1181" s="26"/>
      <c r="AJ1181" s="20">
        <v>1.4500000000000001E-2</v>
      </c>
      <c r="AK1181" s="21"/>
      <c r="AL1181" s="21"/>
      <c r="AM1181" s="21"/>
      <c r="AN1181" s="21"/>
      <c r="AO1181" s="19" t="s">
        <v>34</v>
      </c>
      <c r="AP1181" s="18"/>
      <c r="AQ1181" s="3">
        <f t="shared" si="146"/>
        <v>43.05333129561987</v>
      </c>
      <c r="AR1181" s="27">
        <v>55.197698577935853</v>
      </c>
      <c r="AS1181" s="28">
        <v>3.1257384008097522E-2</v>
      </c>
      <c r="AT1181" s="28"/>
      <c r="AU1181" s="28"/>
      <c r="AV1181" s="28"/>
      <c r="AW1181" s="60"/>
      <c r="AX1181" s="69"/>
      <c r="AY1181" s="68"/>
      <c r="AZ1181" s="69"/>
      <c r="BA1181" s="69"/>
      <c r="BB1181" s="69"/>
      <c r="BC1181" s="68"/>
      <c r="BD1181" s="20"/>
      <c r="BE1181" s="27"/>
      <c r="BF1181" s="27"/>
      <c r="BG1181" s="28"/>
      <c r="BH1181" s="17"/>
      <c r="BI1181" s="80">
        <v>42461</v>
      </c>
      <c r="BJ1181" s="79">
        <v>0.65</v>
      </c>
      <c r="BK1181" s="79"/>
      <c r="BL1181" s="79"/>
      <c r="BM1181" s="79"/>
      <c r="BW1181" s="16"/>
      <c r="BX1181" s="10"/>
      <c r="BY1181" s="10"/>
      <c r="BZ1181" s="12"/>
      <c r="CA1181" s="10"/>
      <c r="CB1181" s="10"/>
      <c r="CC1181" s="11"/>
      <c r="CD1181" s="11"/>
      <c r="CF1181" s="17"/>
      <c r="CG1181" s="17"/>
      <c r="CH1181" s="17"/>
      <c r="CI1181" s="17"/>
    </row>
    <row r="1182" spans="32:87" ht="10.5" customHeight="1">
      <c r="AG1182" s="18">
        <v>35125</v>
      </c>
      <c r="AH1182" s="19" t="s">
        <v>33</v>
      </c>
      <c r="AI1182" s="26"/>
      <c r="AJ1182" s="20">
        <v>1.4500000000000001E-2</v>
      </c>
      <c r="AK1182" s="21"/>
      <c r="AL1182" s="21"/>
      <c r="AM1182" s="21"/>
      <c r="AN1182" s="21"/>
      <c r="AO1182" s="19" t="s">
        <v>34</v>
      </c>
      <c r="AP1182" s="20"/>
      <c r="AQ1182" s="3">
        <f t="shared" si="146"/>
        <v>43.05333129561987</v>
      </c>
      <c r="AR1182" s="27">
        <v>55.197698577935853</v>
      </c>
      <c r="AS1182" s="28">
        <v>3.1257384008097522E-2</v>
      </c>
      <c r="AT1182" s="28"/>
      <c r="AU1182" s="28"/>
      <c r="AV1182" s="28"/>
      <c r="AW1182" s="60"/>
      <c r="AX1182" s="69"/>
      <c r="AY1182" s="68"/>
      <c r="AZ1182" s="69"/>
      <c r="BA1182" s="69"/>
      <c r="BB1182" s="69"/>
      <c r="BC1182" s="68"/>
      <c r="BD1182" s="20"/>
      <c r="BE1182" s="27"/>
      <c r="BF1182" s="27"/>
      <c r="BG1182" s="28"/>
      <c r="BH1182" s="17"/>
      <c r="BI1182" s="80">
        <v>42488</v>
      </c>
      <c r="BJ1182" s="79">
        <v>0.87</v>
      </c>
      <c r="BK1182" s="79"/>
      <c r="BL1182" s="79"/>
      <c r="BM1182" s="79"/>
      <c r="BW1182" s="16"/>
      <c r="BX1182" s="10"/>
      <c r="BY1182" s="10"/>
      <c r="BZ1182" s="12"/>
      <c r="CA1182" s="10"/>
      <c r="CB1182" s="10"/>
      <c r="CC1182" s="11"/>
      <c r="CD1182" s="11"/>
      <c r="CF1182" s="17"/>
      <c r="CG1182" s="17"/>
      <c r="CH1182" s="17"/>
      <c r="CI1182" s="17"/>
    </row>
    <row r="1183" spans="32:87" ht="10.5" customHeight="1">
      <c r="AG1183" s="18">
        <v>35125</v>
      </c>
      <c r="AH1183" s="19" t="s">
        <v>33</v>
      </c>
      <c r="AI1183" s="26"/>
      <c r="AJ1183" s="20">
        <v>1.4500000000000001E-2</v>
      </c>
      <c r="AK1183" s="21"/>
      <c r="AL1183" s="21"/>
      <c r="AM1183" s="21"/>
      <c r="AN1183" s="21"/>
      <c r="AO1183" s="19" t="s">
        <v>34</v>
      </c>
      <c r="AP1183" s="20"/>
      <c r="AQ1183" s="3">
        <f t="shared" si="146"/>
        <v>43.05333129561987</v>
      </c>
      <c r="AR1183" s="27">
        <v>55.197698577935853</v>
      </c>
      <c r="AS1183" s="28">
        <v>3.1257384008097522E-2</v>
      </c>
      <c r="AT1183" s="28"/>
      <c r="AU1183" s="28"/>
      <c r="AV1183" s="28"/>
      <c r="AW1183" s="60"/>
      <c r="AX1183" s="69"/>
      <c r="AY1183" s="68"/>
      <c r="AZ1183" s="69"/>
      <c r="BA1183" s="69"/>
      <c r="BB1183" s="69"/>
      <c r="BC1183" s="68"/>
      <c r="BD1183" s="20"/>
      <c r="BE1183" s="27"/>
      <c r="BF1183" s="27"/>
      <c r="BG1183" s="28"/>
      <c r="BH1183" s="17"/>
      <c r="BI1183" s="80">
        <v>42522</v>
      </c>
      <c r="BJ1183" s="79">
        <v>1.4</v>
      </c>
      <c r="BK1183" s="79"/>
      <c r="BL1183" s="79"/>
      <c r="BM1183" s="79"/>
      <c r="BW1183" s="16"/>
      <c r="BX1183" s="10"/>
      <c r="BY1183" s="10"/>
      <c r="BZ1183" s="12"/>
      <c r="CA1183" s="10"/>
      <c r="CB1183" s="10"/>
      <c r="CC1183" s="11"/>
      <c r="CD1183" s="11"/>
      <c r="CF1183" s="17"/>
      <c r="CG1183" s="17"/>
      <c r="CH1183" s="17"/>
      <c r="CI1183" s="17"/>
    </row>
    <row r="1184" spans="32:87" ht="10.5" customHeight="1">
      <c r="AF1184" s="8"/>
      <c r="AG1184" s="18">
        <v>35125</v>
      </c>
      <c r="AH1184" s="19" t="s">
        <v>39</v>
      </c>
      <c r="AI1184" s="19"/>
      <c r="AJ1184" s="19"/>
      <c r="AK1184" s="19"/>
      <c r="AL1184" s="20">
        <v>0.11</v>
      </c>
      <c r="AM1184" s="26"/>
      <c r="AN1184" s="20"/>
      <c r="AO1184" s="19" t="s">
        <v>34</v>
      </c>
      <c r="AP1184" s="20"/>
      <c r="AQ1184" s="3">
        <f t="shared" si="146"/>
        <v>43.05333129561987</v>
      </c>
      <c r="AR1184" s="19"/>
      <c r="AS1184" s="19"/>
      <c r="AT1184" s="27">
        <v>215.35294854848945</v>
      </c>
      <c r="AU1184" s="27">
        <v>122.67142032132472</v>
      </c>
      <c r="AV1184" s="28">
        <v>0</v>
      </c>
      <c r="AW1184" s="60"/>
      <c r="AX1184" s="69"/>
      <c r="AY1184" s="68"/>
      <c r="AZ1184" s="69"/>
      <c r="BA1184" s="69"/>
      <c r="BB1184" s="69"/>
      <c r="BC1184" s="68"/>
      <c r="BD1184" s="20"/>
      <c r="BE1184" s="27"/>
      <c r="BF1184" s="27"/>
      <c r="BG1184" s="28"/>
      <c r="BH1184" s="17"/>
      <c r="BI1184" s="80">
        <v>42552</v>
      </c>
      <c r="BJ1184" s="79">
        <v>0.38</v>
      </c>
      <c r="BK1184" s="79"/>
      <c r="BL1184" s="79"/>
      <c r="BM1184" s="79"/>
      <c r="BW1184" s="16"/>
      <c r="BX1184" s="10"/>
      <c r="BY1184" s="10"/>
      <c r="BZ1184" s="12"/>
      <c r="CA1184" s="10"/>
      <c r="CB1184" s="10"/>
      <c r="CC1184" s="11"/>
      <c r="CD1184" s="11"/>
      <c r="CF1184" s="17"/>
      <c r="CG1184" s="17"/>
      <c r="CH1184" s="17"/>
      <c r="CI1184" s="17"/>
    </row>
    <row r="1185" spans="32:87" ht="10.5" customHeight="1">
      <c r="AG1185" s="18">
        <v>35153</v>
      </c>
      <c r="AH1185" s="19" t="s">
        <v>35</v>
      </c>
      <c r="AI1185" s="20">
        <v>1.6E-2</v>
      </c>
      <c r="AJ1185" s="26"/>
      <c r="AK1185" s="20"/>
      <c r="AL1185" s="20"/>
      <c r="AM1185" s="20"/>
      <c r="AN1185" s="20"/>
      <c r="AO1185" s="19" t="s">
        <v>34</v>
      </c>
      <c r="AP1185" s="20"/>
      <c r="AQ1185" s="3">
        <f t="shared" si="146"/>
        <v>42.977192410745332</v>
      </c>
      <c r="AR1185" s="27">
        <v>55.100244813405084</v>
      </c>
      <c r="AS1185" s="28">
        <v>3.120219783513286E-2</v>
      </c>
      <c r="AT1185" s="28"/>
      <c r="AU1185" s="28"/>
      <c r="AV1185" s="28"/>
      <c r="AW1185" s="60"/>
      <c r="AX1185" s="69"/>
      <c r="AY1185" s="68"/>
      <c r="AZ1185" s="69"/>
      <c r="BA1185" s="69"/>
      <c r="BB1185" s="69"/>
      <c r="BC1185" s="68"/>
      <c r="BD1185" s="20"/>
      <c r="BE1185" s="27"/>
      <c r="BF1185" s="27"/>
      <c r="BG1185" s="28"/>
      <c r="BH1185" s="17"/>
      <c r="BI1185" s="80">
        <v>42583</v>
      </c>
      <c r="BJ1185" s="79">
        <v>0.31</v>
      </c>
      <c r="BK1185" s="79"/>
      <c r="BL1185" s="79"/>
      <c r="BM1185" s="79"/>
      <c r="BW1185" s="16"/>
      <c r="BX1185" s="10"/>
      <c r="BY1185" s="10"/>
      <c r="BZ1185" s="12"/>
      <c r="CA1185" s="10"/>
      <c r="CB1185" s="10"/>
      <c r="CC1185" s="11"/>
      <c r="CD1185" s="11"/>
      <c r="CF1185" s="17"/>
      <c r="CG1185" s="17"/>
      <c r="CH1185" s="17"/>
      <c r="CI1185" s="17"/>
    </row>
    <row r="1186" spans="32:87" ht="10.5" customHeight="1">
      <c r="AF1186" s="8"/>
      <c r="AG1186" s="18">
        <v>35153</v>
      </c>
      <c r="AH1186" s="19" t="s">
        <v>33</v>
      </c>
      <c r="AI1186" s="26"/>
      <c r="AJ1186" s="20">
        <v>1.4500000000000001E-2</v>
      </c>
      <c r="AK1186" s="21"/>
      <c r="AL1186" s="21"/>
      <c r="AM1186" s="21"/>
      <c r="AN1186" s="21"/>
      <c r="AO1186" s="19" t="s">
        <v>34</v>
      </c>
      <c r="AP1186" s="18"/>
      <c r="AQ1186" s="3">
        <f t="shared" si="146"/>
        <v>42.977192410745332</v>
      </c>
      <c r="AR1186" s="27">
        <v>55.100244813405084</v>
      </c>
      <c r="AS1186" s="28">
        <v>3.120219783513286E-2</v>
      </c>
      <c r="AT1186" s="28"/>
      <c r="AU1186" s="28"/>
      <c r="AV1186" s="28"/>
      <c r="AW1186" s="60"/>
      <c r="AX1186" s="69"/>
      <c r="AY1186" s="68"/>
      <c r="AZ1186" s="69"/>
      <c r="BA1186" s="69"/>
      <c r="BB1186" s="69"/>
      <c r="BC1186" s="68"/>
      <c r="BD1186" s="20"/>
      <c r="BE1186" s="27"/>
      <c r="BF1186" s="27"/>
      <c r="BG1186" s="28"/>
      <c r="BH1186" s="17"/>
      <c r="BI1186" s="80">
        <v>42614</v>
      </c>
      <c r="BJ1186" s="79">
        <v>0.52</v>
      </c>
      <c r="BK1186" s="79"/>
      <c r="BL1186" s="79"/>
      <c r="BM1186" s="79"/>
      <c r="BW1186" s="16"/>
      <c r="BX1186" s="10"/>
      <c r="BY1186" s="10"/>
      <c r="BZ1186" s="12"/>
      <c r="CA1186" s="10"/>
      <c r="CB1186" s="10"/>
      <c r="CC1186" s="11"/>
      <c r="CD1186" s="11"/>
      <c r="CF1186" s="17"/>
      <c r="CG1186" s="17"/>
      <c r="CH1186" s="17"/>
      <c r="CI1186" s="17"/>
    </row>
    <row r="1187" spans="32:87" ht="10.5" customHeight="1">
      <c r="AG1187" s="18">
        <v>35156</v>
      </c>
      <c r="AH1187" s="19" t="s">
        <v>33</v>
      </c>
      <c r="AI1187" s="26"/>
      <c r="AJ1187" s="20">
        <v>1.4500000000000001E-2</v>
      </c>
      <c r="AK1187" s="20"/>
      <c r="AL1187" s="20"/>
      <c r="AM1187" s="20"/>
      <c r="AN1187" s="20"/>
      <c r="AO1187" s="19" t="s">
        <v>34</v>
      </c>
      <c r="AP1187" s="18"/>
      <c r="AQ1187" s="3">
        <f t="shared" si="146"/>
        <v>42.969042663541778</v>
      </c>
      <c r="AR1187" s="27">
        <v>55.089813549004255</v>
      </c>
      <c r="AS1187" s="28">
        <v>3.1196290812820937E-2</v>
      </c>
      <c r="AT1187" s="28"/>
      <c r="AU1187" s="28"/>
      <c r="AV1187" s="28"/>
      <c r="AW1187" s="60"/>
      <c r="AX1187" s="69"/>
      <c r="AY1187" s="68"/>
      <c r="AZ1187" s="69"/>
      <c r="BA1187" s="69"/>
      <c r="BB1187" s="69"/>
      <c r="BC1187" s="68"/>
      <c r="BD1187" s="20"/>
      <c r="BE1187" s="27"/>
      <c r="BF1187" s="27"/>
      <c r="BG1187" s="28"/>
      <c r="BH1187" s="17"/>
      <c r="BI1187" s="80">
        <v>42646</v>
      </c>
      <c r="BJ1187" s="79">
        <v>0.16</v>
      </c>
      <c r="BK1187" s="79"/>
      <c r="BL1187" s="79"/>
      <c r="BM1187" s="79"/>
      <c r="CF1187" s="17"/>
      <c r="CG1187" s="17"/>
      <c r="CH1187" s="17"/>
      <c r="CI1187" s="17"/>
    </row>
    <row r="1188" spans="32:87" ht="10.5" customHeight="1">
      <c r="AG1188" s="18">
        <v>35156</v>
      </c>
      <c r="AH1188" s="19" t="s">
        <v>33</v>
      </c>
      <c r="AI1188" s="26"/>
      <c r="AJ1188" s="20">
        <v>1.4500000000000001E-2</v>
      </c>
      <c r="AK1188" s="21"/>
      <c r="AL1188" s="21"/>
      <c r="AM1188" s="21"/>
      <c r="AN1188" s="21"/>
      <c r="AO1188" s="19" t="s">
        <v>34</v>
      </c>
      <c r="AP1188" s="20"/>
      <c r="AQ1188" s="3">
        <f t="shared" si="146"/>
        <v>42.969042663541778</v>
      </c>
      <c r="AR1188" s="27">
        <v>55.089813549004255</v>
      </c>
      <c r="AS1188" s="28">
        <v>3.1196290812820937E-2</v>
      </c>
      <c r="AT1188" s="28"/>
      <c r="AU1188" s="28"/>
      <c r="AV1188" s="28"/>
      <c r="AW1188" s="60"/>
      <c r="AX1188" s="69"/>
      <c r="AY1188" s="68"/>
      <c r="AZ1188" s="69"/>
      <c r="BA1188" s="69"/>
      <c r="BB1188" s="69"/>
      <c r="BC1188" s="68"/>
      <c r="BD1188" s="20"/>
      <c r="BE1188" s="27"/>
      <c r="BF1188" s="27"/>
      <c r="BG1188" s="28"/>
      <c r="BH1188" s="17"/>
      <c r="BI1188" s="80">
        <v>42675</v>
      </c>
      <c r="BJ1188" s="79">
        <v>0.86</v>
      </c>
      <c r="BK1188" s="79"/>
      <c r="BL1188" s="79"/>
      <c r="BM1188" s="79"/>
      <c r="CF1188" s="17"/>
      <c r="CG1188" s="17"/>
      <c r="CH1188" s="17"/>
      <c r="CI1188" s="17"/>
    </row>
    <row r="1189" spans="32:87" ht="10.5" customHeight="1">
      <c r="AG1189" s="18">
        <v>35156</v>
      </c>
      <c r="AH1189" s="19" t="s">
        <v>33</v>
      </c>
      <c r="AI1189" s="26"/>
      <c r="AJ1189" s="20">
        <v>6.2E-2</v>
      </c>
      <c r="AK1189" s="21"/>
      <c r="AL1189" s="21"/>
      <c r="AM1189" s="21"/>
      <c r="AN1189" s="21"/>
      <c r="AO1189" s="19" t="s">
        <v>34</v>
      </c>
      <c r="AP1189" s="18"/>
      <c r="AQ1189" s="3">
        <f t="shared" si="146"/>
        <v>42.969042663541778</v>
      </c>
      <c r="AR1189" s="27">
        <v>55.089813549004255</v>
      </c>
      <c r="AS1189" s="28">
        <v>3.1196290812820937E-2</v>
      </c>
      <c r="AT1189" s="28"/>
      <c r="AU1189" s="28"/>
      <c r="AV1189" s="28"/>
      <c r="AW1189" s="60"/>
      <c r="AX1189" s="69"/>
      <c r="AY1189" s="68"/>
      <c r="AZ1189" s="69"/>
      <c r="BA1189" s="69"/>
      <c r="BB1189" s="69"/>
      <c r="BC1189" s="68"/>
      <c r="BD1189" s="20"/>
      <c r="BE1189" s="27"/>
      <c r="BF1189" s="27"/>
      <c r="BG1189" s="28"/>
      <c r="BH1189" s="17"/>
      <c r="BI1189" s="80">
        <v>42706</v>
      </c>
      <c r="BJ1189" s="79">
        <v>2.11</v>
      </c>
      <c r="BK1189" s="79"/>
      <c r="BL1189" s="79"/>
      <c r="BM1189" s="79"/>
      <c r="CF1189" s="17"/>
      <c r="CG1189" s="17"/>
      <c r="CH1189" s="17"/>
      <c r="CI1189" s="17"/>
    </row>
    <row r="1190" spans="32:87" ht="10.5" customHeight="1">
      <c r="AG1190" s="18">
        <v>35156</v>
      </c>
      <c r="AH1190" s="19" t="s">
        <v>39</v>
      </c>
      <c r="AI1190" s="19"/>
      <c r="AJ1190" s="19"/>
      <c r="AK1190" s="19"/>
      <c r="AL1190" s="20">
        <v>0.02</v>
      </c>
      <c r="AM1190" s="26"/>
      <c r="AN1190" s="20"/>
      <c r="AO1190" s="19" t="s">
        <v>34</v>
      </c>
      <c r="AP1190" s="20"/>
      <c r="AQ1190" s="3">
        <f t="shared" si="146"/>
        <v>42.969042663541778</v>
      </c>
      <c r="AR1190" s="19"/>
      <c r="AS1190" s="19"/>
      <c r="AT1190" s="27">
        <v>214.93203681334063</v>
      </c>
      <c r="AU1190" s="27">
        <v>122.43165652552514</v>
      </c>
      <c r="AV1190" s="28">
        <v>0</v>
      </c>
      <c r="AW1190" s="60"/>
      <c r="AX1190" s="69"/>
      <c r="AY1190" s="68"/>
      <c r="AZ1190" s="69"/>
      <c r="BA1190" s="69"/>
      <c r="BB1190" s="69"/>
      <c r="BC1190" s="68"/>
      <c r="BD1190" s="20"/>
      <c r="BE1190" s="27"/>
      <c r="BF1190" s="27"/>
      <c r="BG1190" s="28"/>
      <c r="BH1190" s="17"/>
      <c r="BI1190" s="80">
        <v>42739</v>
      </c>
      <c r="BJ1190" s="79">
        <v>0.57999999999999996</v>
      </c>
      <c r="BK1190" s="79"/>
      <c r="BL1190" s="79"/>
      <c r="BM1190" s="79"/>
      <c r="CF1190" s="17"/>
      <c r="CG1190" s="17"/>
      <c r="CH1190" s="17"/>
      <c r="CI1190" s="17"/>
    </row>
    <row r="1191" spans="32:87" ht="10.5" customHeight="1">
      <c r="AG1191" s="18">
        <v>35185</v>
      </c>
      <c r="AH1191" s="19" t="s">
        <v>35</v>
      </c>
      <c r="AI1191" s="20">
        <v>1.6E-2</v>
      </c>
      <c r="AJ1191" s="26"/>
      <c r="AK1191" s="20"/>
      <c r="AL1191" s="20"/>
      <c r="AM1191" s="20"/>
      <c r="AN1191" s="20"/>
      <c r="AO1191" s="19" t="s">
        <v>34</v>
      </c>
      <c r="AP1191" s="20"/>
      <c r="AQ1191" s="3">
        <f t="shared" si="146"/>
        <v>42.89034140594206</v>
      </c>
      <c r="AR1191" s="27">
        <v>54.989079748737261</v>
      </c>
      <c r="AS1191" s="28">
        <v>3.1139247219362155E-2</v>
      </c>
      <c r="AT1191" s="28"/>
      <c r="AU1191" s="28"/>
      <c r="AV1191" s="28"/>
      <c r="AW1191" s="60"/>
      <c r="AX1191" s="69"/>
      <c r="AY1191" s="68"/>
      <c r="AZ1191" s="69"/>
      <c r="BA1191" s="69"/>
      <c r="BB1191" s="69"/>
      <c r="BC1191" s="68"/>
      <c r="BD1191" s="20"/>
      <c r="BE1191" s="27"/>
      <c r="BF1191" s="27"/>
      <c r="BG1191" s="28"/>
      <c r="BH1191" s="17"/>
      <c r="BI1191" s="80">
        <v>42767</v>
      </c>
      <c r="BJ1191" s="79">
        <v>0.87</v>
      </c>
      <c r="BK1191" s="79"/>
      <c r="BL1191" s="79"/>
      <c r="BM1191" s="79"/>
      <c r="CF1191" s="17"/>
      <c r="CG1191" s="17"/>
      <c r="CH1191" s="17"/>
      <c r="CI1191" s="17"/>
    </row>
    <row r="1192" spans="32:87" ht="10.5" customHeight="1">
      <c r="AG1192" s="18">
        <v>35185</v>
      </c>
      <c r="AH1192" s="19" t="s">
        <v>33</v>
      </c>
      <c r="AI1192" s="26"/>
      <c r="AJ1192" s="20">
        <v>1.4500000000000001E-2</v>
      </c>
      <c r="AK1192" s="21"/>
      <c r="AL1192" s="21"/>
      <c r="AM1192" s="21"/>
      <c r="AN1192" s="21"/>
      <c r="AO1192" s="19" t="s">
        <v>34</v>
      </c>
      <c r="AP1192" s="18"/>
      <c r="AQ1192" s="3">
        <f t="shared" si="146"/>
        <v>42.89034140594206</v>
      </c>
      <c r="AR1192" s="27">
        <v>54.989079748737261</v>
      </c>
      <c r="AS1192" s="28">
        <v>3.1139247219362155E-2</v>
      </c>
      <c r="AT1192" s="28"/>
      <c r="AU1192" s="28"/>
      <c r="AV1192" s="28"/>
      <c r="AW1192" s="60"/>
      <c r="AX1192" s="69"/>
      <c r="AY1192" s="68"/>
      <c r="AZ1192" s="69"/>
      <c r="BA1192" s="69"/>
      <c r="BB1192" s="69"/>
      <c r="BC1192" s="68"/>
      <c r="BD1192" s="20"/>
      <c r="BE1192" s="27"/>
      <c r="BF1192" s="27"/>
      <c r="BG1192" s="28"/>
      <c r="BH1192" s="17"/>
      <c r="BI1192" s="80">
        <v>42795</v>
      </c>
      <c r="BJ1192" s="79">
        <v>1.54</v>
      </c>
      <c r="BK1192" s="79"/>
      <c r="BL1192" s="79"/>
      <c r="BM1192" s="79"/>
      <c r="CF1192" s="17"/>
      <c r="CG1192" s="17"/>
      <c r="CH1192" s="17"/>
      <c r="CI1192" s="17"/>
    </row>
    <row r="1193" spans="32:87" ht="10.5" customHeight="1">
      <c r="AG1193" s="18">
        <v>35186</v>
      </c>
      <c r="AH1193" s="19" t="s">
        <v>33</v>
      </c>
      <c r="AI1193" s="26"/>
      <c r="AJ1193" s="20">
        <v>1.4500000000000001E-2</v>
      </c>
      <c r="AK1193" s="20"/>
      <c r="AL1193" s="20"/>
      <c r="AM1193" s="20"/>
      <c r="AN1193" s="20"/>
      <c r="AO1193" s="19" t="s">
        <v>34</v>
      </c>
      <c r="AP1193" s="18"/>
      <c r="AQ1193" s="3">
        <f t="shared" si="146"/>
        <v>42.887630141995068</v>
      </c>
      <c r="AR1193" s="27">
        <v>54.985609456648021</v>
      </c>
      <c r="AS1193" s="28">
        <v>3.1137282060392697E-2</v>
      </c>
      <c r="AT1193" s="28"/>
      <c r="AU1193" s="28"/>
      <c r="AV1193" s="28"/>
      <c r="AW1193" s="60"/>
      <c r="AX1193" s="69"/>
      <c r="AY1193" s="68"/>
      <c r="AZ1193" s="69"/>
      <c r="BA1193" s="69"/>
      <c r="BB1193" s="69"/>
      <c r="BC1193" s="68"/>
      <c r="BD1193" s="20"/>
      <c r="BE1193" s="27"/>
      <c r="BF1193" s="27"/>
      <c r="BG1193" s="28"/>
      <c r="BH1193" s="17"/>
      <c r="BI1193" s="80">
        <v>42829</v>
      </c>
      <c r="BJ1193" s="79">
        <v>0.66</v>
      </c>
      <c r="BK1193" s="79"/>
      <c r="BL1193" s="79"/>
      <c r="BM1193" s="79"/>
      <c r="CF1193" s="17"/>
      <c r="CG1193" s="17"/>
      <c r="CH1193" s="17"/>
      <c r="CI1193" s="17"/>
    </row>
    <row r="1194" spans="32:87" ht="10.5" customHeight="1">
      <c r="AG1194" s="18">
        <v>35186</v>
      </c>
      <c r="AH1194" s="19" t="s">
        <v>33</v>
      </c>
      <c r="AI1194" s="26"/>
      <c r="AJ1194" s="20">
        <v>1.4500000000000001E-2</v>
      </c>
      <c r="AK1194" s="21"/>
      <c r="AL1194" s="21"/>
      <c r="AM1194" s="21"/>
      <c r="AN1194" s="21"/>
      <c r="AO1194" s="19" t="s">
        <v>34</v>
      </c>
      <c r="AP1194" s="18"/>
      <c r="AQ1194" s="3">
        <f t="shared" si="146"/>
        <v>42.887630141995068</v>
      </c>
      <c r="AR1194" s="27">
        <v>54.985609456648021</v>
      </c>
      <c r="AS1194" s="28">
        <v>3.1137282060392697E-2</v>
      </c>
      <c r="AT1194" s="28"/>
      <c r="AU1194" s="28"/>
      <c r="AV1194" s="28"/>
      <c r="AW1194" s="60"/>
      <c r="AX1194" s="69"/>
      <c r="AY1194" s="68"/>
      <c r="AZ1194" s="69"/>
      <c r="BA1194" s="69"/>
      <c r="BB1194" s="69"/>
      <c r="BC1194" s="68"/>
      <c r="BD1194" s="20"/>
      <c r="BE1194" s="27"/>
      <c r="BF1194" s="27"/>
      <c r="BG1194" s="28"/>
      <c r="BH1194" s="17"/>
      <c r="BI1194" s="80">
        <v>42853</v>
      </c>
      <c r="BJ1194" s="79">
        <v>0.54</v>
      </c>
      <c r="BK1194" s="79"/>
      <c r="BL1194" s="79"/>
      <c r="BM1194" s="79"/>
      <c r="CF1194" s="17"/>
      <c r="CG1194" s="17"/>
      <c r="CH1194" s="17"/>
      <c r="CI1194" s="17"/>
    </row>
    <row r="1195" spans="32:87" ht="10.5" customHeight="1">
      <c r="AG1195" s="18">
        <v>35186</v>
      </c>
      <c r="AH1195" s="19" t="s">
        <v>33</v>
      </c>
      <c r="AI1195" s="26"/>
      <c r="AJ1195" s="20">
        <v>1.4500000000000001E-2</v>
      </c>
      <c r="AK1195" s="21"/>
      <c r="AL1195" s="21"/>
      <c r="AM1195" s="21"/>
      <c r="AN1195" s="21"/>
      <c r="AO1195" s="19" t="s">
        <v>34</v>
      </c>
      <c r="AP1195" s="18"/>
      <c r="AQ1195" s="3">
        <f t="shared" si="146"/>
        <v>42.887630141995068</v>
      </c>
      <c r="AR1195" s="27">
        <v>54.985609456648021</v>
      </c>
      <c r="AS1195" s="28">
        <v>3.1137282060392697E-2</v>
      </c>
      <c r="AT1195" s="28"/>
      <c r="AU1195" s="28"/>
      <c r="AV1195" s="28"/>
      <c r="AW1195" s="60"/>
      <c r="AX1195" s="69"/>
      <c r="AY1195" s="68"/>
      <c r="AZ1195" s="69"/>
      <c r="BA1195" s="69"/>
      <c r="BB1195" s="69"/>
      <c r="BC1195" s="68"/>
      <c r="BD1195" s="20"/>
      <c r="BE1195" s="27"/>
      <c r="BF1195" s="27"/>
      <c r="BG1195" s="28"/>
      <c r="BH1195" s="17"/>
      <c r="BI1195" s="80">
        <v>42887</v>
      </c>
      <c r="BJ1195" s="79">
        <v>0.62</v>
      </c>
      <c r="BK1195" s="79"/>
      <c r="BL1195" s="79"/>
      <c r="BM1195" s="79"/>
      <c r="CF1195" s="17"/>
      <c r="CG1195" s="17"/>
      <c r="CH1195" s="17"/>
      <c r="CI1195" s="17"/>
    </row>
    <row r="1196" spans="32:87" ht="10.5" customHeight="1">
      <c r="AG1196" s="18">
        <v>35186</v>
      </c>
      <c r="AH1196" s="19" t="s">
        <v>39</v>
      </c>
      <c r="AI1196" s="19"/>
      <c r="AJ1196" s="19"/>
      <c r="AK1196" s="19"/>
      <c r="AL1196" s="20">
        <v>8.5999999999999993E-2</v>
      </c>
      <c r="AM1196" s="26"/>
      <c r="AN1196" s="20"/>
      <c r="AO1196" s="19" t="s">
        <v>34</v>
      </c>
      <c r="AP1196" s="18"/>
      <c r="AQ1196" s="3">
        <f t="shared" si="146"/>
        <v>42.887630141995068</v>
      </c>
      <c r="AR1196" s="19"/>
      <c r="AS1196" s="19"/>
      <c r="AT1196" s="27">
        <v>214.52548619405982</v>
      </c>
      <c r="AU1196" s="27">
        <v>122.2000732468385</v>
      </c>
      <c r="AV1196" s="28">
        <v>0</v>
      </c>
      <c r="AW1196" s="60"/>
      <c r="AX1196" s="69"/>
      <c r="AY1196" s="68"/>
      <c r="AZ1196" s="69"/>
      <c r="BA1196" s="69"/>
      <c r="BB1196" s="69"/>
      <c r="BC1196" s="68"/>
      <c r="BD1196" s="20"/>
      <c r="BE1196" s="27"/>
      <c r="BF1196" s="27"/>
      <c r="BG1196" s="28"/>
      <c r="BH1196" s="17"/>
      <c r="BI1196" s="80">
        <v>42919</v>
      </c>
      <c r="BJ1196" s="79">
        <v>0.34</v>
      </c>
      <c r="BK1196" s="79"/>
      <c r="BL1196" s="79"/>
      <c r="BM1196" s="79"/>
      <c r="CF1196" s="17"/>
      <c r="CG1196" s="17"/>
      <c r="CH1196" s="17"/>
      <c r="CI1196" s="17"/>
    </row>
    <row r="1197" spans="32:87" ht="9.9499999999999993" customHeight="1">
      <c r="AG1197" s="18">
        <v>35216</v>
      </c>
      <c r="AH1197" s="19" t="s">
        <v>35</v>
      </c>
      <c r="AI1197" s="20">
        <v>1.6E-2</v>
      </c>
      <c r="AJ1197" s="26"/>
      <c r="AK1197" s="20"/>
      <c r="AL1197" s="20"/>
      <c r="AM1197" s="20"/>
      <c r="AN1197" s="20"/>
      <c r="AO1197" s="19" t="s">
        <v>34</v>
      </c>
      <c r="AP1197" s="18"/>
      <c r="AQ1197" s="3">
        <f t="shared" si="146"/>
        <v>42.806371871003023</v>
      </c>
      <c r="AR1197" s="27">
        <v>54.881602469567042</v>
      </c>
      <c r="AS1197" s="28">
        <v>3.1078384924851349E-2</v>
      </c>
      <c r="AT1197" s="28"/>
      <c r="AU1197" s="28"/>
      <c r="AV1197" s="28"/>
      <c r="AW1197" s="60"/>
      <c r="AX1197" s="69"/>
      <c r="AY1197" s="68"/>
      <c r="AZ1197" s="69"/>
      <c r="BA1197" s="69"/>
      <c r="BB1197" s="69"/>
      <c r="BC1197" s="68"/>
      <c r="BD1197" s="20"/>
      <c r="BE1197" s="27"/>
      <c r="BF1197" s="27"/>
      <c r="BG1197" s="28"/>
      <c r="BH1197" s="17"/>
      <c r="BI1197" s="80">
        <v>42948</v>
      </c>
      <c r="BJ1197" s="79">
        <v>0.16</v>
      </c>
      <c r="BK1197" s="79"/>
      <c r="BL1197" s="79"/>
      <c r="BM1197" s="79"/>
      <c r="CF1197" s="17"/>
      <c r="CG1197" s="17"/>
      <c r="CH1197" s="17"/>
      <c r="CI1197" s="17"/>
    </row>
    <row r="1198" spans="32:87" ht="9.9499999999999993" customHeight="1">
      <c r="AG1198" s="18">
        <v>35216</v>
      </c>
      <c r="AH1198" s="19" t="s">
        <v>33</v>
      </c>
      <c r="AI1198" s="26"/>
      <c r="AJ1198" s="20">
        <v>1.4500000000000001E-2</v>
      </c>
      <c r="AK1198" s="21"/>
      <c r="AL1198" s="21"/>
      <c r="AM1198" s="21"/>
      <c r="AN1198" s="21"/>
      <c r="AO1198" s="19" t="s">
        <v>34</v>
      </c>
      <c r="AP1198" s="20"/>
      <c r="AQ1198" s="3">
        <f t="shared" si="146"/>
        <v>42.806371871003023</v>
      </c>
      <c r="AR1198" s="27">
        <v>54.881602469567042</v>
      </c>
      <c r="AS1198" s="28">
        <v>3.1078384924851349E-2</v>
      </c>
      <c r="AT1198" s="28"/>
      <c r="AU1198" s="28"/>
      <c r="AV1198" s="28"/>
      <c r="AW1198" s="60"/>
      <c r="AX1198" s="69"/>
      <c r="AY1198" s="68"/>
      <c r="AZ1198" s="69"/>
      <c r="BA1198" s="69"/>
      <c r="BB1198" s="69"/>
      <c r="BC1198" s="68"/>
      <c r="BD1198" s="20"/>
      <c r="BE1198" s="27"/>
      <c r="BF1198" s="27"/>
      <c r="BG1198" s="28"/>
      <c r="BH1198" s="17"/>
      <c r="BI1198" s="80">
        <v>42979</v>
      </c>
      <c r="BJ1198" s="79">
        <v>0.11</v>
      </c>
      <c r="BK1198" s="79"/>
      <c r="BL1198" s="79"/>
      <c r="BM1198" s="79"/>
      <c r="CF1198" s="17"/>
      <c r="CG1198" s="17"/>
      <c r="CH1198" s="17"/>
      <c r="CI1198" s="17"/>
    </row>
    <row r="1199" spans="32:87" ht="9.9499999999999993" customHeight="1">
      <c r="AG1199" s="18">
        <v>35219</v>
      </c>
      <c r="AH1199" s="19" t="s">
        <v>33</v>
      </c>
      <c r="AI1199" s="26"/>
      <c r="AJ1199" s="20">
        <v>1.4500000000000001E-2</v>
      </c>
      <c r="AK1199" s="21"/>
      <c r="AL1199" s="21"/>
      <c r="AM1199" s="21"/>
      <c r="AN1199" s="21"/>
      <c r="AO1199" s="19" t="s">
        <v>34</v>
      </c>
      <c r="AP1199" s="18"/>
      <c r="AQ1199" s="3">
        <f t="shared" si="146"/>
        <v>42.798254516427711</v>
      </c>
      <c r="AR1199" s="27">
        <v>54.871212597288995</v>
      </c>
      <c r="AS1199" s="28">
        <v>3.1072501342094151E-2</v>
      </c>
      <c r="AT1199" s="28"/>
      <c r="AU1199" s="28"/>
      <c r="AV1199" s="28"/>
      <c r="AW1199" s="60"/>
      <c r="AX1199" s="69"/>
      <c r="AY1199" s="68"/>
      <c r="AZ1199" s="69"/>
      <c r="BA1199" s="69"/>
      <c r="BB1199" s="69"/>
      <c r="BC1199" s="68"/>
      <c r="BD1199" s="20"/>
      <c r="BE1199" s="27"/>
      <c r="BF1199" s="27"/>
      <c r="BG1199" s="28"/>
      <c r="BH1199" s="17"/>
      <c r="BI1199" s="80">
        <v>43010</v>
      </c>
      <c r="BJ1199" s="79">
        <v>0.24</v>
      </c>
      <c r="BK1199" s="79"/>
      <c r="BL1199" s="79"/>
      <c r="BM1199" s="79"/>
      <c r="CF1199" s="17"/>
      <c r="CG1199" s="17"/>
      <c r="CH1199" s="17"/>
      <c r="CI1199" s="17"/>
    </row>
    <row r="1200" spans="32:87" ht="9.9499999999999993" customHeight="1">
      <c r="AG1200" s="18">
        <v>35219</v>
      </c>
      <c r="AH1200" s="19" t="s">
        <v>33</v>
      </c>
      <c r="AI1200" s="26"/>
      <c r="AJ1200" s="20">
        <v>1.4500000000000001E-2</v>
      </c>
      <c r="AK1200" s="21"/>
      <c r="AL1200" s="21"/>
      <c r="AM1200" s="21"/>
      <c r="AN1200" s="21"/>
      <c r="AO1200" s="19" t="s">
        <v>34</v>
      </c>
      <c r="AP1200" s="20"/>
      <c r="AQ1200" s="3">
        <f t="shared" si="146"/>
        <v>42.798254516427711</v>
      </c>
      <c r="AR1200" s="27">
        <v>54.871212597288995</v>
      </c>
      <c r="AS1200" s="28">
        <v>3.1072501342094151E-2</v>
      </c>
      <c r="AT1200" s="28"/>
      <c r="AU1200" s="28"/>
      <c r="AV1200" s="28"/>
      <c r="AW1200" s="60"/>
      <c r="AX1200" s="69"/>
      <c r="AY1200" s="68"/>
      <c r="AZ1200" s="69"/>
      <c r="BA1200" s="69"/>
      <c r="BB1200" s="69"/>
      <c r="BC1200" s="68"/>
      <c r="BD1200" s="20"/>
      <c r="BE1200" s="27"/>
      <c r="BF1200" s="27"/>
      <c r="BG1200" s="28"/>
      <c r="BH1200" s="17"/>
      <c r="BI1200" s="80">
        <v>43040</v>
      </c>
      <c r="BJ1200" s="79">
        <v>0.47</v>
      </c>
      <c r="BK1200" s="79"/>
      <c r="BL1200" s="79"/>
      <c r="BM1200" s="79"/>
      <c r="CF1200" s="17"/>
      <c r="CG1200" s="17"/>
      <c r="CH1200" s="17"/>
      <c r="CI1200" s="17"/>
    </row>
    <row r="1201" spans="33:87" ht="9.9499999999999993" customHeight="1">
      <c r="AG1201" s="18">
        <v>35219</v>
      </c>
      <c r="AH1201" s="19" t="s">
        <v>33</v>
      </c>
      <c r="AI1201" s="26"/>
      <c r="AJ1201" s="20">
        <v>1.4500000000000001E-2</v>
      </c>
      <c r="AK1201" s="21"/>
      <c r="AL1201" s="21"/>
      <c r="AM1201" s="21"/>
      <c r="AN1201" s="21"/>
      <c r="AO1201" s="19" t="s">
        <v>34</v>
      </c>
      <c r="AP1201" s="18"/>
      <c r="AQ1201" s="3">
        <f t="shared" si="146"/>
        <v>42.798254516427711</v>
      </c>
      <c r="AR1201" s="27">
        <v>54.871212597288995</v>
      </c>
      <c r="AS1201" s="28">
        <v>3.1072501342094151E-2</v>
      </c>
      <c r="AT1201" s="28"/>
      <c r="AU1201" s="28"/>
      <c r="AV1201" s="28"/>
      <c r="AW1201" s="60"/>
      <c r="AX1201" s="69"/>
      <c r="AY1201" s="68"/>
      <c r="AZ1201" s="69"/>
      <c r="BA1201" s="69"/>
      <c r="BB1201" s="69"/>
      <c r="BC1201" s="68"/>
      <c r="BD1201" s="20"/>
      <c r="BE1201" s="27"/>
      <c r="BF1201" s="27"/>
      <c r="BG1201" s="28"/>
      <c r="BH1201" s="17"/>
      <c r="BI1201" s="80">
        <v>43070</v>
      </c>
      <c r="BJ1201" s="79">
        <v>0.28999999999999998</v>
      </c>
      <c r="BK1201" s="79"/>
      <c r="BL1201" s="79"/>
      <c r="BM1201" s="79"/>
      <c r="CF1201" s="17"/>
      <c r="CG1201" s="17"/>
      <c r="CH1201" s="17"/>
      <c r="CI1201" s="17"/>
    </row>
    <row r="1202" spans="33:87" ht="9.9499999999999993" customHeight="1">
      <c r="AG1202" s="18">
        <v>35219</v>
      </c>
      <c r="AH1202" s="19" t="s">
        <v>39</v>
      </c>
      <c r="AI1202" s="19"/>
      <c r="AJ1202" s="19"/>
      <c r="AK1202" s="19"/>
      <c r="AL1202" s="20">
        <v>5.1999999999999998E-2</v>
      </c>
      <c r="AM1202" s="26"/>
      <c r="AN1202" s="21"/>
      <c r="AO1202" s="19" t="s">
        <v>34</v>
      </c>
      <c r="AP1202" s="20"/>
      <c r="AQ1202" s="3">
        <f t="shared" si="146"/>
        <v>42.798254516427711</v>
      </c>
      <c r="AR1202" s="19"/>
      <c r="AS1202" s="19"/>
      <c r="AT1202" s="27">
        <v>214.07916865542424</v>
      </c>
      <c r="AU1202" s="27">
        <v>121.94583755260831</v>
      </c>
      <c r="AV1202" s="28">
        <v>0</v>
      </c>
      <c r="AW1202" s="60"/>
      <c r="AX1202" s="69"/>
      <c r="AY1202" s="68"/>
      <c r="AZ1202" s="69"/>
      <c r="BA1202" s="69"/>
      <c r="BB1202" s="69"/>
      <c r="BC1202" s="68"/>
      <c r="BD1202" s="20"/>
      <c r="BE1202" s="27"/>
      <c r="BF1202" s="27"/>
      <c r="BG1202" s="28"/>
      <c r="BH1202" s="17"/>
      <c r="BI1202" s="80">
        <v>43104</v>
      </c>
      <c r="BJ1202" s="79">
        <v>0.48</v>
      </c>
      <c r="BK1202" s="79"/>
      <c r="BL1202" s="79"/>
      <c r="BM1202" s="79"/>
      <c r="CF1202" s="17"/>
      <c r="CG1202" s="17"/>
      <c r="CH1202" s="17"/>
      <c r="CI1202" s="17"/>
    </row>
    <row r="1203" spans="33:87" ht="9.9499999999999993" customHeight="1">
      <c r="AG1203" s="18">
        <v>35244</v>
      </c>
      <c r="AH1203" s="19" t="s">
        <v>35</v>
      </c>
      <c r="AI1203" s="20">
        <v>1.6E-2</v>
      </c>
      <c r="AJ1203" s="26"/>
      <c r="AK1203" s="20"/>
      <c r="AL1203" s="20"/>
      <c r="AM1203" s="20"/>
      <c r="AN1203" s="20"/>
      <c r="AO1203" s="19" t="s">
        <v>34</v>
      </c>
      <c r="AP1203" s="18"/>
      <c r="AQ1203" s="3">
        <f t="shared" si="146"/>
        <v>42.730669728527587</v>
      </c>
      <c r="AR1203" s="27">
        <v>54.784706785472721</v>
      </c>
      <c r="AS1203" s="28">
        <v>3.1023514781992272E-2</v>
      </c>
      <c r="AT1203" s="28"/>
      <c r="AU1203" s="28"/>
      <c r="AV1203" s="28"/>
      <c r="AW1203" s="60"/>
      <c r="AX1203" s="69"/>
      <c r="AY1203" s="68"/>
      <c r="AZ1203" s="69"/>
      <c r="BA1203" s="69"/>
      <c r="BB1203" s="69"/>
      <c r="BC1203" s="68"/>
      <c r="BD1203" s="20"/>
      <c r="BE1203" s="27"/>
      <c r="BF1203" s="27"/>
      <c r="BG1203" s="28"/>
      <c r="BH1203" s="17"/>
      <c r="BI1203" s="80">
        <v>43221</v>
      </c>
      <c r="BJ1203" s="79">
        <v>0.61</v>
      </c>
      <c r="BK1203" s="79"/>
      <c r="BL1203" s="79"/>
      <c r="BM1203" s="79"/>
      <c r="CF1203" s="17"/>
      <c r="CG1203" s="17"/>
      <c r="CH1203" s="17"/>
      <c r="CI1203" s="17"/>
    </row>
    <row r="1204" spans="33:87" ht="9.9499999999999993" customHeight="1">
      <c r="AG1204" s="18">
        <v>35244</v>
      </c>
      <c r="AH1204" s="19" t="s">
        <v>33</v>
      </c>
      <c r="AI1204" s="26"/>
      <c r="AJ1204" s="20">
        <v>1.4500000000000001E-2</v>
      </c>
      <c r="AK1204" s="21"/>
      <c r="AL1204" s="21"/>
      <c r="AM1204" s="21"/>
      <c r="AN1204" s="21"/>
      <c r="AO1204" s="19" t="s">
        <v>34</v>
      </c>
      <c r="AP1204" s="18"/>
      <c r="AQ1204" s="3">
        <f t="shared" si="146"/>
        <v>42.730669728527587</v>
      </c>
      <c r="AR1204" s="27">
        <v>54.784706785472721</v>
      </c>
      <c r="AS1204" s="28">
        <v>3.1023514781992272E-2</v>
      </c>
      <c r="AT1204" s="28"/>
      <c r="AU1204" s="28"/>
      <c r="AV1204" s="28"/>
      <c r="AW1204" s="60"/>
      <c r="AX1204" s="69"/>
      <c r="AY1204" s="68"/>
      <c r="AZ1204" s="69"/>
      <c r="BA1204" s="69"/>
      <c r="BB1204" s="69"/>
      <c r="BC1204" s="68"/>
      <c r="BD1204" s="20"/>
      <c r="BE1204" s="27"/>
      <c r="BF1204" s="27"/>
      <c r="BG1204" s="28"/>
      <c r="BH1204" s="17"/>
      <c r="BI1204" s="80">
        <v>43252</v>
      </c>
      <c r="BJ1204" s="79">
        <v>0.3</v>
      </c>
      <c r="BK1204" s="79"/>
      <c r="BL1204" s="79"/>
      <c r="BM1204" s="79"/>
      <c r="CF1204" s="17"/>
      <c r="CG1204" s="17"/>
      <c r="CH1204" s="17"/>
      <c r="CI1204" s="17"/>
    </row>
    <row r="1205" spans="33:87" ht="9.9499999999999993" customHeight="1">
      <c r="AG1205" s="18">
        <v>35247</v>
      </c>
      <c r="AH1205" s="19" t="s">
        <v>33</v>
      </c>
      <c r="AI1205" s="26"/>
      <c r="AJ1205" s="20">
        <v>1.4500000000000001E-2</v>
      </c>
      <c r="AK1205" s="21"/>
      <c r="AL1205" s="21"/>
      <c r="AM1205" s="21"/>
      <c r="AN1205" s="21"/>
      <c r="AO1205" s="19" t="s">
        <v>34</v>
      </c>
      <c r="AP1205" s="18"/>
      <c r="AQ1205" s="3">
        <f t="shared" si="146"/>
        <v>42.722566729318203</v>
      </c>
      <c r="AR1205" s="27">
        <v>54.774335256933497</v>
      </c>
      <c r="AS1205" s="28">
        <v>3.1017641586937886E-2</v>
      </c>
      <c r="AT1205" s="28"/>
      <c r="AU1205" s="28"/>
      <c r="AV1205" s="28"/>
      <c r="AW1205" s="60"/>
      <c r="AX1205" s="69"/>
      <c r="AY1205" s="68"/>
      <c r="AZ1205" s="69"/>
      <c r="BA1205" s="69"/>
      <c r="BB1205" s="69"/>
      <c r="BC1205" s="68"/>
      <c r="BD1205" s="20"/>
      <c r="BE1205" s="27"/>
      <c r="BF1205" s="27"/>
      <c r="BG1205" s="28"/>
      <c r="BH1205" s="17"/>
      <c r="BI1205" s="80">
        <v>43283</v>
      </c>
      <c r="BJ1205" s="79">
        <v>0.21</v>
      </c>
      <c r="BK1205" s="79"/>
      <c r="BL1205" s="79"/>
      <c r="BM1205" s="79"/>
      <c r="CF1205" s="17"/>
      <c r="CG1205" s="17"/>
      <c r="CH1205" s="17"/>
      <c r="CI1205" s="17"/>
    </row>
    <row r="1206" spans="33:87" ht="9.9499999999999993" customHeight="1">
      <c r="AG1206" s="18">
        <v>35247</v>
      </c>
      <c r="AH1206" s="19" t="s">
        <v>33</v>
      </c>
      <c r="AI1206" s="26"/>
      <c r="AJ1206" s="20">
        <v>1.4500000000000001E-2</v>
      </c>
      <c r="AK1206" s="21"/>
      <c r="AL1206" s="21"/>
      <c r="AM1206" s="21"/>
      <c r="AN1206" s="21"/>
      <c r="AO1206" s="19" t="s">
        <v>34</v>
      </c>
      <c r="AP1206" s="18"/>
      <c r="AQ1206" s="3">
        <f t="shared" si="146"/>
        <v>42.722566729318203</v>
      </c>
      <c r="AR1206" s="27">
        <v>54.774335256933497</v>
      </c>
      <c r="AS1206" s="28">
        <v>3.1017641586937886E-2</v>
      </c>
      <c r="AT1206" s="28"/>
      <c r="AU1206" s="28"/>
      <c r="AV1206" s="28"/>
      <c r="AW1206" s="60"/>
      <c r="AX1206" s="69"/>
      <c r="AY1206" s="68"/>
      <c r="AZ1206" s="69"/>
      <c r="BA1206" s="69"/>
      <c r="BB1206" s="69"/>
      <c r="BC1206" s="68"/>
      <c r="BD1206" s="20"/>
      <c r="BE1206" s="27"/>
      <c r="BF1206" s="27"/>
      <c r="BG1206" s="28"/>
      <c r="BH1206" s="17"/>
      <c r="BI1206" s="80">
        <v>43313</v>
      </c>
      <c r="BJ1206" s="79">
        <v>0.13</v>
      </c>
      <c r="BK1206" s="79"/>
      <c r="BL1206" s="79"/>
      <c r="BM1206" s="79"/>
      <c r="CF1206" s="17"/>
      <c r="CG1206" s="17"/>
      <c r="CH1206" s="17"/>
      <c r="CI1206" s="17"/>
    </row>
    <row r="1207" spans="33:87" ht="9.9499999999999993" customHeight="1">
      <c r="AG1207" s="18">
        <v>35247</v>
      </c>
      <c r="AH1207" s="19" t="s">
        <v>33</v>
      </c>
      <c r="AI1207" s="26"/>
      <c r="AJ1207" s="20">
        <v>1.4500000000000001E-2</v>
      </c>
      <c r="AK1207" s="21"/>
      <c r="AL1207" s="21"/>
      <c r="AM1207" s="21"/>
      <c r="AN1207" s="21"/>
      <c r="AO1207" s="19" t="s">
        <v>34</v>
      </c>
      <c r="AP1207" s="18"/>
      <c r="AQ1207" s="3">
        <f t="shared" si="146"/>
        <v>42.722566729318203</v>
      </c>
      <c r="AR1207" s="27">
        <v>54.774335256933497</v>
      </c>
      <c r="AS1207" s="28">
        <v>3.1017641586937886E-2</v>
      </c>
      <c r="AT1207" s="28"/>
      <c r="AU1207" s="28"/>
      <c r="AV1207" s="28"/>
      <c r="AW1207" s="60"/>
      <c r="AX1207" s="69"/>
      <c r="AY1207" s="68"/>
      <c r="AZ1207" s="69"/>
      <c r="BA1207" s="69"/>
      <c r="BB1207" s="69"/>
      <c r="BC1207" s="68"/>
      <c r="BD1207" s="20"/>
      <c r="BE1207" s="27"/>
      <c r="BF1207" s="27"/>
      <c r="BG1207" s="28"/>
      <c r="BH1207" s="17"/>
      <c r="BI1207" s="80">
        <v>43342</v>
      </c>
      <c r="BJ1207" s="79">
        <v>0.24</v>
      </c>
      <c r="BK1207" s="79"/>
      <c r="BL1207" s="79"/>
      <c r="BM1207" s="79"/>
      <c r="CF1207" s="17"/>
      <c r="CG1207" s="17"/>
      <c r="CH1207" s="17"/>
      <c r="CI1207" s="17"/>
    </row>
    <row r="1208" spans="33:87" ht="9.9499999999999993" customHeight="1">
      <c r="AG1208" s="18">
        <v>35247</v>
      </c>
      <c r="AH1208" s="19" t="s">
        <v>39</v>
      </c>
      <c r="AI1208" s="19"/>
      <c r="AJ1208" s="19"/>
      <c r="AK1208" s="19"/>
      <c r="AL1208" s="20">
        <v>0.02</v>
      </c>
      <c r="AM1208" s="26"/>
      <c r="AN1208" s="20"/>
      <c r="AO1208" s="19" t="s">
        <v>34</v>
      </c>
      <c r="AP1208" s="20"/>
      <c r="AQ1208" s="3">
        <f t="shared" si="146"/>
        <v>42.722566729318203</v>
      </c>
      <c r="AR1208" s="19"/>
      <c r="AS1208" s="19"/>
      <c r="AT1208" s="27">
        <v>213.70120324326788</v>
      </c>
      <c r="AU1208" s="27">
        <v>121.73053725486888</v>
      </c>
      <c r="AV1208" s="28">
        <v>0</v>
      </c>
      <c r="AW1208" s="60"/>
      <c r="AX1208" s="69"/>
      <c r="AY1208" s="68"/>
      <c r="AZ1208" s="69"/>
      <c r="BA1208" s="69"/>
      <c r="BB1208" s="69"/>
      <c r="BC1208" s="68"/>
      <c r="BD1208" s="20"/>
      <c r="BE1208" s="27"/>
      <c r="BF1208" s="27"/>
      <c r="BG1208" s="28"/>
      <c r="BH1208" s="17"/>
      <c r="BI1208" s="80">
        <v>43374</v>
      </c>
      <c r="BJ1208" s="79">
        <v>0.17</v>
      </c>
      <c r="BK1208" s="79"/>
      <c r="BL1208" s="79"/>
      <c r="BM1208" s="79"/>
      <c r="CF1208" s="17"/>
      <c r="CG1208" s="17"/>
      <c r="CH1208" s="17"/>
      <c r="CI1208" s="17"/>
    </row>
    <row r="1209" spans="33:87" ht="9.9499999999999993" customHeight="1">
      <c r="AG1209" s="18">
        <v>35277</v>
      </c>
      <c r="AH1209" s="19" t="s">
        <v>35</v>
      </c>
      <c r="AI1209" s="20">
        <v>1.6E-2</v>
      </c>
      <c r="AJ1209" s="26"/>
      <c r="AK1209" s="20"/>
      <c r="AL1209" s="20"/>
      <c r="AM1209" s="20"/>
      <c r="AN1209" s="20"/>
      <c r="AO1209" s="19" t="s">
        <v>34</v>
      </c>
      <c r="AP1209" s="18"/>
      <c r="AQ1209" s="3">
        <f t="shared" si="146"/>
        <v>42.64162120042625</v>
      </c>
      <c r="AR1209" s="27">
        <v>54.670727901559388</v>
      </c>
      <c r="AS1209" s="28">
        <v>3.09589707550658E-2</v>
      </c>
      <c r="AT1209" s="28"/>
      <c r="AU1209" s="28"/>
      <c r="AV1209" s="28"/>
      <c r="AW1209" s="60"/>
      <c r="AX1209" s="69"/>
      <c r="AY1209" s="68"/>
      <c r="AZ1209" s="69"/>
      <c r="BA1209" s="69"/>
      <c r="BB1209" s="69"/>
      <c r="BC1209" s="68"/>
      <c r="BD1209" s="20"/>
      <c r="BE1209" s="27"/>
      <c r="BF1209" s="27"/>
      <c r="BG1209" s="28"/>
      <c r="BH1209" s="17"/>
      <c r="BI1209" s="80"/>
      <c r="BJ1209" s="79"/>
      <c r="BK1209" s="79"/>
      <c r="BL1209" s="79"/>
      <c r="BM1209" s="79"/>
      <c r="CF1209" s="17"/>
      <c r="CG1209" s="17"/>
      <c r="CH1209" s="17"/>
      <c r="CI1209" s="17"/>
    </row>
    <row r="1210" spans="33:87" ht="9.9499999999999993" customHeight="1">
      <c r="AG1210" s="18">
        <v>35277</v>
      </c>
      <c r="AH1210" s="19" t="s">
        <v>33</v>
      </c>
      <c r="AI1210" s="26"/>
      <c r="AJ1210" s="20">
        <v>1.4500000000000001E-2</v>
      </c>
      <c r="AK1210" s="20"/>
      <c r="AL1210" s="20"/>
      <c r="AM1210" s="20"/>
      <c r="AN1210" s="20"/>
      <c r="AO1210" s="19" t="s">
        <v>34</v>
      </c>
      <c r="AP1210" s="18"/>
      <c r="AQ1210" s="3">
        <f t="shared" si="146"/>
        <v>42.64162120042625</v>
      </c>
      <c r="AR1210" s="27">
        <v>54.670727901559388</v>
      </c>
      <c r="AS1210" s="28">
        <v>3.09589707550658E-2</v>
      </c>
      <c r="AT1210" s="28"/>
      <c r="AU1210" s="28"/>
      <c r="AV1210" s="28"/>
      <c r="AW1210" s="60"/>
      <c r="AX1210" s="69"/>
      <c r="AY1210" s="68"/>
      <c r="AZ1210" s="69"/>
      <c r="BA1210" s="69"/>
      <c r="BB1210" s="69"/>
      <c r="BC1210" s="68"/>
      <c r="BD1210" s="20"/>
      <c r="BE1210" s="27"/>
      <c r="BF1210" s="27"/>
      <c r="BG1210" s="28"/>
      <c r="BH1210" s="17"/>
      <c r="BI1210" s="80">
        <v>41730</v>
      </c>
      <c r="BJ1210" s="79"/>
      <c r="BK1210" s="79">
        <v>2.25</v>
      </c>
      <c r="BL1210" s="79"/>
      <c r="BM1210" s="79"/>
      <c r="CF1210" s="17"/>
      <c r="CG1210" s="17"/>
      <c r="CH1210" s="17"/>
      <c r="CI1210" s="17"/>
    </row>
    <row r="1211" spans="33:87" ht="9.9499999999999993" customHeight="1">
      <c r="AG1211" s="18">
        <v>35277</v>
      </c>
      <c r="AH1211" s="19" t="s">
        <v>33</v>
      </c>
      <c r="AI1211" s="26"/>
      <c r="AJ1211" s="20">
        <v>1.4500000000000001E-2</v>
      </c>
      <c r="AK1211" s="21"/>
      <c r="AL1211" s="21"/>
      <c r="AM1211" s="21"/>
      <c r="AN1211" s="21"/>
      <c r="AO1211" s="19" t="s">
        <v>34</v>
      </c>
      <c r="AP1211" s="20"/>
      <c r="AQ1211" s="3">
        <f t="shared" si="146"/>
        <v>42.64162120042625</v>
      </c>
      <c r="AR1211" s="27">
        <v>54.670727901559388</v>
      </c>
      <c r="AS1211" s="28">
        <v>3.09589707550658E-2</v>
      </c>
      <c r="AT1211" s="28"/>
      <c r="AU1211" s="28"/>
      <c r="AV1211" s="28"/>
      <c r="AW1211" s="60"/>
      <c r="AX1211" s="69"/>
      <c r="AY1211" s="68"/>
      <c r="AZ1211" s="69"/>
      <c r="BA1211" s="69"/>
      <c r="BB1211" s="69"/>
      <c r="BC1211" s="68"/>
      <c r="BD1211" s="20"/>
      <c r="BE1211" s="27"/>
      <c r="BF1211" s="27"/>
      <c r="BG1211" s="28"/>
      <c r="BH1211" s="17"/>
      <c r="BI1211" s="80">
        <v>41760</v>
      </c>
      <c r="BJ1211" s="79"/>
      <c r="BK1211" s="79">
        <v>3.13</v>
      </c>
      <c r="BL1211" s="79"/>
      <c r="BM1211" s="79"/>
      <c r="CF1211" s="17"/>
      <c r="CG1211" s="17"/>
      <c r="CH1211" s="17"/>
      <c r="CI1211" s="17"/>
    </row>
    <row r="1212" spans="33:87" ht="9.9499999999999993" customHeight="1">
      <c r="AG1212" s="18">
        <v>35277</v>
      </c>
      <c r="AH1212" s="19" t="s">
        <v>33</v>
      </c>
      <c r="AI1212" s="26"/>
      <c r="AJ1212" s="20">
        <v>1.4500000000000001E-2</v>
      </c>
      <c r="AK1212" s="21"/>
      <c r="AL1212" s="21"/>
      <c r="AM1212" s="21"/>
      <c r="AN1212" s="21"/>
      <c r="AO1212" s="19" t="s">
        <v>34</v>
      </c>
      <c r="AP1212" s="20"/>
      <c r="AQ1212" s="3">
        <f t="shared" si="146"/>
        <v>42.64162120042625</v>
      </c>
      <c r="AR1212" s="27">
        <v>54.670727901559388</v>
      </c>
      <c r="AS1212" s="28">
        <v>3.09589707550658E-2</v>
      </c>
      <c r="AT1212" s="28"/>
      <c r="AU1212" s="28"/>
      <c r="AV1212" s="28"/>
      <c r="AW1212" s="60"/>
      <c r="AX1212" s="69"/>
      <c r="AY1212" s="68"/>
      <c r="AZ1212" s="69"/>
      <c r="BA1212" s="69"/>
      <c r="BB1212" s="69"/>
      <c r="BC1212" s="68"/>
      <c r="BD1212" s="20"/>
      <c r="BE1212" s="27"/>
      <c r="BF1212" s="27"/>
      <c r="BG1212" s="28"/>
      <c r="BH1212" s="17"/>
      <c r="BI1212" s="80">
        <v>41792</v>
      </c>
      <c r="BJ1212" s="79"/>
      <c r="BK1212" s="79">
        <v>4.54</v>
      </c>
      <c r="BL1212" s="79"/>
      <c r="BM1212" s="79"/>
      <c r="CF1212" s="17"/>
      <c r="CG1212" s="17"/>
      <c r="CH1212" s="17"/>
      <c r="CI1212" s="17"/>
    </row>
    <row r="1213" spans="33:87" ht="9.9499999999999993" customHeight="1">
      <c r="AG1213" s="18">
        <v>35277</v>
      </c>
      <c r="AH1213" s="19" t="s">
        <v>33</v>
      </c>
      <c r="AI1213" s="26"/>
      <c r="AJ1213" s="20">
        <v>1.4500000000000001E-2</v>
      </c>
      <c r="AK1213" s="21"/>
      <c r="AL1213" s="21"/>
      <c r="AM1213" s="21"/>
      <c r="AN1213" s="21"/>
      <c r="AO1213" s="19" t="s">
        <v>34</v>
      </c>
      <c r="AP1213" s="18"/>
      <c r="AQ1213" s="3">
        <f t="shared" si="146"/>
        <v>42.64162120042625</v>
      </c>
      <c r="AR1213" s="27">
        <v>54.670727901559388</v>
      </c>
      <c r="AS1213" s="28">
        <v>3.09589707550658E-2</v>
      </c>
      <c r="AT1213" s="28"/>
      <c r="AU1213" s="28"/>
      <c r="AV1213" s="28"/>
      <c r="AW1213" s="60"/>
      <c r="AX1213" s="69"/>
      <c r="AY1213" s="68"/>
      <c r="AZ1213" s="69"/>
      <c r="BA1213" s="69"/>
      <c r="BB1213" s="69"/>
      <c r="BC1213" s="68"/>
      <c r="BD1213" s="20"/>
      <c r="BE1213" s="27"/>
      <c r="BF1213" s="27"/>
      <c r="BG1213" s="28"/>
      <c r="BH1213" s="17"/>
      <c r="BI1213" s="80">
        <v>41821</v>
      </c>
      <c r="BJ1213" s="79"/>
      <c r="BK1213" s="79">
        <v>0.52</v>
      </c>
      <c r="BL1213" s="79"/>
      <c r="BM1213" s="79"/>
      <c r="CF1213" s="17"/>
      <c r="CG1213" s="17"/>
      <c r="CH1213" s="17"/>
      <c r="CI1213" s="17"/>
    </row>
    <row r="1214" spans="33:87" ht="9.9499999999999993" customHeight="1">
      <c r="AG1214" s="18">
        <v>35277</v>
      </c>
      <c r="AH1214" s="19" t="s">
        <v>39</v>
      </c>
      <c r="AI1214" s="19"/>
      <c r="AJ1214" s="19"/>
      <c r="AK1214" s="19"/>
      <c r="AL1214" s="20">
        <v>0.02</v>
      </c>
      <c r="AM1214" s="26"/>
      <c r="AN1214" s="20"/>
      <c r="AO1214" s="19" t="s">
        <v>34</v>
      </c>
      <c r="AP1214" s="20"/>
      <c r="AQ1214" s="3">
        <f t="shared" si="146"/>
        <v>42.64162120042625</v>
      </c>
      <c r="AR1214" s="19"/>
      <c r="AS1214" s="19"/>
      <c r="AT1214" s="27">
        <v>213.29698078389086</v>
      </c>
      <c r="AU1214" s="27">
        <v>121.50028016504596</v>
      </c>
      <c r="AV1214" s="28">
        <v>0</v>
      </c>
      <c r="AW1214" s="60"/>
      <c r="AX1214" s="69"/>
      <c r="AY1214" s="68"/>
      <c r="AZ1214" s="69"/>
      <c r="BA1214" s="69"/>
      <c r="BB1214" s="69"/>
      <c r="BC1214" s="68"/>
      <c r="BD1214" s="20"/>
      <c r="BE1214" s="27"/>
      <c r="BF1214" s="27"/>
      <c r="BG1214" s="28"/>
      <c r="BH1214" s="17"/>
      <c r="BI1214" s="80">
        <v>41852</v>
      </c>
      <c r="BJ1214" s="79"/>
      <c r="BK1214" s="79">
        <v>0.61</v>
      </c>
      <c r="BL1214" s="79"/>
      <c r="BM1214" s="79"/>
      <c r="CF1214" s="17"/>
      <c r="CG1214" s="17"/>
      <c r="CH1214" s="17"/>
      <c r="CI1214" s="17"/>
    </row>
    <row r="1215" spans="33:87" ht="9.9499999999999993" customHeight="1">
      <c r="AG1215" s="18">
        <v>35307</v>
      </c>
      <c r="AH1215" s="19" t="s">
        <v>35</v>
      </c>
      <c r="AI1215" s="20">
        <v>1.6E-2</v>
      </c>
      <c r="AJ1215" s="26"/>
      <c r="AK1215" s="20"/>
      <c r="AL1215" s="20"/>
      <c r="AM1215" s="20"/>
      <c r="AN1215" s="20"/>
      <c r="AO1215" s="19" t="s">
        <v>34</v>
      </c>
      <c r="AP1215" s="18"/>
      <c r="AQ1215" s="3">
        <f t="shared" si="146"/>
        <v>42.560829037288023</v>
      </c>
      <c r="AR1215" s="27">
        <v>54.567316522714023</v>
      </c>
      <c r="AS1215" s="28">
        <v>3.0900410900893394E-2</v>
      </c>
      <c r="AT1215" s="28"/>
      <c r="AU1215" s="28"/>
      <c r="AV1215" s="28"/>
      <c r="AW1215" s="60"/>
      <c r="AX1215" s="69"/>
      <c r="AY1215" s="68"/>
      <c r="AZ1215" s="69"/>
      <c r="BA1215" s="69"/>
      <c r="BB1215" s="69"/>
      <c r="BC1215" s="68"/>
      <c r="BD1215" s="20"/>
      <c r="BE1215" s="27"/>
      <c r="BF1215" s="27"/>
      <c r="BG1215" s="28"/>
      <c r="BH1215" s="17"/>
      <c r="BI1215" s="80">
        <v>41883</v>
      </c>
      <c r="BJ1215" s="79"/>
      <c r="BK1215" s="79">
        <v>0.75</v>
      </c>
      <c r="BL1215" s="79"/>
      <c r="BM1215" s="79"/>
      <c r="CF1215" s="17"/>
      <c r="CG1215" s="17"/>
      <c r="CH1215" s="17"/>
      <c r="CI1215" s="17"/>
    </row>
    <row r="1216" spans="33:87" ht="9.9499999999999993" customHeight="1">
      <c r="AG1216" s="18">
        <v>35307</v>
      </c>
      <c r="AH1216" s="19" t="s">
        <v>33</v>
      </c>
      <c r="AI1216" s="26"/>
      <c r="AJ1216" s="20">
        <v>1.4500000000000001E-2</v>
      </c>
      <c r="AK1216" s="21"/>
      <c r="AL1216" s="21"/>
      <c r="AM1216" s="21"/>
      <c r="AN1216" s="21"/>
      <c r="AO1216" s="19" t="s">
        <v>34</v>
      </c>
      <c r="AP1216" s="18"/>
      <c r="AQ1216" s="3">
        <f t="shared" si="146"/>
        <v>42.560829037288023</v>
      </c>
      <c r="AR1216" s="27">
        <v>54.567316522714023</v>
      </c>
      <c r="AS1216" s="28">
        <v>3.0900410900893394E-2</v>
      </c>
      <c r="AT1216" s="28"/>
      <c r="AU1216" s="28"/>
      <c r="AV1216" s="28"/>
      <c r="AW1216" s="60"/>
      <c r="AX1216" s="69"/>
      <c r="AY1216" s="68"/>
      <c r="AZ1216" s="69"/>
      <c r="BA1216" s="69"/>
      <c r="BB1216" s="69"/>
      <c r="BC1216" s="68"/>
      <c r="BD1216" s="20"/>
      <c r="BE1216" s="27"/>
      <c r="BF1216" s="27"/>
      <c r="BG1216" s="28"/>
      <c r="BH1216" s="17"/>
      <c r="BI1216" s="80">
        <v>41912</v>
      </c>
      <c r="BJ1216" s="79"/>
      <c r="BK1216" s="79">
        <v>0.61</v>
      </c>
      <c r="BL1216" s="79"/>
      <c r="BM1216" s="79"/>
      <c r="CF1216" s="17"/>
      <c r="CG1216" s="17"/>
      <c r="CH1216" s="17"/>
      <c r="CI1216" s="17"/>
    </row>
    <row r="1217" spans="33:87" ht="9.9499999999999993" customHeight="1">
      <c r="AG1217" s="18">
        <v>35310</v>
      </c>
      <c r="AH1217" s="19" t="s">
        <v>33</v>
      </c>
      <c r="AI1217" s="26"/>
      <c r="AJ1217" s="20">
        <v>1.4500000000000001E-2</v>
      </c>
      <c r="AK1217" s="21"/>
      <c r="AL1217" s="21"/>
      <c r="AM1217" s="21"/>
      <c r="AN1217" s="21"/>
      <c r="AO1217" s="19" t="s">
        <v>34</v>
      </c>
      <c r="AP1217" s="18"/>
      <c r="AQ1217" s="3">
        <f t="shared" si="146"/>
        <v>42.552758244898598</v>
      </c>
      <c r="AR1217" s="27">
        <v>54.556986149260695</v>
      </c>
      <c r="AS1217" s="28">
        <v>3.0894561011164355E-2</v>
      </c>
      <c r="AT1217" s="28"/>
      <c r="AU1217" s="28"/>
      <c r="AV1217" s="28"/>
      <c r="AW1217" s="60"/>
      <c r="AX1217" s="69"/>
      <c r="AY1217" s="68"/>
      <c r="AZ1217" s="69"/>
      <c r="BA1217" s="69"/>
      <c r="BB1217" s="69"/>
      <c r="BC1217" s="68"/>
      <c r="BD1217" s="20"/>
      <c r="BE1217" s="27"/>
      <c r="BF1217" s="27"/>
      <c r="BG1217" s="28"/>
      <c r="BH1217" s="17"/>
      <c r="BI1217" s="80">
        <v>41947</v>
      </c>
      <c r="BJ1217" s="79"/>
      <c r="BK1217" s="79">
        <v>0.84</v>
      </c>
      <c r="BL1217" s="79"/>
      <c r="BM1217" s="79"/>
      <c r="CF1217" s="17"/>
      <c r="CG1217" s="17"/>
      <c r="CH1217" s="17"/>
      <c r="CI1217" s="17"/>
    </row>
    <row r="1218" spans="33:87" ht="9.9499999999999993" customHeight="1">
      <c r="AG1218" s="18">
        <v>35310</v>
      </c>
      <c r="AH1218" s="19" t="s">
        <v>33</v>
      </c>
      <c r="AI1218" s="26"/>
      <c r="AJ1218" s="20">
        <v>1.4500000000000001E-2</v>
      </c>
      <c r="AK1218" s="21"/>
      <c r="AL1218" s="21"/>
      <c r="AM1218" s="21"/>
      <c r="AN1218" s="21"/>
      <c r="AO1218" s="19" t="s">
        <v>34</v>
      </c>
      <c r="AP1218" s="18"/>
      <c r="AQ1218" s="3">
        <f t="shared" si="146"/>
        <v>42.552758244898598</v>
      </c>
      <c r="AR1218" s="27">
        <v>54.556986149260695</v>
      </c>
      <c r="AS1218" s="28">
        <v>3.0894561011164355E-2</v>
      </c>
      <c r="AT1218" s="28"/>
      <c r="AU1218" s="28"/>
      <c r="AV1218" s="28"/>
      <c r="AW1218" s="60"/>
      <c r="AX1218" s="69"/>
      <c r="AY1218" s="68"/>
      <c r="AZ1218" s="69"/>
      <c r="BA1218" s="69"/>
      <c r="BB1218" s="69"/>
      <c r="BC1218" s="68"/>
      <c r="BD1218" s="20"/>
      <c r="BE1218" s="27"/>
      <c r="BF1218" s="27"/>
      <c r="BG1218" s="28"/>
      <c r="BH1218" s="17"/>
      <c r="BI1218" s="80">
        <v>41974</v>
      </c>
      <c r="BJ1218" s="79"/>
      <c r="BK1218" s="79">
        <v>0.31</v>
      </c>
      <c r="BL1218" s="79"/>
      <c r="BM1218" s="79"/>
      <c r="CF1218" s="17"/>
      <c r="CG1218" s="17"/>
      <c r="CH1218" s="17"/>
      <c r="CI1218" s="17"/>
    </row>
    <row r="1219" spans="33:87" ht="9.9499999999999993" customHeight="1">
      <c r="AG1219" s="18">
        <v>35310</v>
      </c>
      <c r="AH1219" s="19" t="s">
        <v>33</v>
      </c>
      <c r="AI1219" s="26"/>
      <c r="AJ1219" s="20">
        <v>1.4500000000000001E-2</v>
      </c>
      <c r="AK1219" s="21"/>
      <c r="AL1219" s="21"/>
      <c r="AM1219" s="21"/>
      <c r="AN1219" s="21"/>
      <c r="AO1219" s="19" t="s">
        <v>34</v>
      </c>
      <c r="AP1219" s="18"/>
      <c r="AQ1219" s="3">
        <f t="shared" si="146"/>
        <v>42.552758244898598</v>
      </c>
      <c r="AR1219" s="27">
        <v>54.556986149260695</v>
      </c>
      <c r="AS1219" s="28">
        <v>3.0894561011164355E-2</v>
      </c>
      <c r="AT1219" s="28"/>
      <c r="AU1219" s="28"/>
      <c r="AV1219" s="28"/>
      <c r="AW1219" s="60"/>
      <c r="AX1219" s="69"/>
      <c r="AY1219" s="68"/>
      <c r="AZ1219" s="69"/>
      <c r="BA1219" s="69"/>
      <c r="BB1219" s="69"/>
      <c r="BC1219" s="68"/>
      <c r="BD1219" s="20"/>
      <c r="BE1219" s="27"/>
      <c r="BF1219" s="27"/>
      <c r="BG1219" s="28"/>
      <c r="BH1219" s="17"/>
      <c r="BI1219" s="80">
        <v>41998</v>
      </c>
      <c r="BJ1219" s="79"/>
      <c r="BK1219" s="79">
        <v>0.63</v>
      </c>
      <c r="BL1219" s="79"/>
      <c r="BM1219" s="79"/>
      <c r="CF1219" s="17"/>
      <c r="CG1219" s="17"/>
      <c r="CH1219" s="17"/>
      <c r="CI1219" s="17"/>
    </row>
    <row r="1220" spans="33:87" ht="9.9499999999999993" customHeight="1">
      <c r="AG1220" s="18">
        <v>35310</v>
      </c>
      <c r="AH1220" s="19" t="s">
        <v>39</v>
      </c>
      <c r="AI1220" s="19"/>
      <c r="AJ1220" s="19"/>
      <c r="AK1220" s="19"/>
      <c r="AL1220" s="20">
        <v>0.02</v>
      </c>
      <c r="AM1220" s="26"/>
      <c r="AN1220" s="20"/>
      <c r="AO1220" s="19" t="s">
        <v>34</v>
      </c>
      <c r="AP1220" s="18"/>
      <c r="AQ1220" s="3">
        <f t="shared" si="146"/>
        <v>42.552758244898598</v>
      </c>
      <c r="AR1220" s="19"/>
      <c r="AS1220" s="19"/>
      <c r="AT1220" s="27">
        <v>212.85321913509657</v>
      </c>
      <c r="AU1220" s="27">
        <v>121.24750038139945</v>
      </c>
      <c r="AV1220" s="28">
        <v>0</v>
      </c>
      <c r="AW1220" s="60"/>
      <c r="AX1220" s="69"/>
      <c r="AY1220" s="68"/>
      <c r="AZ1220" s="69"/>
      <c r="BA1220" s="69"/>
      <c r="BB1220" s="69"/>
      <c r="BC1220" s="68"/>
      <c r="BD1220" s="20"/>
      <c r="BE1220" s="27"/>
      <c r="BF1220" s="27"/>
      <c r="BG1220" s="28"/>
      <c r="BH1220" s="17"/>
      <c r="BI1220" s="80">
        <v>42037</v>
      </c>
      <c r="BJ1220" s="79"/>
      <c r="BK1220" s="79">
        <v>2.5299999999999998</v>
      </c>
      <c r="BL1220" s="79"/>
      <c r="BM1220" s="79"/>
      <c r="CF1220" s="17"/>
      <c r="CG1220" s="17"/>
      <c r="CH1220" s="17"/>
      <c r="CI1220" s="17"/>
    </row>
    <row r="1221" spans="33:87" ht="9.9499999999999993" customHeight="1">
      <c r="AG1221" s="18">
        <v>35338</v>
      </c>
      <c r="AH1221" s="19" t="s">
        <v>35</v>
      </c>
      <c r="AI1221" s="20">
        <v>1.6E-2</v>
      </c>
      <c r="AJ1221" s="26"/>
      <c r="AK1221" s="20"/>
      <c r="AL1221" s="20"/>
      <c r="AM1221" s="20"/>
      <c r="AN1221" s="20"/>
      <c r="AO1221" s="19" t="s">
        <v>34</v>
      </c>
      <c r="AP1221" s="20"/>
      <c r="AQ1221" s="3">
        <f t="shared" ref="AQ1221:AQ1284" si="147">100*2.71828^(-(0.69315/30.02)*(AG1221-21794)/365.25)</f>
        <v>42.477504612633624</v>
      </c>
      <c r="AR1221" s="27">
        <v>54.460663588380882</v>
      </c>
      <c r="AS1221" s="28">
        <v>3.0840015416843742E-2</v>
      </c>
      <c r="AT1221" s="28"/>
      <c r="AU1221" s="28"/>
      <c r="AV1221" s="28"/>
      <c r="AW1221" s="60"/>
      <c r="AX1221" s="69"/>
      <c r="AY1221" s="68"/>
      <c r="AZ1221" s="69"/>
      <c r="BA1221" s="69"/>
      <c r="BB1221" s="69"/>
      <c r="BC1221" s="68"/>
      <c r="BD1221" s="20"/>
      <c r="BE1221" s="27"/>
      <c r="BF1221" s="27"/>
      <c r="BG1221" s="28"/>
      <c r="BH1221" s="17"/>
      <c r="BI1221" s="80">
        <v>42065</v>
      </c>
      <c r="BJ1221" s="79"/>
      <c r="BK1221" s="79">
        <v>1</v>
      </c>
      <c r="BL1221" s="79"/>
      <c r="BM1221" s="79"/>
      <c r="CF1221" s="17"/>
      <c r="CG1221" s="17"/>
      <c r="CH1221" s="17"/>
      <c r="CI1221" s="17"/>
    </row>
    <row r="1222" spans="33:87" ht="9.9499999999999993" customHeight="1">
      <c r="AG1222" s="18">
        <v>35338</v>
      </c>
      <c r="AH1222" s="19" t="s">
        <v>33</v>
      </c>
      <c r="AI1222" s="26"/>
      <c r="AJ1222" s="20">
        <v>1.4500000000000001E-2</v>
      </c>
      <c r="AK1222" s="21"/>
      <c r="AL1222" s="21"/>
      <c r="AM1222" s="21"/>
      <c r="AN1222" s="21"/>
      <c r="AO1222" s="19" t="s">
        <v>34</v>
      </c>
      <c r="AP1222" s="18"/>
      <c r="AQ1222" s="3">
        <f t="shared" si="147"/>
        <v>42.477504612633624</v>
      </c>
      <c r="AR1222" s="27">
        <v>54.460663588380882</v>
      </c>
      <c r="AS1222" s="28">
        <v>3.0840015416843742E-2</v>
      </c>
      <c r="AT1222" s="28"/>
      <c r="AU1222" s="28"/>
      <c r="AV1222" s="28"/>
      <c r="AW1222" s="60"/>
      <c r="AX1222" s="69"/>
      <c r="AY1222" s="68"/>
      <c r="AZ1222" s="69"/>
      <c r="BA1222" s="69"/>
      <c r="BB1222" s="69"/>
      <c r="BC1222" s="68"/>
      <c r="BD1222" s="20"/>
      <c r="BE1222" s="27"/>
      <c r="BF1222" s="27"/>
      <c r="BG1222" s="28"/>
      <c r="BH1222" s="17"/>
      <c r="BI1222" s="80">
        <v>42093</v>
      </c>
      <c r="BJ1222" s="79"/>
      <c r="BK1222" s="79">
        <v>0.96</v>
      </c>
      <c r="BL1222" s="79"/>
      <c r="BM1222" s="79"/>
      <c r="CF1222" s="17"/>
      <c r="CG1222" s="17"/>
      <c r="CH1222" s="17"/>
      <c r="CI1222" s="17"/>
    </row>
    <row r="1223" spans="33:87" ht="9.9499999999999993" customHeight="1">
      <c r="AG1223" s="18">
        <v>35340</v>
      </c>
      <c r="AH1223" s="19" t="s">
        <v>33</v>
      </c>
      <c r="AI1223" s="26"/>
      <c r="AJ1223" s="20">
        <v>1.4500000000000001E-2</v>
      </c>
      <c r="AK1223" s="21"/>
      <c r="AL1223" s="21"/>
      <c r="AM1223" s="21"/>
      <c r="AN1223" s="21"/>
      <c r="AO1223" s="19" t="s">
        <v>34</v>
      </c>
      <c r="AP1223" s="20"/>
      <c r="AQ1223" s="3">
        <f t="shared" si="147"/>
        <v>42.472134448492156</v>
      </c>
      <c r="AR1223" s="27">
        <v>54.453789916470434</v>
      </c>
      <c r="AS1223" s="28">
        <v>3.0836122990021864E-2</v>
      </c>
      <c r="AT1223" s="28"/>
      <c r="AU1223" s="28"/>
      <c r="AV1223" s="28"/>
      <c r="AW1223" s="60"/>
      <c r="AX1223" s="69"/>
      <c r="AY1223" s="68"/>
      <c r="AZ1223" s="69"/>
      <c r="BA1223" s="69"/>
      <c r="BB1223" s="69"/>
      <c r="BC1223" s="68"/>
      <c r="BD1223" s="20"/>
      <c r="BE1223" s="27"/>
      <c r="BF1223" s="27"/>
      <c r="BG1223" s="28"/>
      <c r="BH1223" s="17"/>
      <c r="BI1223" s="80">
        <v>42125</v>
      </c>
      <c r="BJ1223" s="79"/>
      <c r="BK1223" s="79">
        <v>1.21</v>
      </c>
      <c r="BL1223" s="79"/>
      <c r="BM1223" s="79"/>
      <c r="CF1223" s="17"/>
      <c r="CG1223" s="17"/>
      <c r="CH1223" s="17"/>
      <c r="CI1223" s="17"/>
    </row>
    <row r="1224" spans="33:87" ht="9.9499999999999993" customHeight="1">
      <c r="AG1224" s="18">
        <v>35340</v>
      </c>
      <c r="AH1224" s="19" t="s">
        <v>33</v>
      </c>
      <c r="AI1224" s="26"/>
      <c r="AJ1224" s="20">
        <v>1.4500000000000001E-2</v>
      </c>
      <c r="AK1224" s="21"/>
      <c r="AL1224" s="21"/>
      <c r="AM1224" s="21"/>
      <c r="AN1224" s="21"/>
      <c r="AO1224" s="19" t="s">
        <v>34</v>
      </c>
      <c r="AP1224" s="18"/>
      <c r="AQ1224" s="3">
        <f t="shared" si="147"/>
        <v>42.472134448492156</v>
      </c>
      <c r="AR1224" s="27">
        <v>54.453789916470434</v>
      </c>
      <c r="AS1224" s="28">
        <v>3.0836122990021864E-2</v>
      </c>
      <c r="AT1224" s="28"/>
      <c r="AU1224" s="28"/>
      <c r="AV1224" s="28"/>
      <c r="AW1224" s="60"/>
      <c r="AX1224" s="69"/>
      <c r="AY1224" s="68"/>
      <c r="AZ1224" s="69"/>
      <c r="BA1224" s="69"/>
      <c r="BB1224" s="69"/>
      <c r="BC1224" s="68"/>
      <c r="BD1224" s="20"/>
      <c r="BE1224" s="27"/>
      <c r="BF1224" s="27"/>
      <c r="BG1224" s="28"/>
      <c r="BH1224" s="17"/>
      <c r="BI1224" s="80">
        <v>42156</v>
      </c>
      <c r="BJ1224" s="79"/>
      <c r="BK1224" s="79">
        <v>1.55</v>
      </c>
      <c r="BL1224" s="79"/>
      <c r="BM1224" s="79"/>
      <c r="CF1224" s="17"/>
      <c r="CG1224" s="17"/>
      <c r="CH1224" s="17"/>
      <c r="CI1224" s="17"/>
    </row>
    <row r="1225" spans="33:87" ht="9.9499999999999993" customHeight="1">
      <c r="AG1225" s="18">
        <v>35340</v>
      </c>
      <c r="AH1225" s="19" t="s">
        <v>33</v>
      </c>
      <c r="AI1225" s="26"/>
      <c r="AJ1225" s="20">
        <v>1.4500000000000001E-2</v>
      </c>
      <c r="AK1225" s="21"/>
      <c r="AL1225" s="21"/>
      <c r="AM1225" s="21"/>
      <c r="AN1225" s="21"/>
      <c r="AO1225" s="19" t="s">
        <v>34</v>
      </c>
      <c r="AP1225" s="18"/>
      <c r="AQ1225" s="3">
        <f t="shared" si="147"/>
        <v>42.472134448492156</v>
      </c>
      <c r="AR1225" s="27">
        <v>54.453789916470434</v>
      </c>
      <c r="AS1225" s="28">
        <v>3.0836122990021864E-2</v>
      </c>
      <c r="AT1225" s="28"/>
      <c r="AU1225" s="28"/>
      <c r="AV1225" s="28"/>
      <c r="AW1225" s="60"/>
      <c r="AX1225" s="69"/>
      <c r="AY1225" s="68"/>
      <c r="AZ1225" s="69"/>
      <c r="BA1225" s="69"/>
      <c r="BB1225" s="69"/>
      <c r="BC1225" s="68"/>
      <c r="BD1225" s="20"/>
      <c r="BE1225" s="27"/>
      <c r="BF1225" s="27"/>
      <c r="BG1225" s="28"/>
      <c r="BH1225" s="17"/>
      <c r="BI1225" s="80">
        <v>42187</v>
      </c>
      <c r="BJ1225" s="79"/>
      <c r="BK1225" s="79">
        <v>0.81</v>
      </c>
      <c r="BL1225" s="79"/>
      <c r="BM1225" s="79"/>
      <c r="CF1225" s="17"/>
      <c r="CG1225" s="17"/>
      <c r="CH1225" s="17"/>
      <c r="CI1225" s="17"/>
    </row>
    <row r="1226" spans="33:87" ht="9.9499999999999993" customHeight="1">
      <c r="AG1226" s="18">
        <v>35340</v>
      </c>
      <c r="AH1226" s="19" t="s">
        <v>39</v>
      </c>
      <c r="AI1226" s="19"/>
      <c r="AJ1226" s="19"/>
      <c r="AK1226" s="19"/>
      <c r="AL1226" s="20">
        <v>0.02</v>
      </c>
      <c r="AM1226" s="26"/>
      <c r="AN1226" s="21"/>
      <c r="AO1226" s="19" t="s">
        <v>34</v>
      </c>
      <c r="AP1226" s="18"/>
      <c r="AQ1226" s="3">
        <f t="shared" si="147"/>
        <v>42.472134448492156</v>
      </c>
      <c r="AR1226" s="19"/>
      <c r="AS1226" s="19"/>
      <c r="AT1226" s="27">
        <v>212.45060066398219</v>
      </c>
      <c r="AU1226" s="27">
        <v>121.01815697081651</v>
      </c>
      <c r="AV1226" s="28">
        <v>0</v>
      </c>
      <c r="AW1226" s="60"/>
      <c r="AX1226" s="69"/>
      <c r="AY1226" s="68"/>
      <c r="AZ1226" s="69"/>
      <c r="BA1226" s="69"/>
      <c r="BB1226" s="69"/>
      <c r="BC1226" s="68"/>
      <c r="BD1226" s="20"/>
      <c r="BE1226" s="27"/>
      <c r="BF1226" s="27"/>
      <c r="BG1226" s="28"/>
      <c r="BH1226" s="17"/>
      <c r="BI1226" s="80">
        <v>42219</v>
      </c>
      <c r="BJ1226" s="79"/>
      <c r="BK1226" s="79">
        <v>1.19</v>
      </c>
      <c r="BL1226" s="79"/>
      <c r="BM1226" s="79"/>
      <c r="CF1226" s="17"/>
      <c r="CG1226" s="17"/>
      <c r="CH1226" s="17"/>
      <c r="CI1226" s="17"/>
    </row>
    <row r="1227" spans="33:87" ht="9.9499999999999993" customHeight="1">
      <c r="AG1227" s="18">
        <v>35369</v>
      </c>
      <c r="AH1227" s="19" t="s">
        <v>35</v>
      </c>
      <c r="AI1227" s="20">
        <v>1.6E-2</v>
      </c>
      <c r="AJ1227" s="26"/>
      <c r="AK1227" s="20"/>
      <c r="AL1227" s="20"/>
      <c r="AM1227" s="20"/>
      <c r="AN1227" s="20"/>
      <c r="AO1227" s="19" t="s">
        <v>34</v>
      </c>
      <c r="AP1227" s="18"/>
      <c r="AQ1227" s="3">
        <f t="shared" si="147"/>
        <v>42.394343318254194</v>
      </c>
      <c r="AR1227" s="27">
        <v>54.354219109385618</v>
      </c>
      <c r="AS1227" s="28">
        <v>3.077973797700086E-2</v>
      </c>
      <c r="AT1227" s="28"/>
      <c r="AU1227" s="28"/>
      <c r="AV1227" s="28"/>
      <c r="AW1227" s="60"/>
      <c r="AX1227" s="69"/>
      <c r="AY1227" s="68"/>
      <c r="AZ1227" s="69"/>
      <c r="BA1227" s="69"/>
      <c r="BB1227" s="69"/>
      <c r="BC1227" s="68"/>
      <c r="BD1227" s="20"/>
      <c r="BE1227" s="27"/>
      <c r="BF1227" s="27"/>
      <c r="BG1227" s="28"/>
      <c r="BH1227" s="17"/>
      <c r="BI1227" s="80">
        <v>42248</v>
      </c>
      <c r="BJ1227" s="79"/>
      <c r="BK1227" s="79">
        <v>0.35</v>
      </c>
      <c r="BL1227" s="79"/>
      <c r="BM1227" s="79"/>
      <c r="CF1227" s="17"/>
      <c r="CG1227" s="17"/>
      <c r="CH1227" s="17"/>
      <c r="CI1227" s="17"/>
    </row>
    <row r="1228" spans="33:87" ht="9.9499999999999993" customHeight="1">
      <c r="AG1228" s="18">
        <v>35369</v>
      </c>
      <c r="AH1228" s="19" t="s">
        <v>33</v>
      </c>
      <c r="AI1228" s="26"/>
      <c r="AJ1228" s="20">
        <v>1.4500000000000001E-2</v>
      </c>
      <c r="AK1228" s="21"/>
      <c r="AL1228" s="21"/>
      <c r="AM1228" s="21"/>
      <c r="AN1228" s="21"/>
      <c r="AO1228" s="19" t="s">
        <v>34</v>
      </c>
      <c r="AP1228" s="18"/>
      <c r="AQ1228" s="3">
        <f t="shared" si="147"/>
        <v>42.394343318254194</v>
      </c>
      <c r="AR1228" s="27">
        <v>54.354219109385618</v>
      </c>
      <c r="AS1228" s="28">
        <v>3.077973797700086E-2</v>
      </c>
      <c r="AT1228" s="28"/>
      <c r="AU1228" s="28"/>
      <c r="AV1228" s="28"/>
      <c r="AW1228" s="60"/>
      <c r="AX1228" s="69"/>
      <c r="AY1228" s="68"/>
      <c r="AZ1228" s="69"/>
      <c r="BA1228" s="69"/>
      <c r="BB1228" s="69"/>
      <c r="BC1228" s="68"/>
      <c r="BD1228" s="20"/>
      <c r="BE1228" s="27"/>
      <c r="BF1228" s="27"/>
      <c r="BG1228" s="28"/>
      <c r="BH1228" s="17"/>
      <c r="BI1228" s="80">
        <v>42278</v>
      </c>
      <c r="BJ1228" s="79"/>
      <c r="BK1228" s="79">
        <v>5.21</v>
      </c>
      <c r="BL1228" s="79"/>
      <c r="BM1228" s="79"/>
      <c r="CF1228" s="17"/>
      <c r="CG1228" s="17"/>
      <c r="CH1228" s="17"/>
      <c r="CI1228" s="17"/>
    </row>
    <row r="1229" spans="33:87" ht="9.9499999999999993" customHeight="1">
      <c r="AG1229" s="18">
        <v>35370</v>
      </c>
      <c r="AH1229" s="19" t="s">
        <v>33</v>
      </c>
      <c r="AI1229" s="26"/>
      <c r="AJ1229" s="20">
        <v>1.4500000000000001E-2</v>
      </c>
      <c r="AK1229" s="20"/>
      <c r="AL1229" s="20"/>
      <c r="AM1229" s="20"/>
      <c r="AN1229" s="20"/>
      <c r="AO1229" s="19" t="s">
        <v>34</v>
      </c>
      <c r="AP1229" s="20"/>
      <c r="AQ1229" s="3">
        <f t="shared" si="147"/>
        <v>42.391663408259831</v>
      </c>
      <c r="AR1229" s="27">
        <v>54.350788882557765</v>
      </c>
      <c r="AS1229" s="28">
        <v>3.0777795506210317E-2</v>
      </c>
      <c r="AT1229" s="28"/>
      <c r="AU1229" s="28"/>
      <c r="AV1229" s="28"/>
      <c r="AW1229" s="60"/>
      <c r="AX1229" s="69"/>
      <c r="AY1229" s="68"/>
      <c r="AZ1229" s="69"/>
      <c r="BA1229" s="69"/>
      <c r="BB1229" s="69"/>
      <c r="BC1229" s="68"/>
      <c r="BD1229" s="20"/>
      <c r="BE1229" s="27"/>
      <c r="BF1229" s="27"/>
      <c r="BG1229" s="28"/>
      <c r="BH1229" s="17"/>
      <c r="BI1229" s="80">
        <v>42312</v>
      </c>
      <c r="BJ1229" s="79"/>
      <c r="BK1229" s="79">
        <v>1.84</v>
      </c>
      <c r="BL1229" s="79"/>
      <c r="BM1229" s="79"/>
      <c r="CF1229" s="17"/>
      <c r="CG1229" s="17"/>
      <c r="CH1229" s="17"/>
      <c r="CI1229" s="17"/>
    </row>
    <row r="1230" spans="33:87" ht="9.9499999999999993" customHeight="1">
      <c r="AG1230" s="18">
        <v>35370</v>
      </c>
      <c r="AH1230" s="19" t="s">
        <v>33</v>
      </c>
      <c r="AI1230" s="26"/>
      <c r="AJ1230" s="20">
        <v>1.4500000000000001E-2</v>
      </c>
      <c r="AK1230" s="21"/>
      <c r="AL1230" s="21"/>
      <c r="AM1230" s="21"/>
      <c r="AN1230" s="21"/>
      <c r="AO1230" s="19" t="s">
        <v>34</v>
      </c>
      <c r="AP1230" s="18"/>
      <c r="AQ1230" s="3">
        <f t="shared" si="147"/>
        <v>42.391663408259831</v>
      </c>
      <c r="AR1230" s="27">
        <v>54.350788882557765</v>
      </c>
      <c r="AS1230" s="28">
        <v>3.0777795506210317E-2</v>
      </c>
      <c r="AT1230" s="28"/>
      <c r="AU1230" s="28"/>
      <c r="AV1230" s="28"/>
      <c r="AW1230" s="60"/>
      <c r="AX1230" s="69"/>
      <c r="AY1230" s="68"/>
      <c r="AZ1230" s="69"/>
      <c r="BA1230" s="69"/>
      <c r="BB1230" s="69"/>
      <c r="BC1230" s="68"/>
      <c r="BD1230" s="20"/>
      <c r="BE1230" s="27"/>
      <c r="BF1230" s="27"/>
      <c r="BG1230" s="28"/>
      <c r="BH1230" s="17"/>
      <c r="BI1230" s="80">
        <v>42339</v>
      </c>
      <c r="BJ1230" s="79"/>
      <c r="BK1230" s="79">
        <v>0.46</v>
      </c>
      <c r="BL1230" s="79"/>
      <c r="BM1230" s="79"/>
      <c r="CF1230" s="17"/>
      <c r="CG1230" s="17"/>
      <c r="CH1230" s="17"/>
      <c r="CI1230" s="17"/>
    </row>
    <row r="1231" spans="33:87" ht="9.9499999999999993" customHeight="1">
      <c r="AG1231" s="18">
        <v>35370</v>
      </c>
      <c r="AH1231" s="19" t="s">
        <v>33</v>
      </c>
      <c r="AI1231" s="26"/>
      <c r="AJ1231" s="20">
        <v>1.4500000000000001E-2</v>
      </c>
      <c r="AK1231" s="21"/>
      <c r="AL1231" s="21"/>
      <c r="AM1231" s="21"/>
      <c r="AN1231" s="21"/>
      <c r="AO1231" s="19" t="s">
        <v>34</v>
      </c>
      <c r="AP1231" s="18"/>
      <c r="AQ1231" s="3">
        <f t="shared" si="147"/>
        <v>42.391663408259831</v>
      </c>
      <c r="AR1231" s="27">
        <v>54.350788882557765</v>
      </c>
      <c r="AS1231" s="28">
        <v>3.0777795506210317E-2</v>
      </c>
      <c r="AT1231" s="28"/>
      <c r="AU1231" s="28"/>
      <c r="AV1231" s="28"/>
      <c r="AW1231" s="60"/>
      <c r="AX1231" s="69"/>
      <c r="AY1231" s="68"/>
      <c r="AZ1231" s="69"/>
      <c r="BA1231" s="69"/>
      <c r="BB1231" s="69"/>
      <c r="BC1231" s="68"/>
      <c r="BD1231" s="20"/>
      <c r="BE1231" s="27"/>
      <c r="BF1231" s="27"/>
      <c r="BG1231" s="28"/>
      <c r="BH1231" s="17"/>
      <c r="BI1231" s="80">
        <v>42373</v>
      </c>
      <c r="BJ1231" s="79"/>
      <c r="BK1231" s="79">
        <v>0.19</v>
      </c>
      <c r="BL1231" s="79"/>
      <c r="BM1231" s="79"/>
      <c r="CF1231" s="17"/>
      <c r="CG1231" s="17"/>
      <c r="CH1231" s="17"/>
      <c r="CI1231" s="17"/>
    </row>
    <row r="1232" spans="33:87" ht="9.9499999999999993" customHeight="1">
      <c r="AG1232" s="18">
        <v>35370</v>
      </c>
      <c r="AH1232" s="19" t="s">
        <v>39</v>
      </c>
      <c r="AI1232" s="19"/>
      <c r="AJ1232" s="19"/>
      <c r="AK1232" s="19"/>
      <c r="AL1232" s="20">
        <v>0.02</v>
      </c>
      <c r="AM1232" s="26"/>
      <c r="AN1232" s="20"/>
      <c r="AO1232" s="19" t="s">
        <v>34</v>
      </c>
      <c r="AP1232" s="18"/>
      <c r="AQ1232" s="3">
        <f t="shared" si="147"/>
        <v>42.391663408259831</v>
      </c>
      <c r="AR1232" s="19"/>
      <c r="AS1232" s="19"/>
      <c r="AT1232" s="27">
        <v>212.0487437582035</v>
      </c>
      <c r="AU1232" s="27">
        <v>120.78924737041369</v>
      </c>
      <c r="AV1232" s="28">
        <v>0</v>
      </c>
      <c r="AW1232" s="60"/>
      <c r="AX1232" s="69"/>
      <c r="AY1232" s="68"/>
      <c r="AZ1232" s="69"/>
      <c r="BA1232" s="69"/>
      <c r="BB1232" s="69"/>
      <c r="BC1232" s="68"/>
      <c r="BD1232" s="20"/>
      <c r="BE1232" s="27"/>
      <c r="BF1232" s="27"/>
      <c r="BG1232" s="28"/>
      <c r="BH1232" s="17"/>
      <c r="BI1232" s="80">
        <v>42401</v>
      </c>
      <c r="BJ1232" s="79"/>
      <c r="BK1232" s="79">
        <v>0.45</v>
      </c>
      <c r="BL1232" s="79"/>
      <c r="BM1232" s="79"/>
      <c r="CF1232" s="17"/>
      <c r="CG1232" s="17"/>
      <c r="CH1232" s="17"/>
      <c r="CI1232" s="17"/>
    </row>
    <row r="1233" spans="33:87" ht="9.9499999999999993" customHeight="1">
      <c r="AG1233" s="18">
        <v>35398</v>
      </c>
      <c r="AH1233" s="19" t="s">
        <v>35</v>
      </c>
      <c r="AI1233" s="20">
        <v>1.6E-2</v>
      </c>
      <c r="AJ1233" s="26"/>
      <c r="AK1233" s="20"/>
      <c r="AL1233" s="20"/>
      <c r="AM1233" s="20"/>
      <c r="AN1233" s="20"/>
      <c r="AO1233" s="19" t="s">
        <v>34</v>
      </c>
      <c r="AP1233" s="20"/>
      <c r="AQ1233" s="3">
        <f t="shared" si="147"/>
        <v>42.316694668727919</v>
      </c>
      <c r="AR1233" s="27">
        <v>54.254830371274117</v>
      </c>
      <c r="AS1233" s="28">
        <v>3.0723456066101169E-2</v>
      </c>
      <c r="AT1233" s="28"/>
      <c r="AU1233" s="28"/>
      <c r="AV1233" s="28"/>
      <c r="AW1233" s="60"/>
      <c r="AX1233" s="69"/>
      <c r="AY1233" s="68"/>
      <c r="AZ1233" s="69"/>
      <c r="BA1233" s="69"/>
      <c r="BB1233" s="69"/>
      <c r="BC1233" s="68"/>
      <c r="BD1233" s="20"/>
      <c r="BE1233" s="27"/>
      <c r="BF1233" s="27"/>
      <c r="BG1233" s="28"/>
      <c r="BH1233" s="17"/>
      <c r="BI1233" s="80">
        <v>42430</v>
      </c>
      <c r="BJ1233" s="79"/>
      <c r="BK1233" s="79">
        <v>2.23</v>
      </c>
      <c r="BL1233" s="79"/>
      <c r="BM1233" s="79"/>
      <c r="CF1233" s="17"/>
      <c r="CG1233" s="17"/>
      <c r="CH1233" s="17"/>
      <c r="CI1233" s="17"/>
    </row>
    <row r="1234" spans="33:87" ht="9.9499999999999993" customHeight="1">
      <c r="AG1234" s="18">
        <v>35398</v>
      </c>
      <c r="AH1234" s="19" t="s">
        <v>33</v>
      </c>
      <c r="AI1234" s="26"/>
      <c r="AJ1234" s="20">
        <v>1.4500000000000001E-2</v>
      </c>
      <c r="AK1234" s="21"/>
      <c r="AL1234" s="21"/>
      <c r="AM1234" s="21"/>
      <c r="AN1234" s="21"/>
      <c r="AO1234" s="19" t="s">
        <v>34</v>
      </c>
      <c r="AP1234" s="20"/>
      <c r="AQ1234" s="3">
        <f t="shared" si="147"/>
        <v>42.316694668727919</v>
      </c>
      <c r="AR1234" s="27">
        <v>54.254830371274117</v>
      </c>
      <c r="AS1234" s="28">
        <v>3.0723456066101169E-2</v>
      </c>
      <c r="AT1234" s="28"/>
      <c r="AU1234" s="28"/>
      <c r="AV1234" s="28"/>
      <c r="AW1234" s="60"/>
      <c r="AX1234" s="69"/>
      <c r="AY1234" s="68"/>
      <c r="AZ1234" s="69"/>
      <c r="BA1234" s="69"/>
      <c r="BB1234" s="69"/>
      <c r="BC1234" s="68"/>
      <c r="BD1234" s="20"/>
      <c r="BE1234" s="27"/>
      <c r="BF1234" s="27"/>
      <c r="BG1234" s="28"/>
      <c r="BH1234" s="17"/>
      <c r="BI1234" s="80">
        <v>42461</v>
      </c>
      <c r="BJ1234" s="79"/>
      <c r="BK1234" s="79">
        <v>0.98</v>
      </c>
      <c r="BL1234" s="79"/>
      <c r="BM1234" s="79"/>
      <c r="CF1234" s="17"/>
      <c r="CG1234" s="17"/>
      <c r="CH1234" s="17"/>
      <c r="CI1234" s="17"/>
    </row>
    <row r="1235" spans="33:87" ht="9.9499999999999993" customHeight="1">
      <c r="AG1235" s="18">
        <v>35401</v>
      </c>
      <c r="AH1235" s="19" t="s">
        <v>33</v>
      </c>
      <c r="AI1235" s="26"/>
      <c r="AJ1235" s="20">
        <v>1.4500000000000001E-2</v>
      </c>
      <c r="AK1235" s="21"/>
      <c r="AL1235" s="21"/>
      <c r="AM1235" s="21"/>
      <c r="AN1235" s="21"/>
      <c r="AO1235" s="19" t="s">
        <v>34</v>
      </c>
      <c r="AP1235" s="20"/>
      <c r="AQ1235" s="3">
        <f t="shared" si="147"/>
        <v>42.308670171437733</v>
      </c>
      <c r="AR1235" s="27">
        <v>54.244559155918516</v>
      </c>
      <c r="AS1235" s="28">
        <v>3.0717639676453211E-2</v>
      </c>
      <c r="AT1235" s="28"/>
      <c r="AU1235" s="28"/>
      <c r="AV1235" s="28"/>
      <c r="AW1235" s="60"/>
      <c r="AX1235" s="69"/>
      <c r="AY1235" s="68"/>
      <c r="AZ1235" s="69"/>
      <c r="BA1235" s="69"/>
      <c r="BB1235" s="69"/>
      <c r="BC1235" s="68"/>
      <c r="BD1235" s="20"/>
      <c r="BE1235" s="27"/>
      <c r="BF1235" s="27"/>
      <c r="BG1235" s="28"/>
      <c r="BH1235" s="17"/>
      <c r="BI1235" s="80">
        <v>42488</v>
      </c>
      <c r="BJ1235" s="79"/>
      <c r="BK1235" s="79">
        <v>2.1800000000000002</v>
      </c>
      <c r="BL1235" s="79"/>
      <c r="BM1235" s="79"/>
      <c r="CF1235" s="17"/>
      <c r="CG1235" s="17"/>
      <c r="CH1235" s="17"/>
      <c r="CI1235" s="17"/>
    </row>
    <row r="1236" spans="33:87" ht="9.9499999999999993" customHeight="1">
      <c r="AG1236" s="18">
        <v>35401</v>
      </c>
      <c r="AH1236" s="19" t="s">
        <v>33</v>
      </c>
      <c r="AI1236" s="26"/>
      <c r="AJ1236" s="20">
        <v>1.4500000000000001E-2</v>
      </c>
      <c r="AK1236" s="21"/>
      <c r="AL1236" s="21"/>
      <c r="AM1236" s="21"/>
      <c r="AN1236" s="21"/>
      <c r="AO1236" s="19" t="s">
        <v>34</v>
      </c>
      <c r="AP1236" s="20"/>
      <c r="AQ1236" s="3">
        <f t="shared" si="147"/>
        <v>42.308670171437733</v>
      </c>
      <c r="AR1236" s="27">
        <v>54.244559155918516</v>
      </c>
      <c r="AS1236" s="28">
        <v>3.0717639676453211E-2</v>
      </c>
      <c r="AT1236" s="28"/>
      <c r="AU1236" s="28"/>
      <c r="AV1236" s="28"/>
      <c r="AW1236" s="60"/>
      <c r="AX1236" s="69"/>
      <c r="AY1236" s="68"/>
      <c r="AZ1236" s="69"/>
      <c r="BA1236" s="69"/>
      <c r="BB1236" s="69"/>
      <c r="BC1236" s="68"/>
      <c r="BD1236" s="20"/>
      <c r="BE1236" s="27"/>
      <c r="BF1236" s="27"/>
      <c r="BG1236" s="28"/>
      <c r="BH1236" s="17"/>
      <c r="BI1236" s="80">
        <v>42522</v>
      </c>
      <c r="BJ1236" s="79"/>
      <c r="BK1236" s="79">
        <v>1.48</v>
      </c>
      <c r="BL1236" s="79"/>
      <c r="BM1236" s="79"/>
      <c r="CF1236" s="17"/>
      <c r="CG1236" s="17"/>
      <c r="CH1236" s="17"/>
      <c r="CI1236" s="17"/>
    </row>
    <row r="1237" spans="33:87" ht="9.9499999999999993" customHeight="1">
      <c r="AG1237" s="18">
        <v>35401</v>
      </c>
      <c r="AH1237" s="19" t="s">
        <v>33</v>
      </c>
      <c r="AI1237" s="26"/>
      <c r="AJ1237" s="20">
        <v>1.4500000000000001E-2</v>
      </c>
      <c r="AK1237" s="21"/>
      <c r="AL1237" s="21"/>
      <c r="AM1237" s="21"/>
      <c r="AN1237" s="21"/>
      <c r="AO1237" s="19" t="s">
        <v>34</v>
      </c>
      <c r="AP1237" s="18"/>
      <c r="AQ1237" s="3">
        <f t="shared" si="147"/>
        <v>42.308670171437733</v>
      </c>
      <c r="AR1237" s="27">
        <v>54.244559155918516</v>
      </c>
      <c r="AS1237" s="28">
        <v>3.0717639676453211E-2</v>
      </c>
      <c r="AT1237" s="28"/>
      <c r="AU1237" s="28"/>
      <c r="AV1237" s="28"/>
      <c r="AW1237" s="60"/>
      <c r="AX1237" s="69"/>
      <c r="AY1237" s="68"/>
      <c r="AZ1237" s="69"/>
      <c r="BA1237" s="69"/>
      <c r="BB1237" s="69"/>
      <c r="BC1237" s="68"/>
      <c r="BD1237" s="20"/>
      <c r="BE1237" s="27"/>
      <c r="BF1237" s="27"/>
      <c r="BG1237" s="28"/>
      <c r="BH1237" s="17"/>
      <c r="BI1237" s="80">
        <v>42552</v>
      </c>
      <c r="BJ1237" s="79"/>
      <c r="BK1237" s="79">
        <v>0.68</v>
      </c>
      <c r="BL1237" s="79"/>
      <c r="BM1237" s="79"/>
      <c r="CF1237" s="17"/>
      <c r="CG1237" s="17"/>
      <c r="CH1237" s="17"/>
      <c r="CI1237" s="17"/>
    </row>
    <row r="1238" spans="33:87" ht="9.9499999999999993" customHeight="1">
      <c r="AG1238" s="18">
        <v>35401</v>
      </c>
      <c r="AH1238" s="19" t="s">
        <v>39</v>
      </c>
      <c r="AI1238" s="19"/>
      <c r="AJ1238" s="19"/>
      <c r="AK1238" s="19"/>
      <c r="AL1238" s="20">
        <v>0.02</v>
      </c>
      <c r="AM1238" s="26"/>
      <c r="AN1238" s="20"/>
      <c r="AO1238" s="19" t="s">
        <v>34</v>
      </c>
      <c r="AP1238" s="20"/>
      <c r="AQ1238" s="3">
        <f t="shared" si="147"/>
        <v>42.308670171437733</v>
      </c>
      <c r="AR1238" s="19"/>
      <c r="AS1238" s="19"/>
      <c r="AT1238" s="27">
        <v>211.63429015878464</v>
      </c>
      <c r="AU1238" s="27">
        <v>120.55316232007806</v>
      </c>
      <c r="AV1238" s="28">
        <v>0</v>
      </c>
      <c r="AW1238" s="60"/>
      <c r="AX1238" s="69"/>
      <c r="AY1238" s="68"/>
      <c r="AZ1238" s="69"/>
      <c r="BA1238" s="69"/>
      <c r="BB1238" s="69"/>
      <c r="BC1238" s="68"/>
      <c r="BD1238" s="20"/>
      <c r="BE1238" s="27"/>
      <c r="BF1238" s="27"/>
      <c r="BG1238" s="28"/>
      <c r="BH1238" s="17"/>
      <c r="BI1238" s="80">
        <v>42583</v>
      </c>
      <c r="BJ1238" s="79"/>
      <c r="BK1238" s="79">
        <v>0.32</v>
      </c>
      <c r="BL1238" s="79"/>
      <c r="BM1238" s="79"/>
      <c r="CF1238" s="17"/>
      <c r="CG1238" s="17"/>
      <c r="CH1238" s="17"/>
      <c r="CI1238" s="17"/>
    </row>
    <row r="1239" spans="33:87" ht="9.9499999999999993" customHeight="1">
      <c r="AG1239" s="18">
        <v>35426</v>
      </c>
      <c r="AH1239" s="19" t="s">
        <v>35</v>
      </c>
      <c r="AI1239" s="20">
        <v>1.6E-2</v>
      </c>
      <c r="AJ1239" s="26"/>
      <c r="AK1239" s="20"/>
      <c r="AL1239" s="20"/>
      <c r="AM1239" s="20"/>
      <c r="AN1239" s="20"/>
      <c r="AO1239" s="19" t="s">
        <v>34</v>
      </c>
      <c r="AP1239" s="20"/>
      <c r="AQ1239" s="3">
        <f t="shared" si="147"/>
        <v>42.241858509789829</v>
      </c>
      <c r="AR1239" s="27">
        <v>54.159041278614858</v>
      </c>
      <c r="AS1239" s="28">
        <v>3.0669212564466586E-2</v>
      </c>
      <c r="AT1239" s="28"/>
      <c r="AU1239" s="28"/>
      <c r="AV1239" s="28"/>
      <c r="AW1239" s="60"/>
      <c r="AX1239" s="69"/>
      <c r="AY1239" s="68"/>
      <c r="AZ1239" s="69"/>
      <c r="BA1239" s="69"/>
      <c r="BB1239" s="69"/>
      <c r="BC1239" s="68"/>
      <c r="BD1239" s="20"/>
      <c r="BE1239" s="27"/>
      <c r="BF1239" s="27"/>
      <c r="BG1239" s="28"/>
      <c r="BH1239" s="17"/>
      <c r="BI1239" s="80">
        <v>42614</v>
      </c>
      <c r="BJ1239" s="79"/>
      <c r="BK1239" s="79">
        <v>0.78</v>
      </c>
      <c r="BL1239" s="79"/>
      <c r="BM1239" s="79"/>
      <c r="CF1239" s="17"/>
      <c r="CG1239" s="17"/>
      <c r="CH1239" s="17"/>
      <c r="CI1239" s="17"/>
    </row>
    <row r="1240" spans="33:87" ht="9.9499999999999993" customHeight="1">
      <c r="AG1240" s="18">
        <v>35426</v>
      </c>
      <c r="AH1240" s="19" t="s">
        <v>33</v>
      </c>
      <c r="AI1240" s="26"/>
      <c r="AJ1240" s="20">
        <v>1.4500000000000001E-2</v>
      </c>
      <c r="AK1240" s="21"/>
      <c r="AL1240" s="21"/>
      <c r="AM1240" s="21"/>
      <c r="AN1240" s="21"/>
      <c r="AO1240" s="19" t="s">
        <v>34</v>
      </c>
      <c r="AP1240" s="18"/>
      <c r="AQ1240" s="3">
        <f t="shared" si="147"/>
        <v>42.241858509789829</v>
      </c>
      <c r="AR1240" s="27">
        <v>54.159041278614858</v>
      </c>
      <c r="AS1240" s="28">
        <v>3.0669212564466586E-2</v>
      </c>
      <c r="AT1240" s="28"/>
      <c r="AU1240" s="28"/>
      <c r="AV1240" s="28"/>
      <c r="AW1240" s="60"/>
      <c r="AX1240" s="69"/>
      <c r="AY1240" s="68"/>
      <c r="AZ1240" s="69"/>
      <c r="BA1240" s="69"/>
      <c r="BB1240" s="69"/>
      <c r="BC1240" s="68"/>
      <c r="BD1240" s="20"/>
      <c r="BE1240" s="27"/>
      <c r="BF1240" s="27"/>
      <c r="BG1240" s="28"/>
      <c r="BH1240" s="17"/>
      <c r="BI1240" s="80">
        <v>42646</v>
      </c>
      <c r="BJ1240" s="79"/>
      <c r="BK1240" s="79">
        <v>0.28999999999999998</v>
      </c>
      <c r="BL1240" s="79"/>
      <c r="BM1240" s="79"/>
      <c r="CF1240" s="17"/>
      <c r="CG1240" s="17"/>
      <c r="CH1240" s="17"/>
      <c r="CI1240" s="17"/>
    </row>
    <row r="1241" spans="33:87" ht="9.9499999999999993" customHeight="1">
      <c r="AG1241" s="18">
        <v>35437</v>
      </c>
      <c r="AH1241" s="19" t="s">
        <v>33</v>
      </c>
      <c r="AI1241" s="26"/>
      <c r="AJ1241" s="20">
        <v>1.4500000000000001E-2</v>
      </c>
      <c r="AK1241" s="20"/>
      <c r="AL1241" s="20"/>
      <c r="AM1241" s="20"/>
      <c r="AN1241" s="20"/>
      <c r="AO1241" s="19" t="s">
        <v>34</v>
      </c>
      <c r="AP1241" s="20"/>
      <c r="AQ1241" s="3">
        <f t="shared" si="147"/>
        <v>42.212494812671281</v>
      </c>
      <c r="AR1241" s="27">
        <v>54.121456136480582</v>
      </c>
      <c r="AS1241" s="28">
        <v>3.0647928828895048E-2</v>
      </c>
      <c r="AT1241" s="28"/>
      <c r="AU1241" s="28"/>
      <c r="AV1241" s="28"/>
      <c r="AW1241" s="60"/>
      <c r="AX1241" s="69"/>
      <c r="AY1241" s="68"/>
      <c r="AZ1241" s="69"/>
      <c r="BA1241" s="69"/>
      <c r="BB1241" s="69"/>
      <c r="BC1241" s="68"/>
      <c r="BD1241" s="20"/>
      <c r="BE1241" s="27"/>
      <c r="BF1241" s="27"/>
      <c r="BG1241" s="28"/>
      <c r="BH1241" s="17"/>
      <c r="BI1241" s="80">
        <v>42675</v>
      </c>
      <c r="BJ1241" s="79"/>
      <c r="BK1241" s="79">
        <v>0.66</v>
      </c>
      <c r="BL1241" s="79"/>
      <c r="BM1241" s="79"/>
      <c r="CF1241" s="17"/>
      <c r="CG1241" s="17"/>
      <c r="CH1241" s="17"/>
      <c r="CI1241" s="17"/>
    </row>
    <row r="1242" spans="33:87" ht="9.9499999999999993" customHeight="1">
      <c r="AG1242" s="18">
        <v>35437</v>
      </c>
      <c r="AH1242" s="19" t="s">
        <v>33</v>
      </c>
      <c r="AI1242" s="26"/>
      <c r="AJ1242" s="20">
        <v>1.4500000000000001E-2</v>
      </c>
      <c r="AK1242" s="21"/>
      <c r="AL1242" s="21"/>
      <c r="AM1242" s="21"/>
      <c r="AN1242" s="21"/>
      <c r="AO1242" s="19" t="s">
        <v>34</v>
      </c>
      <c r="AP1242" s="20"/>
      <c r="AQ1242" s="3">
        <f t="shared" si="147"/>
        <v>42.212494812671281</v>
      </c>
      <c r="AR1242" s="27">
        <v>54.121456136480582</v>
      </c>
      <c r="AS1242" s="28">
        <v>3.0647928828895048E-2</v>
      </c>
      <c r="AT1242" s="28"/>
      <c r="AU1242" s="28"/>
      <c r="AV1242" s="28"/>
      <c r="AW1242" s="60"/>
      <c r="AX1242" s="69"/>
      <c r="AY1242" s="68"/>
      <c r="AZ1242" s="69"/>
      <c r="BA1242" s="69"/>
      <c r="BB1242" s="69"/>
      <c r="BC1242" s="68"/>
      <c r="BD1242" s="20"/>
      <c r="BE1242" s="27"/>
      <c r="BF1242" s="27"/>
      <c r="BG1242" s="28"/>
      <c r="BH1242" s="17"/>
      <c r="BI1242" s="80">
        <v>42706</v>
      </c>
      <c r="BJ1242" s="79"/>
      <c r="BK1242" s="79">
        <v>0.53</v>
      </c>
      <c r="BL1242" s="79"/>
      <c r="BM1242" s="79"/>
      <c r="CF1242" s="17"/>
      <c r="CG1242" s="17"/>
      <c r="CH1242" s="17"/>
      <c r="CI1242" s="17"/>
    </row>
    <row r="1243" spans="33:87" ht="9.9499999999999993" customHeight="1">
      <c r="AG1243" s="18">
        <v>35437</v>
      </c>
      <c r="AH1243" s="19" t="s">
        <v>33</v>
      </c>
      <c r="AI1243" s="26"/>
      <c r="AJ1243" s="20">
        <v>1.4500000000000001E-2</v>
      </c>
      <c r="AK1243" s="21"/>
      <c r="AL1243" s="21"/>
      <c r="AM1243" s="21"/>
      <c r="AN1243" s="21"/>
      <c r="AO1243" s="19" t="s">
        <v>34</v>
      </c>
      <c r="AP1243" s="20"/>
      <c r="AQ1243" s="3">
        <f t="shared" si="147"/>
        <v>42.212494812671281</v>
      </c>
      <c r="AR1243" s="27">
        <v>54.121456136480582</v>
      </c>
      <c r="AS1243" s="28">
        <v>3.0647928828895048E-2</v>
      </c>
      <c r="AT1243" s="28"/>
      <c r="AU1243" s="28"/>
      <c r="AV1243" s="28"/>
      <c r="AW1243" s="60"/>
      <c r="AX1243" s="69"/>
      <c r="AY1243" s="68"/>
      <c r="AZ1243" s="69"/>
      <c r="BA1243" s="69"/>
      <c r="BB1243" s="69"/>
      <c r="BC1243" s="68"/>
      <c r="BD1243" s="20"/>
      <c r="BE1243" s="27"/>
      <c r="BF1243" s="27"/>
      <c r="BG1243" s="28"/>
      <c r="BH1243" s="17"/>
      <c r="BI1243" s="80">
        <v>42739</v>
      </c>
      <c r="BJ1243" s="79"/>
      <c r="BK1243" s="79">
        <v>0.86</v>
      </c>
      <c r="BL1243" s="79"/>
      <c r="BM1243" s="79"/>
      <c r="CF1243" s="17"/>
      <c r="CG1243" s="17"/>
      <c r="CH1243" s="17"/>
      <c r="CI1243" s="17"/>
    </row>
    <row r="1244" spans="33:87" ht="9.9499999999999993" customHeight="1">
      <c r="AG1244" s="18">
        <v>35437</v>
      </c>
      <c r="AH1244" s="19" t="s">
        <v>39</v>
      </c>
      <c r="AI1244" s="19"/>
      <c r="AJ1244" s="19"/>
      <c r="AK1244" s="19"/>
      <c r="AL1244" s="20">
        <v>7.3999999999999996E-2</v>
      </c>
      <c r="AM1244" s="26"/>
      <c r="AN1244" s="21"/>
      <c r="AO1244" s="19" t="s">
        <v>34</v>
      </c>
      <c r="AP1244" s="18"/>
      <c r="AQ1244" s="3">
        <f t="shared" si="147"/>
        <v>42.212494812671281</v>
      </c>
      <c r="AR1244" s="19"/>
      <c r="AS1244" s="19"/>
      <c r="AT1244" s="27">
        <v>211.15400567421051</v>
      </c>
      <c r="AU1244" s="27">
        <v>120.27957804701323</v>
      </c>
      <c r="AV1244" s="28">
        <v>0</v>
      </c>
      <c r="AW1244" s="60"/>
      <c r="AX1244" s="69"/>
      <c r="AY1244" s="68"/>
      <c r="AZ1244" s="69"/>
      <c r="BA1244" s="69"/>
      <c r="BB1244" s="69"/>
      <c r="BC1244" s="68"/>
      <c r="BD1244" s="20"/>
      <c r="BE1244" s="27"/>
      <c r="BF1244" s="27"/>
      <c r="BG1244" s="28"/>
      <c r="BH1244" s="17"/>
      <c r="BI1244" s="80">
        <v>42767</v>
      </c>
      <c r="BJ1244" s="79"/>
      <c r="BK1244" s="79">
        <v>0.98</v>
      </c>
      <c r="BL1244" s="79"/>
      <c r="BM1244" s="79"/>
      <c r="CF1244" s="17"/>
      <c r="CG1244" s="17"/>
      <c r="CH1244" s="17"/>
      <c r="CI1244" s="17"/>
    </row>
    <row r="1245" spans="33:87" ht="9.9499999999999993" customHeight="1">
      <c r="AG1245" s="18">
        <v>35461</v>
      </c>
      <c r="AH1245" s="19" t="s">
        <v>35</v>
      </c>
      <c r="AI1245" s="20">
        <v>1.6E-2</v>
      </c>
      <c r="AJ1245" s="26"/>
      <c r="AK1245" s="20"/>
      <c r="AL1245" s="20"/>
      <c r="AM1245" s="20"/>
      <c r="AN1245" s="20"/>
      <c r="AO1245" s="19" t="s">
        <v>34</v>
      </c>
      <c r="AP1245" s="18"/>
      <c r="AQ1245" s="3">
        <f t="shared" si="147"/>
        <v>42.148499395422576</v>
      </c>
      <c r="AR1245" s="27">
        <v>54.039542702098018</v>
      </c>
      <c r="AS1245" s="28">
        <v>3.0601542842886905E-2</v>
      </c>
      <c r="AT1245" s="28"/>
      <c r="AU1245" s="28"/>
      <c r="AV1245" s="28"/>
      <c r="AW1245" s="60"/>
      <c r="AX1245" s="69"/>
      <c r="AY1245" s="68"/>
      <c r="AZ1245" s="69"/>
      <c r="BA1245" s="69"/>
      <c r="BB1245" s="69"/>
      <c r="BC1245" s="68"/>
      <c r="BD1245" s="20"/>
      <c r="BE1245" s="27"/>
      <c r="BF1245" s="27"/>
      <c r="BG1245" s="28"/>
      <c r="BH1245" s="17"/>
      <c r="BI1245" s="80">
        <v>42796</v>
      </c>
      <c r="BJ1245" s="79"/>
      <c r="BK1245" s="79">
        <v>1.49</v>
      </c>
      <c r="BL1245" s="79"/>
      <c r="BM1245" s="79"/>
      <c r="CF1245" s="17"/>
      <c r="CG1245" s="17"/>
      <c r="CH1245" s="17"/>
      <c r="CI1245" s="17"/>
    </row>
    <row r="1246" spans="33:87" ht="9.9499999999999993" customHeight="1">
      <c r="AG1246" s="18">
        <v>35461</v>
      </c>
      <c r="AH1246" s="19" t="s">
        <v>33</v>
      </c>
      <c r="AI1246" s="26"/>
      <c r="AJ1246" s="20">
        <v>1.4500000000000001E-2</v>
      </c>
      <c r="AK1246" s="21"/>
      <c r="AL1246" s="21"/>
      <c r="AM1246" s="21"/>
      <c r="AN1246" s="21"/>
      <c r="AO1246" s="19" t="s">
        <v>34</v>
      </c>
      <c r="AP1246" s="18"/>
      <c r="AQ1246" s="3">
        <f t="shared" si="147"/>
        <v>42.148499395422576</v>
      </c>
      <c r="AR1246" s="27">
        <v>54.039542702098018</v>
      </c>
      <c r="AS1246" s="28">
        <v>3.0601542842886905E-2</v>
      </c>
      <c r="AT1246" s="28"/>
      <c r="AU1246" s="28"/>
      <c r="AV1246" s="28"/>
      <c r="AW1246" s="60"/>
      <c r="AX1246" s="69"/>
      <c r="AY1246" s="68"/>
      <c r="AZ1246" s="69"/>
      <c r="BA1246" s="69"/>
      <c r="BB1246" s="69"/>
      <c r="BC1246" s="68"/>
      <c r="BD1246" s="20"/>
      <c r="BE1246" s="27"/>
      <c r="BF1246" s="27"/>
      <c r="BG1246" s="28"/>
      <c r="BH1246" s="17"/>
      <c r="BI1246" s="80">
        <v>42829</v>
      </c>
      <c r="BJ1246" s="79"/>
      <c r="BK1246" s="79">
        <v>1.62</v>
      </c>
      <c r="BL1246" s="79"/>
      <c r="BM1246" s="79"/>
      <c r="CF1246" s="17"/>
      <c r="CG1246" s="17"/>
      <c r="CH1246" s="17"/>
      <c r="CI1246" s="17"/>
    </row>
    <row r="1247" spans="33:87" ht="9.9499999999999993" customHeight="1">
      <c r="AG1247" s="18">
        <v>35464</v>
      </c>
      <c r="AH1247" s="19" t="s">
        <v>33</v>
      </c>
      <c r="AI1247" s="26"/>
      <c r="AJ1247" s="20">
        <v>1.4500000000000001E-2</v>
      </c>
      <c r="AK1247" s="20"/>
      <c r="AL1247" s="20"/>
      <c r="AM1247" s="20"/>
      <c r="AN1247" s="20"/>
      <c r="AO1247" s="19" t="s">
        <v>34</v>
      </c>
      <c r="AP1247" s="20"/>
      <c r="AQ1247" s="3">
        <f t="shared" si="147"/>
        <v>42.14050679293242</v>
      </c>
      <c r="AR1247" s="27">
        <v>54.029312243777298</v>
      </c>
      <c r="AS1247" s="28">
        <v>3.059574953315574E-2</v>
      </c>
      <c r="AT1247" s="28"/>
      <c r="AU1247" s="28"/>
      <c r="AV1247" s="28"/>
      <c r="AW1247" s="60"/>
      <c r="AX1247" s="69"/>
      <c r="AY1247" s="68"/>
      <c r="AZ1247" s="69"/>
      <c r="BA1247" s="69"/>
      <c r="BB1247" s="69"/>
      <c r="BC1247" s="68"/>
      <c r="BD1247" s="20"/>
      <c r="BE1247" s="27"/>
      <c r="BF1247" s="27"/>
      <c r="BG1247" s="28"/>
      <c r="BH1247" s="17"/>
      <c r="BI1247" s="80">
        <v>42853</v>
      </c>
      <c r="BJ1247" s="79"/>
      <c r="BK1247" s="79">
        <v>1.41</v>
      </c>
      <c r="BL1247" s="79"/>
      <c r="BM1247" s="79"/>
      <c r="CF1247" s="17"/>
      <c r="CG1247" s="17"/>
      <c r="CH1247" s="17"/>
      <c r="CI1247" s="17"/>
    </row>
    <row r="1248" spans="33:87" ht="9.9499999999999993" customHeight="1">
      <c r="AG1248" s="18">
        <v>35464</v>
      </c>
      <c r="AH1248" s="19" t="s">
        <v>33</v>
      </c>
      <c r="AI1248" s="26"/>
      <c r="AJ1248" s="20">
        <v>1.4500000000000001E-2</v>
      </c>
      <c r="AK1248" s="21"/>
      <c r="AL1248" s="21"/>
      <c r="AM1248" s="21"/>
      <c r="AN1248" s="21"/>
      <c r="AO1248" s="19" t="s">
        <v>34</v>
      </c>
      <c r="AP1248" s="18"/>
      <c r="AQ1248" s="3">
        <f t="shared" si="147"/>
        <v>42.14050679293242</v>
      </c>
      <c r="AR1248" s="27">
        <v>54.029312243777298</v>
      </c>
      <c r="AS1248" s="28">
        <v>3.059574953315574E-2</v>
      </c>
      <c r="AT1248" s="28"/>
      <c r="AU1248" s="28"/>
      <c r="AV1248" s="28"/>
      <c r="AW1248" s="60"/>
      <c r="AX1248" s="69"/>
      <c r="AY1248" s="68"/>
      <c r="AZ1248" s="69"/>
      <c r="BA1248" s="69"/>
      <c r="BB1248" s="69"/>
      <c r="BC1248" s="68"/>
      <c r="BD1248" s="20"/>
      <c r="BE1248" s="27"/>
      <c r="BF1248" s="27"/>
      <c r="BG1248" s="28"/>
      <c r="BH1248" s="17"/>
      <c r="BI1248" s="80">
        <v>42887</v>
      </c>
      <c r="BJ1248" s="79"/>
      <c r="BK1248" s="79">
        <v>3.25</v>
      </c>
      <c r="BL1248" s="79"/>
      <c r="BM1248" s="79"/>
      <c r="CF1248" s="17"/>
      <c r="CG1248" s="17"/>
      <c r="CH1248" s="17"/>
      <c r="CI1248" s="17"/>
    </row>
    <row r="1249" spans="33:87" ht="9.9499999999999993" customHeight="1">
      <c r="AG1249" s="18">
        <v>35464</v>
      </c>
      <c r="AH1249" s="19" t="s">
        <v>33</v>
      </c>
      <c r="AI1249" s="26"/>
      <c r="AJ1249" s="20">
        <v>1.4500000000000001E-2</v>
      </c>
      <c r="AK1249" s="21"/>
      <c r="AL1249" s="21"/>
      <c r="AM1249" s="21"/>
      <c r="AN1249" s="21"/>
      <c r="AO1249" s="19" t="s">
        <v>34</v>
      </c>
      <c r="AP1249" s="20"/>
      <c r="AQ1249" s="3">
        <f t="shared" si="147"/>
        <v>42.14050679293242</v>
      </c>
      <c r="AR1249" s="27">
        <v>54.029312243777298</v>
      </c>
      <c r="AS1249" s="28">
        <v>3.059574953315574E-2</v>
      </c>
      <c r="AT1249" s="28"/>
      <c r="AU1249" s="28"/>
      <c r="AV1249" s="28"/>
      <c r="AW1249" s="60"/>
      <c r="AX1249" s="69"/>
      <c r="AY1249" s="68"/>
      <c r="AZ1249" s="69"/>
      <c r="BA1249" s="69"/>
      <c r="BB1249" s="69"/>
      <c r="BC1249" s="68"/>
      <c r="BD1249" s="20"/>
      <c r="BE1249" s="27"/>
      <c r="BF1249" s="27"/>
      <c r="BG1249" s="28"/>
      <c r="BH1249" s="17"/>
      <c r="BI1249" s="80">
        <v>42919</v>
      </c>
      <c r="BJ1249" s="79"/>
      <c r="BK1249" s="79">
        <v>0.33</v>
      </c>
      <c r="BL1249" s="79"/>
      <c r="BM1249" s="79"/>
      <c r="CF1249" s="17"/>
      <c r="CG1249" s="17"/>
      <c r="CH1249" s="17"/>
      <c r="CI1249" s="17"/>
    </row>
    <row r="1250" spans="33:87" ht="9.9499999999999993" customHeight="1">
      <c r="AG1250" s="18">
        <v>35464</v>
      </c>
      <c r="AH1250" s="19" t="s">
        <v>39</v>
      </c>
      <c r="AI1250" s="19"/>
      <c r="AJ1250" s="19"/>
      <c r="AK1250" s="19"/>
      <c r="AL1250" s="20">
        <v>0.13</v>
      </c>
      <c r="AM1250" s="26"/>
      <c r="AN1250" s="21"/>
      <c r="AO1250" s="19" t="s">
        <v>34</v>
      </c>
      <c r="AP1250" s="18"/>
      <c r="AQ1250" s="3">
        <f t="shared" si="147"/>
        <v>42.14050679293242</v>
      </c>
      <c r="AR1250" s="19"/>
      <c r="AS1250" s="19"/>
      <c r="AT1250" s="27">
        <v>210.79450773325252</v>
      </c>
      <c r="AU1250" s="27">
        <v>120.07479736805273</v>
      </c>
      <c r="AV1250" s="28">
        <v>0</v>
      </c>
      <c r="AW1250" s="60"/>
      <c r="AX1250" s="69"/>
      <c r="AY1250" s="68"/>
      <c r="AZ1250" s="69"/>
      <c r="BA1250" s="69"/>
      <c r="BB1250" s="69"/>
      <c r="BC1250" s="68"/>
      <c r="BD1250" s="20"/>
      <c r="BE1250" s="27"/>
      <c r="BF1250" s="27"/>
      <c r="BG1250" s="28"/>
      <c r="BH1250" s="17"/>
      <c r="BI1250" s="80">
        <v>42948</v>
      </c>
      <c r="BJ1250" s="79"/>
      <c r="BK1250" s="79">
        <v>0.22</v>
      </c>
      <c r="BL1250" s="79"/>
      <c r="BM1250" s="79"/>
      <c r="CF1250" s="17"/>
      <c r="CG1250" s="17"/>
      <c r="CH1250" s="17"/>
      <c r="CI1250" s="17"/>
    </row>
    <row r="1251" spans="33:87" ht="9.9499999999999993" customHeight="1">
      <c r="AG1251" s="18">
        <v>35489</v>
      </c>
      <c r="AH1251" s="19" t="s">
        <v>35</v>
      </c>
      <c r="AI1251" s="20">
        <v>1.6E-2</v>
      </c>
      <c r="AJ1251" s="26"/>
      <c r="AK1251" s="20"/>
      <c r="AL1251" s="20"/>
      <c r="AM1251" s="20"/>
      <c r="AN1251" s="20"/>
      <c r="AO1251" s="19" t="s">
        <v>34</v>
      </c>
      <c r="AP1251" s="20"/>
      <c r="AQ1251" s="3">
        <f t="shared" si="147"/>
        <v>42.073960686186162</v>
      </c>
      <c r="AR1251" s="27">
        <v>53.944133708507366</v>
      </c>
      <c r="AS1251" s="28">
        <v>3.0547514583968132E-2</v>
      </c>
      <c r="AT1251" s="28"/>
      <c r="AU1251" s="28"/>
      <c r="AV1251" s="28"/>
      <c r="AW1251" s="60"/>
      <c r="AX1251" s="69"/>
      <c r="AY1251" s="68"/>
      <c r="AZ1251" s="69"/>
      <c r="BA1251" s="69"/>
      <c r="BB1251" s="69"/>
      <c r="BC1251" s="68"/>
      <c r="BD1251" s="20"/>
      <c r="BE1251" s="27"/>
      <c r="BF1251" s="27"/>
      <c r="BG1251" s="28"/>
      <c r="BH1251" s="17"/>
      <c r="BI1251" s="80">
        <v>42979</v>
      </c>
      <c r="BJ1251" s="79"/>
      <c r="BK1251" s="79">
        <v>0.13</v>
      </c>
      <c r="BL1251" s="79"/>
      <c r="BM1251" s="79"/>
      <c r="CF1251" s="17"/>
      <c r="CG1251" s="17"/>
      <c r="CH1251" s="17"/>
      <c r="CI1251" s="17"/>
    </row>
    <row r="1252" spans="33:87" ht="9.9499999999999993" customHeight="1">
      <c r="AG1252" s="18">
        <v>35489</v>
      </c>
      <c r="AH1252" s="19" t="s">
        <v>33</v>
      </c>
      <c r="AI1252" s="26"/>
      <c r="AJ1252" s="20">
        <v>1.4500000000000001E-2</v>
      </c>
      <c r="AK1252" s="21"/>
      <c r="AL1252" s="21"/>
      <c r="AM1252" s="21"/>
      <c r="AN1252" s="21"/>
      <c r="AO1252" s="19" t="s">
        <v>34</v>
      </c>
      <c r="AP1252" s="18"/>
      <c r="AQ1252" s="3">
        <f t="shared" si="147"/>
        <v>42.073960686186162</v>
      </c>
      <c r="AR1252" s="27">
        <v>53.944133708507366</v>
      </c>
      <c r="AS1252" s="28">
        <v>3.0547514583968132E-2</v>
      </c>
      <c r="AT1252" s="28"/>
      <c r="AU1252" s="28"/>
      <c r="AV1252" s="28"/>
      <c r="AW1252" s="60"/>
      <c r="AX1252" s="69"/>
      <c r="AY1252" s="68"/>
      <c r="AZ1252" s="69"/>
      <c r="BA1252" s="69"/>
      <c r="BB1252" s="69"/>
      <c r="BC1252" s="68"/>
      <c r="BD1252" s="20"/>
      <c r="BE1252" s="27"/>
      <c r="BF1252" s="27"/>
      <c r="BG1252" s="28"/>
      <c r="BH1252" s="17"/>
      <c r="BI1252" s="80">
        <v>43010</v>
      </c>
      <c r="BJ1252" s="79"/>
      <c r="BK1252" s="79">
        <v>0.47</v>
      </c>
      <c r="BL1252" s="79"/>
      <c r="BM1252" s="79"/>
      <c r="CF1252" s="17"/>
      <c r="CG1252" s="17"/>
      <c r="CH1252" s="17"/>
      <c r="CI1252" s="17"/>
    </row>
    <row r="1253" spans="33:87" ht="9.9499999999999993" customHeight="1">
      <c r="AG1253" s="18">
        <v>35492</v>
      </c>
      <c r="AH1253" s="19" t="s">
        <v>33</v>
      </c>
      <c r="AI1253" s="26"/>
      <c r="AJ1253" s="20">
        <v>1.4500000000000001E-2</v>
      </c>
      <c r="AK1253" s="21"/>
      <c r="AL1253" s="21"/>
      <c r="AM1253" s="21"/>
      <c r="AN1253" s="21"/>
      <c r="AO1253" s="19" t="s">
        <v>34</v>
      </c>
      <c r="AP1253" s="20"/>
      <c r="AQ1253" s="3">
        <f t="shared" si="147"/>
        <v>42.065982218440581</v>
      </c>
      <c r="AR1253" s="27">
        <v>53.933921312473693</v>
      </c>
      <c r="AS1253" s="28">
        <v>3.0541731502559101E-2</v>
      </c>
      <c r="AT1253" s="28"/>
      <c r="AU1253" s="28"/>
      <c r="AV1253" s="28"/>
      <c r="AW1253" s="60"/>
      <c r="AX1253" s="69"/>
      <c r="AY1253" s="68"/>
      <c r="AZ1253" s="69"/>
      <c r="BA1253" s="69"/>
      <c r="BB1253" s="69"/>
      <c r="BC1253" s="68"/>
      <c r="BD1253" s="20"/>
      <c r="BE1253" s="27"/>
      <c r="BF1253" s="27"/>
      <c r="BG1253" s="28"/>
      <c r="BH1253" s="17"/>
      <c r="BI1253" s="80">
        <v>43040</v>
      </c>
      <c r="BJ1253" s="79"/>
      <c r="BK1253" s="79">
        <v>0.23</v>
      </c>
      <c r="BL1253" s="79"/>
      <c r="BM1253" s="79"/>
      <c r="CF1253" s="17"/>
      <c r="CG1253" s="17"/>
      <c r="CH1253" s="17"/>
      <c r="CI1253" s="17"/>
    </row>
    <row r="1254" spans="33:87" ht="9.9499999999999993" customHeight="1">
      <c r="AG1254" s="18">
        <v>35492</v>
      </c>
      <c r="AH1254" s="19" t="s">
        <v>33</v>
      </c>
      <c r="AI1254" s="26"/>
      <c r="AJ1254" s="20">
        <v>1.4500000000000001E-2</v>
      </c>
      <c r="AK1254" s="21"/>
      <c r="AL1254" s="21"/>
      <c r="AM1254" s="21"/>
      <c r="AN1254" s="21"/>
      <c r="AO1254" s="19" t="s">
        <v>34</v>
      </c>
      <c r="AP1254" s="20"/>
      <c r="AQ1254" s="3">
        <f t="shared" si="147"/>
        <v>42.065982218440581</v>
      </c>
      <c r="AR1254" s="27">
        <v>53.933921312473693</v>
      </c>
      <c r="AS1254" s="28">
        <v>3.0541731502559101E-2</v>
      </c>
      <c r="AT1254" s="28"/>
      <c r="AU1254" s="28"/>
      <c r="AV1254" s="28"/>
      <c r="AW1254" s="60"/>
      <c r="AX1254" s="69"/>
      <c r="AY1254" s="68"/>
      <c r="AZ1254" s="69"/>
      <c r="BA1254" s="69"/>
      <c r="BB1254" s="69"/>
      <c r="BC1254" s="68"/>
      <c r="BD1254" s="20"/>
      <c r="BE1254" s="27"/>
      <c r="BF1254" s="27"/>
      <c r="BG1254" s="28"/>
      <c r="BH1254" s="17"/>
      <c r="BI1254" s="80">
        <v>43070</v>
      </c>
      <c r="BJ1254" s="79"/>
      <c r="BK1254" s="79">
        <v>0.37</v>
      </c>
      <c r="BL1254" s="79"/>
      <c r="BM1254" s="79"/>
      <c r="CF1254" s="17"/>
      <c r="CG1254" s="17"/>
      <c r="CH1254" s="17"/>
      <c r="CI1254" s="17"/>
    </row>
    <row r="1255" spans="33:87" ht="9.9499999999999993" customHeight="1">
      <c r="AG1255" s="18">
        <v>35492</v>
      </c>
      <c r="AH1255" s="19" t="s">
        <v>33</v>
      </c>
      <c r="AI1255" s="26"/>
      <c r="AJ1255" s="20">
        <v>1.4500000000000001E-2</v>
      </c>
      <c r="AK1255" s="21"/>
      <c r="AL1255" s="21"/>
      <c r="AM1255" s="21"/>
      <c r="AN1255" s="21"/>
      <c r="AO1255" s="19" t="s">
        <v>34</v>
      </c>
      <c r="AP1255" s="20"/>
      <c r="AQ1255" s="3">
        <f t="shared" si="147"/>
        <v>42.065982218440581</v>
      </c>
      <c r="AR1255" s="27">
        <v>53.933921312473693</v>
      </c>
      <c r="AS1255" s="28">
        <v>3.0541731502559101E-2</v>
      </c>
      <c r="AT1255" s="28"/>
      <c r="AU1255" s="28"/>
      <c r="AV1255" s="28"/>
      <c r="AW1255" s="60"/>
      <c r="AX1255" s="69"/>
      <c r="AY1255" s="68"/>
      <c r="AZ1255" s="69"/>
      <c r="BA1255" s="69"/>
      <c r="BB1255" s="69"/>
      <c r="BC1255" s="68"/>
      <c r="BD1255" s="20"/>
      <c r="BE1255" s="27"/>
      <c r="BF1255" s="27"/>
      <c r="BG1255" s="28"/>
      <c r="BH1255" s="17"/>
      <c r="BI1255" s="80">
        <v>43104</v>
      </c>
      <c r="BJ1255" s="79"/>
      <c r="BK1255" s="79">
        <v>0.97</v>
      </c>
      <c r="BL1255" s="79"/>
      <c r="BM1255" s="79"/>
      <c r="CF1255" s="17"/>
      <c r="CG1255" s="17"/>
      <c r="CH1255" s="17"/>
      <c r="CI1255" s="17"/>
    </row>
    <row r="1256" spans="33:87" ht="9.9499999999999993" customHeight="1">
      <c r="AG1256" s="18">
        <v>35492</v>
      </c>
      <c r="AH1256" s="19" t="s">
        <v>39</v>
      </c>
      <c r="AI1256" s="19"/>
      <c r="AJ1256" s="19"/>
      <c r="AK1256" s="19"/>
      <c r="AL1256" s="20">
        <v>0.24</v>
      </c>
      <c r="AM1256" s="26"/>
      <c r="AN1256" s="20"/>
      <c r="AO1256" s="19" t="s">
        <v>34</v>
      </c>
      <c r="AP1256" s="18"/>
      <c r="AQ1256" s="3">
        <f t="shared" si="147"/>
        <v>42.065982218440581</v>
      </c>
      <c r="AR1256" s="19"/>
      <c r="AS1256" s="19"/>
      <c r="AT1256" s="27">
        <v>210.42234152251797</v>
      </c>
      <c r="AU1256" s="27">
        <v>119.86280046727134</v>
      </c>
      <c r="AV1256" s="28">
        <v>0</v>
      </c>
      <c r="AW1256" s="60"/>
      <c r="AX1256" s="69"/>
      <c r="AY1256" s="68"/>
      <c r="AZ1256" s="69"/>
      <c r="BA1256" s="69"/>
      <c r="BB1256" s="69"/>
      <c r="BC1256" s="68"/>
      <c r="BD1256" s="20"/>
      <c r="BE1256" s="27"/>
      <c r="BF1256" s="27"/>
      <c r="BG1256" s="28"/>
      <c r="BH1256" s="17"/>
      <c r="BI1256" s="80">
        <v>43221</v>
      </c>
      <c r="BJ1256" s="79"/>
      <c r="BK1256" s="79">
        <v>0.74</v>
      </c>
      <c r="BL1256" s="79"/>
      <c r="BM1256" s="79"/>
      <c r="CF1256" s="17"/>
      <c r="CG1256" s="17"/>
      <c r="CH1256" s="17"/>
      <c r="CI1256" s="17"/>
    </row>
    <row r="1257" spans="33:87" ht="9.9499999999999993" customHeight="1">
      <c r="AG1257" s="18">
        <v>35520</v>
      </c>
      <c r="AH1257" s="19" t="s">
        <v>35</v>
      </c>
      <c r="AI1257" s="20">
        <v>1.6E-2</v>
      </c>
      <c r="AJ1257" s="26"/>
      <c r="AK1257" s="20"/>
      <c r="AL1257" s="20"/>
      <c r="AM1257" s="20"/>
      <c r="AN1257" s="20"/>
      <c r="AO1257" s="19" t="s">
        <v>34</v>
      </c>
      <c r="AP1257" s="20"/>
      <c r="AQ1257" s="3">
        <f t="shared" si="147"/>
        <v>41.991589439046287</v>
      </c>
      <c r="AR1257" s="27">
        <v>53.838698797709128</v>
      </c>
      <c r="AS1257" s="28">
        <v>3.0487808842975566E-2</v>
      </c>
      <c r="AT1257" s="28"/>
      <c r="AU1257" s="28"/>
      <c r="AV1257" s="28"/>
      <c r="AW1257" s="60"/>
      <c r="AX1257" s="69"/>
      <c r="AY1257" s="68"/>
      <c r="AZ1257" s="69"/>
      <c r="BA1257" s="69"/>
      <c r="BB1257" s="69"/>
      <c r="BC1257" s="68"/>
      <c r="BD1257" s="20"/>
      <c r="BE1257" s="27"/>
      <c r="BF1257" s="27"/>
      <c r="BG1257" s="28"/>
      <c r="BH1257" s="17"/>
      <c r="BI1257" s="80">
        <v>43252</v>
      </c>
      <c r="BJ1257" s="79"/>
      <c r="BK1257" s="79">
        <v>0.53</v>
      </c>
      <c r="BL1257" s="79"/>
      <c r="BM1257" s="79"/>
      <c r="CF1257" s="17"/>
      <c r="CG1257" s="17"/>
      <c r="CH1257" s="17"/>
      <c r="CI1257" s="17"/>
    </row>
    <row r="1258" spans="33:87" ht="9.9499999999999993" customHeight="1">
      <c r="AG1258" s="18">
        <v>35520</v>
      </c>
      <c r="AH1258" s="19" t="s">
        <v>33</v>
      </c>
      <c r="AI1258" s="26"/>
      <c r="AJ1258" s="20">
        <v>1.4500000000000001E-2</v>
      </c>
      <c r="AK1258" s="21"/>
      <c r="AL1258" s="21"/>
      <c r="AM1258" s="21"/>
      <c r="AN1258" s="21"/>
      <c r="AO1258" s="19" t="s">
        <v>34</v>
      </c>
      <c r="AP1258" s="18"/>
      <c r="AQ1258" s="3">
        <f t="shared" si="147"/>
        <v>41.991589439046287</v>
      </c>
      <c r="AR1258" s="27">
        <v>53.838698797709128</v>
      </c>
      <c r="AS1258" s="28">
        <v>3.0487808842975566E-2</v>
      </c>
      <c r="AT1258" s="28"/>
      <c r="AU1258" s="28"/>
      <c r="AV1258" s="28"/>
      <c r="AW1258" s="60"/>
      <c r="AX1258" s="69"/>
      <c r="AY1258" s="68"/>
      <c r="AZ1258" s="69"/>
      <c r="BA1258" s="69"/>
      <c r="BB1258" s="69"/>
      <c r="BC1258" s="68"/>
      <c r="BD1258" s="20"/>
      <c r="BE1258" s="27"/>
      <c r="BF1258" s="27"/>
      <c r="BG1258" s="28"/>
      <c r="BH1258" s="17"/>
      <c r="BI1258" s="80">
        <v>43283</v>
      </c>
      <c r="BJ1258" s="79"/>
      <c r="BK1258" s="79">
        <v>0.28000000000000003</v>
      </c>
      <c r="BL1258" s="79"/>
      <c r="BM1258" s="79"/>
      <c r="CF1258" s="17"/>
      <c r="CG1258" s="17"/>
      <c r="CH1258" s="17"/>
      <c r="CI1258" s="17"/>
    </row>
    <row r="1259" spans="33:87" ht="9.9499999999999993" customHeight="1">
      <c r="AG1259" s="18">
        <v>35521</v>
      </c>
      <c r="AH1259" s="19" t="s">
        <v>33</v>
      </c>
      <c r="AI1259" s="26"/>
      <c r="AJ1259" s="20">
        <v>1.4500000000000001E-2</v>
      </c>
      <c r="AK1259" s="21"/>
      <c r="AL1259" s="21"/>
      <c r="AM1259" s="21"/>
      <c r="AN1259" s="21"/>
      <c r="AO1259" s="19" t="s">
        <v>34</v>
      </c>
      <c r="AP1259" s="18"/>
      <c r="AQ1259" s="3">
        <f t="shared" si="147"/>
        <v>41.988934988678416</v>
      </c>
      <c r="AR1259" s="27">
        <v>53.835301104723783</v>
      </c>
      <c r="AS1259" s="28">
        <v>3.0485884795467776E-2</v>
      </c>
      <c r="AT1259" s="28"/>
      <c r="AU1259" s="28"/>
      <c r="AV1259" s="28"/>
      <c r="AW1259" s="60"/>
      <c r="AX1259" s="69"/>
      <c r="AY1259" s="68"/>
      <c r="AZ1259" s="69"/>
      <c r="BA1259" s="69"/>
      <c r="BB1259" s="69"/>
      <c r="BC1259" s="68"/>
      <c r="BD1259" s="20"/>
      <c r="BE1259" s="27"/>
      <c r="BF1259" s="27"/>
      <c r="BG1259" s="28"/>
      <c r="BH1259" s="17"/>
      <c r="BI1259" s="80">
        <v>43313</v>
      </c>
      <c r="BJ1259" s="79"/>
      <c r="BK1259" s="79">
        <v>0.43</v>
      </c>
      <c r="BL1259" s="79"/>
      <c r="BM1259" s="79"/>
      <c r="CF1259" s="17"/>
      <c r="CG1259" s="17"/>
      <c r="CH1259" s="17"/>
      <c r="CI1259" s="17"/>
    </row>
    <row r="1260" spans="33:87" ht="9.9499999999999993" customHeight="1">
      <c r="AG1260" s="18">
        <v>35521</v>
      </c>
      <c r="AH1260" s="19" t="s">
        <v>33</v>
      </c>
      <c r="AI1260" s="26"/>
      <c r="AJ1260" s="20">
        <v>1.4500000000000001E-2</v>
      </c>
      <c r="AK1260" s="21"/>
      <c r="AL1260" s="21"/>
      <c r="AM1260" s="21"/>
      <c r="AN1260" s="21"/>
      <c r="AO1260" s="19" t="s">
        <v>34</v>
      </c>
      <c r="AP1260" s="18"/>
      <c r="AQ1260" s="3">
        <f t="shared" si="147"/>
        <v>41.988934988678416</v>
      </c>
      <c r="AR1260" s="27">
        <v>53.835301104723783</v>
      </c>
      <c r="AS1260" s="28">
        <v>3.0485884795467776E-2</v>
      </c>
      <c r="AT1260" s="28"/>
      <c r="AU1260" s="28"/>
      <c r="AV1260" s="28"/>
      <c r="AW1260" s="60"/>
      <c r="AX1260" s="69"/>
      <c r="AY1260" s="68"/>
      <c r="AZ1260" s="69"/>
      <c r="BA1260" s="69"/>
      <c r="BB1260" s="69"/>
      <c r="BC1260" s="68"/>
      <c r="BD1260" s="20"/>
      <c r="BE1260" s="27"/>
      <c r="BF1260" s="27"/>
      <c r="BG1260" s="28"/>
      <c r="BH1260" s="17"/>
      <c r="BI1260" s="80">
        <v>43342</v>
      </c>
      <c r="BJ1260" s="79"/>
      <c r="BK1260" s="79">
        <v>0.26</v>
      </c>
      <c r="BL1260" s="79"/>
      <c r="BM1260" s="79"/>
      <c r="CF1260" s="17"/>
      <c r="CG1260" s="17"/>
      <c r="CH1260" s="17"/>
      <c r="CI1260" s="17"/>
    </row>
    <row r="1261" spans="33:87" ht="9.9499999999999993" customHeight="1">
      <c r="AG1261" s="18">
        <v>35521</v>
      </c>
      <c r="AH1261" s="19" t="s">
        <v>33</v>
      </c>
      <c r="AI1261" s="26"/>
      <c r="AJ1261" s="20">
        <v>1.4500000000000001E-2</v>
      </c>
      <c r="AK1261" s="21"/>
      <c r="AL1261" s="21"/>
      <c r="AM1261" s="21"/>
      <c r="AN1261" s="21"/>
      <c r="AO1261" s="19" t="s">
        <v>34</v>
      </c>
      <c r="AP1261" s="18"/>
      <c r="AQ1261" s="3">
        <f t="shared" si="147"/>
        <v>41.988934988678416</v>
      </c>
      <c r="AR1261" s="27">
        <v>53.835301104723783</v>
      </c>
      <c r="AS1261" s="28">
        <v>3.0485884795467776E-2</v>
      </c>
      <c r="AT1261" s="28"/>
      <c r="AU1261" s="28"/>
      <c r="AV1261" s="28"/>
      <c r="AW1261" s="60"/>
      <c r="AX1261" s="69"/>
      <c r="AY1261" s="68"/>
      <c r="AZ1261" s="69"/>
      <c r="BA1261" s="69"/>
      <c r="BB1261" s="69"/>
      <c r="BC1261" s="68"/>
      <c r="BD1261" s="20"/>
      <c r="BE1261" s="27"/>
      <c r="BF1261" s="27"/>
      <c r="BG1261" s="28"/>
      <c r="BH1261" s="17"/>
      <c r="BI1261" s="80">
        <v>43374</v>
      </c>
      <c r="BJ1261" s="79"/>
      <c r="BK1261" s="79">
        <v>0.54</v>
      </c>
      <c r="BL1261" s="79"/>
      <c r="BM1261" s="79"/>
      <c r="CF1261" s="17"/>
      <c r="CG1261" s="17"/>
      <c r="CH1261" s="17"/>
      <c r="CI1261" s="17"/>
    </row>
    <row r="1262" spans="33:87" ht="9.9499999999999993" customHeight="1">
      <c r="AG1262" s="18">
        <v>35521</v>
      </c>
      <c r="AH1262" s="19" t="s">
        <v>39</v>
      </c>
      <c r="AI1262" s="19"/>
      <c r="AJ1262" s="19"/>
      <c r="AK1262" s="19"/>
      <c r="AL1262" s="20">
        <v>0.02</v>
      </c>
      <c r="AM1262" s="26"/>
      <c r="AN1262" s="21"/>
      <c r="AO1262" s="19" t="s">
        <v>34</v>
      </c>
      <c r="AP1262" s="20"/>
      <c r="AQ1262" s="3">
        <f t="shared" si="147"/>
        <v>41.988934988678416</v>
      </c>
      <c r="AR1262" s="19"/>
      <c r="AS1262" s="19"/>
      <c r="AT1262" s="27">
        <v>210.03757634077004</v>
      </c>
      <c r="AU1262" s="27">
        <v>119.64362681929789</v>
      </c>
      <c r="AV1262" s="28">
        <v>0</v>
      </c>
      <c r="AW1262" s="60"/>
      <c r="AX1262" s="69"/>
      <c r="AY1262" s="68"/>
      <c r="AZ1262" s="69"/>
      <c r="BA1262" s="69"/>
      <c r="BB1262" s="69"/>
      <c r="BC1262" s="68"/>
      <c r="BD1262" s="20"/>
      <c r="BE1262" s="27"/>
      <c r="BF1262" s="27"/>
      <c r="BG1262" s="28"/>
      <c r="BH1262" s="17"/>
      <c r="BI1262" s="80"/>
      <c r="BJ1262" s="79"/>
      <c r="BK1262" s="79"/>
      <c r="BL1262" s="79"/>
      <c r="BM1262" s="79"/>
      <c r="CF1262" s="17"/>
      <c r="CG1262" s="17"/>
      <c r="CH1262" s="17"/>
      <c r="CI1262" s="17"/>
    </row>
    <row r="1263" spans="33:87" ht="9.9499999999999993" customHeight="1">
      <c r="AG1263" s="18">
        <v>35550</v>
      </c>
      <c r="AH1263" s="19" t="s">
        <v>35</v>
      </c>
      <c r="AI1263" s="20">
        <v>4.9000000000000002E-2</v>
      </c>
      <c r="AJ1263" s="26"/>
      <c r="AK1263" s="20"/>
      <c r="AL1263" s="20"/>
      <c r="AM1263" s="20"/>
      <c r="AN1263" s="20"/>
      <c r="AO1263" s="19" t="s">
        <v>34</v>
      </c>
      <c r="AP1263" s="18"/>
      <c r="AQ1263" s="3">
        <f t="shared" si="147"/>
        <v>41.912028877114395</v>
      </c>
      <c r="AR1263" s="27">
        <v>53.736861227740491</v>
      </c>
      <c r="AS1263" s="28">
        <v>3.0430140206185088E-2</v>
      </c>
      <c r="AT1263" s="28"/>
      <c r="AU1263" s="28"/>
      <c r="AV1263" s="28"/>
      <c r="AW1263" s="60"/>
      <c r="AX1263" s="69"/>
      <c r="AY1263" s="68"/>
      <c r="AZ1263" s="69"/>
      <c r="BA1263" s="69"/>
      <c r="BB1263" s="69"/>
      <c r="BC1263" s="68"/>
      <c r="BD1263" s="20"/>
      <c r="BE1263" s="27"/>
      <c r="BF1263" s="27"/>
      <c r="BG1263" s="28"/>
      <c r="BH1263" s="17"/>
      <c r="BI1263" s="80">
        <v>41730</v>
      </c>
      <c r="BJ1263" s="79"/>
      <c r="BK1263" s="79"/>
      <c r="BL1263" s="79"/>
      <c r="BM1263" s="79">
        <v>2.65</v>
      </c>
      <c r="CF1263" s="17"/>
      <c r="CG1263" s="17"/>
      <c r="CH1263" s="17"/>
      <c r="CI1263" s="17"/>
    </row>
    <row r="1264" spans="33:87" ht="9.9499999999999993" customHeight="1">
      <c r="AG1264" s="18">
        <v>35550</v>
      </c>
      <c r="AH1264" s="19" t="s">
        <v>33</v>
      </c>
      <c r="AI1264" s="26"/>
      <c r="AJ1264" s="20">
        <v>1.4500000000000001E-2</v>
      </c>
      <c r="AK1264" s="21"/>
      <c r="AL1264" s="21"/>
      <c r="AM1264" s="21"/>
      <c r="AN1264" s="21"/>
      <c r="AO1264" s="19" t="s">
        <v>34</v>
      </c>
      <c r="AP1264" s="20"/>
      <c r="AQ1264" s="3">
        <f t="shared" si="147"/>
        <v>41.912028877114395</v>
      </c>
      <c r="AR1264" s="27">
        <v>53.736861227740491</v>
      </c>
      <c r="AS1264" s="28">
        <v>3.0430140206185088E-2</v>
      </c>
      <c r="AT1264" s="28"/>
      <c r="AU1264" s="28"/>
      <c r="AV1264" s="28"/>
      <c r="AW1264" s="60"/>
      <c r="AX1264" s="69"/>
      <c r="AY1264" s="68"/>
      <c r="AZ1264" s="69"/>
      <c r="BA1264" s="69"/>
      <c r="BB1264" s="69"/>
      <c r="BC1264" s="68"/>
      <c r="BD1264" s="20"/>
      <c r="BE1264" s="27"/>
      <c r="BF1264" s="27"/>
      <c r="BG1264" s="28"/>
      <c r="BH1264" s="17"/>
      <c r="BI1264" s="80">
        <v>41760</v>
      </c>
      <c r="BJ1264" s="79"/>
      <c r="BK1264" s="79"/>
      <c r="BL1264" s="79"/>
      <c r="BM1264" s="79">
        <v>2.57</v>
      </c>
      <c r="CF1264" s="17"/>
      <c r="CG1264" s="17"/>
      <c r="CH1264" s="17"/>
      <c r="CI1264" s="17"/>
    </row>
    <row r="1265" spans="33:87" ht="9.9499999999999993" customHeight="1">
      <c r="AG1265" s="18">
        <v>35551</v>
      </c>
      <c r="AH1265" s="19" t="s">
        <v>33</v>
      </c>
      <c r="AI1265" s="26"/>
      <c r="AJ1265" s="20">
        <v>1.4500000000000001E-2</v>
      </c>
      <c r="AK1265" s="20"/>
      <c r="AL1265" s="20"/>
      <c r="AM1265" s="20"/>
      <c r="AN1265" s="20"/>
      <c r="AO1265" s="19" t="s">
        <v>34</v>
      </c>
      <c r="AP1265" s="18"/>
      <c r="AQ1265" s="3">
        <f t="shared" si="147"/>
        <v>41.909379456076579</v>
      </c>
      <c r="AR1265" s="27">
        <v>53.733469961596896</v>
      </c>
      <c r="AS1265" s="28">
        <v>3.0428219798072885E-2</v>
      </c>
      <c r="AT1265" s="28"/>
      <c r="AU1265" s="28"/>
      <c r="AV1265" s="28"/>
      <c r="AW1265" s="60"/>
      <c r="AX1265" s="69"/>
      <c r="AY1265" s="68"/>
      <c r="AZ1265" s="69"/>
      <c r="BA1265" s="69"/>
      <c r="BB1265" s="69"/>
      <c r="BC1265" s="68"/>
      <c r="BD1265" s="20"/>
      <c r="BE1265" s="27"/>
      <c r="BF1265" s="27"/>
      <c r="BG1265" s="28"/>
      <c r="BH1265" s="17"/>
      <c r="BI1265" s="80">
        <v>41792</v>
      </c>
      <c r="BJ1265" s="79"/>
      <c r="BK1265" s="79"/>
      <c r="BL1265" s="79"/>
      <c r="BM1265" s="79">
        <v>2.1800000000000002</v>
      </c>
      <c r="CF1265" s="17"/>
      <c r="CG1265" s="17"/>
      <c r="CH1265" s="17"/>
      <c r="CI1265" s="17"/>
    </row>
    <row r="1266" spans="33:87" ht="9.9499999999999993" customHeight="1">
      <c r="AG1266" s="18">
        <v>35551</v>
      </c>
      <c r="AH1266" s="19" t="s">
        <v>33</v>
      </c>
      <c r="AI1266" s="26"/>
      <c r="AJ1266" s="20">
        <v>1.4500000000000001E-2</v>
      </c>
      <c r="AK1266" s="21"/>
      <c r="AL1266" s="21"/>
      <c r="AM1266" s="21"/>
      <c r="AN1266" s="21"/>
      <c r="AO1266" s="19" t="s">
        <v>34</v>
      </c>
      <c r="AP1266" s="20"/>
      <c r="AQ1266" s="3">
        <f t="shared" si="147"/>
        <v>41.909379456076579</v>
      </c>
      <c r="AR1266" s="27">
        <v>53.733469961596896</v>
      </c>
      <c r="AS1266" s="28">
        <v>3.0428219798072885E-2</v>
      </c>
      <c r="AT1266" s="28"/>
      <c r="AU1266" s="28"/>
      <c r="AV1266" s="28"/>
      <c r="AW1266" s="60"/>
      <c r="AX1266" s="69"/>
      <c r="AY1266" s="68"/>
      <c r="AZ1266" s="69"/>
      <c r="BA1266" s="69"/>
      <c r="BB1266" s="69"/>
      <c r="BC1266" s="68"/>
      <c r="BD1266" s="20"/>
      <c r="BE1266" s="27"/>
      <c r="BF1266" s="27"/>
      <c r="BG1266" s="28"/>
      <c r="BH1266" s="17"/>
      <c r="BI1266" s="80">
        <v>41821</v>
      </c>
      <c r="BJ1266" s="79"/>
      <c r="BK1266" s="79"/>
      <c r="BL1266" s="79"/>
      <c r="BM1266" s="79">
        <v>1.39</v>
      </c>
      <c r="CF1266" s="17"/>
      <c r="CG1266" s="17"/>
      <c r="CH1266" s="17"/>
      <c r="CI1266" s="17"/>
    </row>
    <row r="1267" spans="33:87" ht="9.9499999999999993" customHeight="1">
      <c r="AG1267" s="18">
        <v>35551</v>
      </c>
      <c r="AH1267" s="19" t="s">
        <v>33</v>
      </c>
      <c r="AI1267" s="26"/>
      <c r="AJ1267" s="20">
        <v>1.4500000000000001E-2</v>
      </c>
      <c r="AK1267" s="21"/>
      <c r="AL1267" s="21"/>
      <c r="AM1267" s="21"/>
      <c r="AN1267" s="21"/>
      <c r="AO1267" s="19" t="s">
        <v>34</v>
      </c>
      <c r="AP1267" s="18"/>
      <c r="AQ1267" s="3">
        <f t="shared" si="147"/>
        <v>41.909379456076579</v>
      </c>
      <c r="AR1267" s="27">
        <v>53.733469961596896</v>
      </c>
      <c r="AS1267" s="28">
        <v>3.0428219798072885E-2</v>
      </c>
      <c r="AT1267" s="28"/>
      <c r="AU1267" s="28"/>
      <c r="AV1267" s="28"/>
      <c r="AW1267" s="60"/>
      <c r="AX1267" s="69"/>
      <c r="AY1267" s="68"/>
      <c r="AZ1267" s="69"/>
      <c r="BA1267" s="69"/>
      <c r="BB1267" s="69"/>
      <c r="BC1267" s="68"/>
      <c r="BD1267" s="20"/>
      <c r="BE1267" s="27"/>
      <c r="BF1267" s="27"/>
      <c r="BG1267" s="28"/>
      <c r="BH1267" s="17"/>
      <c r="BI1267" s="80">
        <v>41852</v>
      </c>
      <c r="BJ1267" s="79"/>
      <c r="BK1267" s="79"/>
      <c r="BL1267" s="79"/>
      <c r="BM1267" s="79">
        <v>4.3499999999999996</v>
      </c>
      <c r="CF1267" s="17"/>
      <c r="CG1267" s="17"/>
      <c r="CH1267" s="17"/>
      <c r="CI1267" s="17"/>
    </row>
    <row r="1268" spans="33:87" ht="9.9499999999999993" customHeight="1">
      <c r="AG1268" s="18">
        <v>35551</v>
      </c>
      <c r="AH1268" s="19" t="s">
        <v>39</v>
      </c>
      <c r="AI1268" s="19"/>
      <c r="AJ1268" s="19"/>
      <c r="AK1268" s="19"/>
      <c r="AL1268" s="20">
        <v>0.02</v>
      </c>
      <c r="AM1268" s="26"/>
      <c r="AN1268" s="20"/>
      <c r="AO1268" s="19" t="s">
        <v>34</v>
      </c>
      <c r="AP1268" s="18"/>
      <c r="AQ1268" s="3">
        <f t="shared" si="147"/>
        <v>41.909379456076579</v>
      </c>
      <c r="AR1268" s="19"/>
      <c r="AS1268" s="19"/>
      <c r="AT1268" s="27">
        <v>209.64028374540075</v>
      </c>
      <c r="AU1268" s="27">
        <v>119.41731718534308</v>
      </c>
      <c r="AV1268" s="28">
        <v>0</v>
      </c>
      <c r="AW1268" s="60"/>
      <c r="AX1268" s="69"/>
      <c r="AY1268" s="68"/>
      <c r="AZ1268" s="69"/>
      <c r="BA1268" s="69"/>
      <c r="BB1268" s="69"/>
      <c r="BC1268" s="68"/>
      <c r="BD1268" s="20"/>
      <c r="BE1268" s="27"/>
      <c r="BF1268" s="27"/>
      <c r="BG1268" s="28"/>
      <c r="BH1268" s="17"/>
      <c r="BI1268" s="80">
        <v>41883</v>
      </c>
      <c r="BJ1268" s="79"/>
      <c r="BK1268" s="79"/>
      <c r="BL1268" s="79"/>
      <c r="BM1268" s="79">
        <v>1.2</v>
      </c>
      <c r="CF1268" s="17"/>
      <c r="CG1268" s="17"/>
      <c r="CH1268" s="17"/>
      <c r="CI1268" s="17"/>
    </row>
    <row r="1269" spans="33:87" ht="9.9499999999999993" customHeight="1">
      <c r="AG1269" s="18">
        <v>35580</v>
      </c>
      <c r="AH1269" s="19" t="s">
        <v>35</v>
      </c>
      <c r="AI1269" s="20">
        <v>1.6E-2</v>
      </c>
      <c r="AJ1269" s="26"/>
      <c r="AK1269" s="20"/>
      <c r="AL1269" s="20"/>
      <c r="AM1269" s="20"/>
      <c r="AN1269" s="20"/>
      <c r="AO1269" s="19" t="s">
        <v>34</v>
      </c>
      <c r="AP1269" s="18"/>
      <c r="AQ1269" s="3">
        <f t="shared" si="147"/>
        <v>41.832619056869099</v>
      </c>
      <c r="AR1269" s="27">
        <v>53.635216286696554</v>
      </c>
      <c r="AS1269" s="28">
        <v>3.0372580651411175E-2</v>
      </c>
      <c r="AT1269" s="28"/>
      <c r="AU1269" s="28"/>
      <c r="AV1269" s="28"/>
      <c r="AW1269" s="60"/>
      <c r="AX1269" s="69"/>
      <c r="AY1269" s="68"/>
      <c r="AZ1269" s="69"/>
      <c r="BA1269" s="69"/>
      <c r="BB1269" s="69"/>
      <c r="BC1269" s="68"/>
      <c r="BD1269" s="20"/>
      <c r="BE1269" s="27"/>
      <c r="BF1269" s="27"/>
      <c r="BG1269" s="28"/>
      <c r="BH1269" s="17"/>
      <c r="BI1269" s="80">
        <v>41913</v>
      </c>
      <c r="BJ1269" s="79"/>
      <c r="BK1269" s="79"/>
      <c r="BL1269" s="79"/>
      <c r="BM1269" s="79">
        <v>0.83</v>
      </c>
      <c r="CF1269" s="17"/>
      <c r="CG1269" s="17"/>
      <c r="CH1269" s="17"/>
      <c r="CI1269" s="17"/>
    </row>
    <row r="1270" spans="33:87" ht="9.9499999999999993" customHeight="1">
      <c r="AG1270" s="18">
        <v>35580</v>
      </c>
      <c r="AH1270" s="19" t="s">
        <v>33</v>
      </c>
      <c r="AI1270" s="26"/>
      <c r="AJ1270" s="20">
        <v>1.4500000000000001E-2</v>
      </c>
      <c r="AK1270" s="21"/>
      <c r="AL1270" s="21"/>
      <c r="AM1270" s="21"/>
      <c r="AN1270" s="21"/>
      <c r="AO1270" s="19" t="s">
        <v>34</v>
      </c>
      <c r="AP1270" s="20"/>
      <c r="AQ1270" s="3">
        <f t="shared" si="147"/>
        <v>41.832619056869099</v>
      </c>
      <c r="AR1270" s="27">
        <v>53.635216286696554</v>
      </c>
      <c r="AS1270" s="28">
        <v>3.0372580651411175E-2</v>
      </c>
      <c r="AT1270" s="28"/>
      <c r="AU1270" s="28"/>
      <c r="AV1270" s="28"/>
      <c r="AW1270" s="60"/>
      <c r="AX1270" s="69"/>
      <c r="AY1270" s="68"/>
      <c r="AZ1270" s="69"/>
      <c r="BA1270" s="69"/>
      <c r="BB1270" s="69"/>
      <c r="BC1270" s="68"/>
      <c r="BD1270" s="20"/>
      <c r="BE1270" s="27"/>
      <c r="BF1270" s="27"/>
      <c r="BG1270" s="28"/>
      <c r="BH1270" s="17"/>
      <c r="BI1270" s="80">
        <v>41947</v>
      </c>
      <c r="BJ1270" s="79"/>
      <c r="BK1270" s="79"/>
      <c r="BL1270" s="79"/>
      <c r="BM1270" s="79">
        <v>1.87</v>
      </c>
      <c r="CF1270" s="17"/>
      <c r="CG1270" s="17"/>
      <c r="CH1270" s="17"/>
      <c r="CI1270" s="17"/>
    </row>
    <row r="1271" spans="33:87" ht="9.9499999999999993" customHeight="1">
      <c r="AG1271" s="18">
        <v>35583</v>
      </c>
      <c r="AH1271" s="19" t="s">
        <v>33</v>
      </c>
      <c r="AI1271" s="26"/>
      <c r="AJ1271" s="20">
        <v>1.4500000000000001E-2</v>
      </c>
      <c r="AK1271" s="21"/>
      <c r="AL1271" s="21"/>
      <c r="AM1271" s="21"/>
      <c r="AN1271" s="21"/>
      <c r="AO1271" s="19" t="s">
        <v>34</v>
      </c>
      <c r="AP1271" s="20"/>
      <c r="AQ1271" s="3">
        <f t="shared" si="147"/>
        <v>41.824686354636768</v>
      </c>
      <c r="AR1271" s="27">
        <v>53.625062373149049</v>
      </c>
      <c r="AS1271" s="28">
        <v>3.0366830687497529E-2</v>
      </c>
      <c r="AT1271" s="28"/>
      <c r="AU1271" s="28"/>
      <c r="AV1271" s="28"/>
      <c r="AW1271" s="60"/>
      <c r="AX1271" s="69"/>
      <c r="AY1271" s="68"/>
      <c r="AZ1271" s="69"/>
      <c r="BA1271" s="69"/>
      <c r="BB1271" s="69"/>
      <c r="BC1271" s="68"/>
      <c r="BD1271" s="20"/>
      <c r="BE1271" s="27"/>
      <c r="BF1271" s="27"/>
      <c r="BG1271" s="28"/>
      <c r="BH1271" s="17"/>
      <c r="BI1271" s="80">
        <v>41974</v>
      </c>
      <c r="BJ1271" s="79"/>
      <c r="BK1271" s="79"/>
      <c r="BL1271" s="79"/>
      <c r="BM1271" s="79">
        <v>0.63</v>
      </c>
      <c r="CF1271" s="17"/>
      <c r="CG1271" s="17"/>
      <c r="CH1271" s="17"/>
      <c r="CI1271" s="17"/>
    </row>
    <row r="1272" spans="33:87" ht="9.9499999999999993" customHeight="1">
      <c r="AG1272" s="18">
        <v>35583</v>
      </c>
      <c r="AH1272" s="19" t="s">
        <v>33</v>
      </c>
      <c r="AI1272" s="26"/>
      <c r="AJ1272" s="20">
        <v>1.4500000000000001E-2</v>
      </c>
      <c r="AK1272" s="21"/>
      <c r="AL1272" s="21"/>
      <c r="AM1272" s="21"/>
      <c r="AN1272" s="21"/>
      <c r="AO1272" s="19" t="s">
        <v>34</v>
      </c>
      <c r="AP1272" s="20"/>
      <c r="AQ1272" s="3">
        <f t="shared" si="147"/>
        <v>41.824686354636768</v>
      </c>
      <c r="AR1272" s="27">
        <v>53.625062373149049</v>
      </c>
      <c r="AS1272" s="28">
        <v>3.0366830687497529E-2</v>
      </c>
      <c r="AT1272" s="28"/>
      <c r="AU1272" s="28"/>
      <c r="AV1272" s="28"/>
      <c r="AW1272" s="60"/>
      <c r="AX1272" s="69"/>
      <c r="AY1272" s="68"/>
      <c r="AZ1272" s="69"/>
      <c r="BA1272" s="69"/>
      <c r="BB1272" s="69"/>
      <c r="BC1272" s="68"/>
      <c r="BD1272" s="20"/>
      <c r="BE1272" s="27"/>
      <c r="BF1272" s="27"/>
      <c r="BG1272" s="28"/>
      <c r="BH1272" s="17"/>
      <c r="BI1272" s="80">
        <v>42009</v>
      </c>
      <c r="BJ1272" s="79"/>
      <c r="BK1272" s="79"/>
      <c r="BL1272" s="79"/>
      <c r="BM1272" s="79">
        <v>1.75</v>
      </c>
      <c r="CF1272" s="17"/>
      <c r="CG1272" s="17"/>
      <c r="CH1272" s="17"/>
      <c r="CI1272" s="17"/>
    </row>
    <row r="1273" spans="33:87" ht="9.9499999999999993" customHeight="1">
      <c r="AG1273" s="18">
        <v>35583</v>
      </c>
      <c r="AH1273" s="19" t="s">
        <v>33</v>
      </c>
      <c r="AI1273" s="26"/>
      <c r="AJ1273" s="20">
        <v>1.4500000000000001E-2</v>
      </c>
      <c r="AK1273" s="21"/>
      <c r="AL1273" s="21"/>
      <c r="AM1273" s="21"/>
      <c r="AN1273" s="21"/>
      <c r="AO1273" s="19" t="s">
        <v>34</v>
      </c>
      <c r="AP1273" s="18"/>
      <c r="AQ1273" s="3">
        <f t="shared" si="147"/>
        <v>41.824686354636768</v>
      </c>
      <c r="AR1273" s="27">
        <v>53.625062373149049</v>
      </c>
      <c r="AS1273" s="28">
        <v>3.0366830687497529E-2</v>
      </c>
      <c r="AT1273" s="28"/>
      <c r="AU1273" s="28"/>
      <c r="AV1273" s="28"/>
      <c r="AW1273" s="60"/>
      <c r="AX1273" s="69"/>
      <c r="AY1273" s="68"/>
      <c r="AZ1273" s="69"/>
      <c r="BA1273" s="69"/>
      <c r="BB1273" s="69"/>
      <c r="BC1273" s="68"/>
      <c r="BD1273" s="20"/>
      <c r="BE1273" s="27"/>
      <c r="BF1273" s="27"/>
      <c r="BG1273" s="28"/>
      <c r="BH1273" s="17"/>
      <c r="BI1273" s="80">
        <v>42037</v>
      </c>
      <c r="BJ1273" s="79"/>
      <c r="BK1273" s="79"/>
      <c r="BL1273" s="79"/>
      <c r="BM1273" s="79">
        <v>1.1599999999999999</v>
      </c>
      <c r="CF1273" s="17"/>
      <c r="CG1273" s="17"/>
      <c r="CH1273" s="17"/>
      <c r="CI1273" s="17"/>
    </row>
    <row r="1274" spans="33:87" ht="9.9499999999999993" customHeight="1">
      <c r="AG1274" s="18">
        <v>35583</v>
      </c>
      <c r="AH1274" s="19" t="s">
        <v>39</v>
      </c>
      <c r="AI1274" s="19"/>
      <c r="AJ1274" s="19"/>
      <c r="AK1274" s="19"/>
      <c r="AL1274" s="20">
        <v>0.02</v>
      </c>
      <c r="AM1274" s="26"/>
      <c r="AN1274" s="21"/>
      <c r="AO1274" s="19" t="s">
        <v>34</v>
      </c>
      <c r="AP1274" s="20"/>
      <c r="AQ1274" s="3">
        <f t="shared" si="147"/>
        <v>41.824686354636768</v>
      </c>
      <c r="AR1274" s="19"/>
      <c r="AS1274" s="19"/>
      <c r="AT1274" s="27">
        <v>209.21733325255892</v>
      </c>
      <c r="AU1274" s="27">
        <v>119.17639205275393</v>
      </c>
      <c r="AV1274" s="28">
        <v>0</v>
      </c>
      <c r="AW1274" s="60"/>
      <c r="AX1274" s="69"/>
      <c r="AY1274" s="68"/>
      <c r="AZ1274" s="69"/>
      <c r="BA1274" s="69"/>
      <c r="BB1274" s="69"/>
      <c r="BC1274" s="68"/>
      <c r="BD1274" s="20"/>
      <c r="BE1274" s="27"/>
      <c r="BF1274" s="27"/>
      <c r="BG1274" s="28"/>
      <c r="BH1274" s="17"/>
      <c r="BI1274" s="80">
        <v>42065</v>
      </c>
      <c r="BJ1274" s="79"/>
      <c r="BK1274" s="79"/>
      <c r="BL1274" s="79"/>
      <c r="BM1274" s="79">
        <v>1.75</v>
      </c>
      <c r="CF1274" s="17"/>
      <c r="CG1274" s="17"/>
      <c r="CH1274" s="17"/>
      <c r="CI1274" s="17"/>
    </row>
    <row r="1275" spans="33:87" ht="9.9499999999999993" customHeight="1">
      <c r="AG1275" s="18">
        <v>35611</v>
      </c>
      <c r="AH1275" s="19" t="s">
        <v>35</v>
      </c>
      <c r="AI1275" s="20">
        <v>1.6E-2</v>
      </c>
      <c r="AJ1275" s="26"/>
      <c r="AK1275" s="20"/>
      <c r="AL1275" s="20"/>
      <c r="AM1275" s="20"/>
      <c r="AN1275" s="20"/>
      <c r="AO1275" s="19" t="s">
        <v>34</v>
      </c>
      <c r="AP1275" s="18"/>
      <c r="AQ1275" s="3">
        <f t="shared" si="147"/>
        <v>41.750720301756814</v>
      </c>
      <c r="AR1275" s="27">
        <v>53.530385161306917</v>
      </c>
      <c r="AS1275" s="28">
        <v>3.0313216822361704E-2</v>
      </c>
      <c r="AT1275" s="28"/>
      <c r="AU1275" s="28"/>
      <c r="AV1275" s="28"/>
      <c r="AW1275" s="60"/>
      <c r="AX1275" s="69"/>
      <c r="AY1275" s="68"/>
      <c r="AZ1275" s="69"/>
      <c r="BA1275" s="69"/>
      <c r="BB1275" s="69"/>
      <c r="BC1275" s="68"/>
      <c r="BD1275" s="20"/>
      <c r="BE1275" s="27"/>
      <c r="BF1275" s="27"/>
      <c r="BG1275" s="28"/>
      <c r="BH1275" s="17"/>
      <c r="BI1275" s="80">
        <v>42095</v>
      </c>
      <c r="BJ1275" s="79"/>
      <c r="BK1275" s="79"/>
      <c r="BL1275" s="79"/>
      <c r="BM1275" s="79">
        <v>1.35</v>
      </c>
      <c r="CF1275" s="17"/>
      <c r="CG1275" s="17"/>
      <c r="CH1275" s="17"/>
      <c r="CI1275" s="17"/>
    </row>
    <row r="1276" spans="33:87" ht="9.9499999999999993" customHeight="1">
      <c r="AG1276" s="18">
        <v>35611</v>
      </c>
      <c r="AH1276" s="19" t="s">
        <v>33</v>
      </c>
      <c r="AI1276" s="26"/>
      <c r="AJ1276" s="20">
        <v>1.4500000000000001E-2</v>
      </c>
      <c r="AK1276" s="21"/>
      <c r="AL1276" s="21"/>
      <c r="AM1276" s="21"/>
      <c r="AN1276" s="21"/>
      <c r="AO1276" s="19" t="s">
        <v>34</v>
      </c>
      <c r="AP1276" s="18"/>
      <c r="AQ1276" s="3">
        <f t="shared" si="147"/>
        <v>41.750720301756814</v>
      </c>
      <c r="AR1276" s="27">
        <v>53.530385161306917</v>
      </c>
      <c r="AS1276" s="28">
        <v>3.0313216822361704E-2</v>
      </c>
      <c r="AT1276" s="28"/>
      <c r="AU1276" s="28"/>
      <c r="AV1276" s="28"/>
      <c r="AW1276" s="60"/>
      <c r="AX1276" s="69"/>
      <c r="AY1276" s="68"/>
      <c r="AZ1276" s="69"/>
      <c r="BA1276" s="69"/>
      <c r="BB1276" s="69"/>
      <c r="BC1276" s="68"/>
      <c r="BD1276" s="20"/>
      <c r="BE1276" s="27"/>
      <c r="BF1276" s="27"/>
      <c r="BG1276" s="28"/>
      <c r="BH1276" s="17"/>
      <c r="BI1276" s="80">
        <v>42125</v>
      </c>
      <c r="BJ1276" s="79"/>
      <c r="BK1276" s="79"/>
      <c r="BL1276" s="79"/>
      <c r="BM1276" s="79">
        <v>0.95</v>
      </c>
      <c r="CF1276" s="17"/>
      <c r="CG1276" s="17"/>
      <c r="CH1276" s="17"/>
      <c r="CI1276" s="17"/>
    </row>
    <row r="1277" spans="33:87" ht="9.9499999999999993" customHeight="1">
      <c r="AG1277" s="18">
        <v>35612</v>
      </c>
      <c r="AH1277" s="19" t="s">
        <v>33</v>
      </c>
      <c r="AI1277" s="26"/>
      <c r="AJ1277" s="20">
        <v>1.4500000000000001E-2</v>
      </c>
      <c r="AK1277" s="21"/>
      <c r="AL1277" s="21"/>
      <c r="AM1277" s="21"/>
      <c r="AN1277" s="21"/>
      <c r="AO1277" s="19" t="s">
        <v>34</v>
      </c>
      <c r="AP1277" s="18"/>
      <c r="AQ1277" s="3">
        <f t="shared" si="147"/>
        <v>41.748081077656366</v>
      </c>
      <c r="AR1277" s="27">
        <v>53.52700692560979</v>
      </c>
      <c r="AS1277" s="28">
        <v>3.0311303793138105E-2</v>
      </c>
      <c r="AT1277" s="28"/>
      <c r="AU1277" s="28"/>
      <c r="AV1277" s="28"/>
      <c r="AW1277" s="60"/>
      <c r="AX1277" s="69"/>
      <c r="AY1277" s="68"/>
      <c r="AZ1277" s="69"/>
      <c r="BA1277" s="69"/>
      <c r="BB1277" s="69"/>
      <c r="BC1277" s="68"/>
      <c r="BD1277" s="20"/>
      <c r="BE1277" s="27"/>
      <c r="BF1277" s="27"/>
      <c r="BG1277" s="28"/>
      <c r="BH1277" s="17"/>
      <c r="BI1277" s="80">
        <v>42156</v>
      </c>
      <c r="BJ1277" s="79"/>
      <c r="BK1277" s="79"/>
      <c r="BL1277" s="79"/>
      <c r="BM1277" s="79">
        <v>1.21</v>
      </c>
      <c r="CF1277" s="17"/>
      <c r="CG1277" s="17"/>
      <c r="CH1277" s="17"/>
      <c r="CI1277" s="17"/>
    </row>
    <row r="1278" spans="33:87" ht="9.9499999999999993" customHeight="1">
      <c r="AG1278" s="18">
        <v>35612</v>
      </c>
      <c r="AH1278" s="19" t="s">
        <v>33</v>
      </c>
      <c r="AI1278" s="26"/>
      <c r="AJ1278" s="20">
        <v>1.4500000000000001E-2</v>
      </c>
      <c r="AK1278" s="21"/>
      <c r="AL1278" s="21"/>
      <c r="AM1278" s="21"/>
      <c r="AN1278" s="21"/>
      <c r="AO1278" s="19" t="s">
        <v>34</v>
      </c>
      <c r="AP1278" s="20"/>
      <c r="AQ1278" s="3">
        <f t="shared" si="147"/>
        <v>41.748081077656366</v>
      </c>
      <c r="AR1278" s="27">
        <v>53.52700692560979</v>
      </c>
      <c r="AS1278" s="28">
        <v>3.0311303793138105E-2</v>
      </c>
      <c r="AT1278" s="28"/>
      <c r="AU1278" s="28"/>
      <c r="AV1278" s="28"/>
      <c r="AW1278" s="60"/>
      <c r="AX1278" s="69"/>
      <c r="AY1278" s="68"/>
      <c r="AZ1278" s="69"/>
      <c r="BA1278" s="69"/>
      <c r="BB1278" s="69"/>
      <c r="BC1278" s="68"/>
      <c r="BD1278" s="20"/>
      <c r="BE1278" s="27"/>
      <c r="BF1278" s="27"/>
      <c r="BG1278" s="28"/>
      <c r="BH1278" s="17"/>
      <c r="BI1278" s="80">
        <v>42186</v>
      </c>
      <c r="BJ1278" s="79"/>
      <c r="BK1278" s="79"/>
      <c r="BL1278" s="79"/>
      <c r="BM1278" s="79">
        <v>2.44</v>
      </c>
      <c r="CF1278" s="17"/>
      <c r="CG1278" s="17"/>
      <c r="CH1278" s="17"/>
      <c r="CI1278" s="17"/>
    </row>
    <row r="1279" spans="33:87" ht="9.9499999999999993" customHeight="1">
      <c r="AG1279" s="18">
        <v>35612</v>
      </c>
      <c r="AH1279" s="19" t="s">
        <v>33</v>
      </c>
      <c r="AI1279" s="26"/>
      <c r="AJ1279" s="20">
        <v>1.4500000000000001E-2</v>
      </c>
      <c r="AK1279" s="21"/>
      <c r="AL1279" s="21"/>
      <c r="AM1279" s="21"/>
      <c r="AN1279" s="21"/>
      <c r="AO1279" s="19" t="s">
        <v>34</v>
      </c>
      <c r="AP1279" s="20"/>
      <c r="AQ1279" s="3">
        <f t="shared" si="147"/>
        <v>41.748081077656366</v>
      </c>
      <c r="AR1279" s="27">
        <v>53.52700692560979</v>
      </c>
      <c r="AS1279" s="28">
        <v>3.0311303793138105E-2</v>
      </c>
      <c r="AT1279" s="28"/>
      <c r="AU1279" s="28"/>
      <c r="AV1279" s="28"/>
      <c r="AW1279" s="60"/>
      <c r="AX1279" s="69"/>
      <c r="AY1279" s="68"/>
      <c r="AZ1279" s="69"/>
      <c r="BA1279" s="69"/>
      <c r="BB1279" s="69"/>
      <c r="BC1279" s="68"/>
      <c r="BD1279" s="20"/>
      <c r="BE1279" s="27"/>
      <c r="BF1279" s="27"/>
      <c r="BG1279" s="28"/>
      <c r="BH1279" s="17"/>
      <c r="BI1279" s="80">
        <v>42219</v>
      </c>
      <c r="BJ1279" s="79"/>
      <c r="BK1279" s="79"/>
      <c r="BL1279" s="79"/>
      <c r="BM1279" s="79">
        <v>0.62</v>
      </c>
      <c r="CF1279" s="17"/>
      <c r="CG1279" s="17"/>
      <c r="CH1279" s="17"/>
      <c r="CI1279" s="17"/>
    </row>
    <row r="1280" spans="33:87" ht="9.9499999999999993" customHeight="1">
      <c r="AG1280" s="18">
        <v>35612</v>
      </c>
      <c r="AH1280" s="19" t="s">
        <v>39</v>
      </c>
      <c r="AI1280" s="19"/>
      <c r="AJ1280" s="19"/>
      <c r="AK1280" s="19"/>
      <c r="AL1280" s="20">
        <v>0.02</v>
      </c>
      <c r="AM1280" s="26"/>
      <c r="AN1280" s="20"/>
      <c r="AO1280" s="19" t="s">
        <v>34</v>
      </c>
      <c r="AP1280" s="20"/>
      <c r="AQ1280" s="3">
        <f t="shared" si="147"/>
        <v>41.748081077656366</v>
      </c>
      <c r="AR1280" s="19"/>
      <c r="AS1280" s="19"/>
      <c r="AT1280" s="27">
        <v>208.83477147384622</v>
      </c>
      <c r="AU1280" s="27">
        <v>118.95847352843535</v>
      </c>
      <c r="AV1280" s="28">
        <v>0</v>
      </c>
      <c r="AW1280" s="60"/>
      <c r="AX1280" s="69"/>
      <c r="AY1280" s="68"/>
      <c r="AZ1280" s="69"/>
      <c r="BA1280" s="69"/>
      <c r="BB1280" s="69"/>
      <c r="BC1280" s="68"/>
      <c r="BD1280" s="20"/>
      <c r="BE1280" s="27"/>
      <c r="BF1280" s="27"/>
      <c r="BG1280" s="28"/>
      <c r="BH1280" s="17"/>
      <c r="BI1280" s="80">
        <v>42248</v>
      </c>
      <c r="BJ1280" s="79"/>
      <c r="BK1280" s="79"/>
      <c r="BL1280" s="79"/>
      <c r="BM1280" s="79">
        <v>0.61</v>
      </c>
      <c r="CF1280" s="17"/>
      <c r="CG1280" s="17"/>
      <c r="CH1280" s="17"/>
      <c r="CI1280" s="17"/>
    </row>
    <row r="1281" spans="33:87" ht="9.9499999999999993" customHeight="1">
      <c r="AG1281" s="18">
        <v>35642</v>
      </c>
      <c r="AH1281" s="19" t="s">
        <v>35</v>
      </c>
      <c r="AI1281" s="20">
        <v>1.6E-2</v>
      </c>
      <c r="AJ1281" s="26"/>
      <c r="AK1281" s="20"/>
      <c r="AL1281" s="20"/>
      <c r="AM1281" s="20"/>
      <c r="AN1281" s="20"/>
      <c r="AO1281" s="19" t="s">
        <v>34</v>
      </c>
      <c r="AP1281" s="20"/>
      <c r="AQ1281" s="3">
        <f t="shared" si="147"/>
        <v>41.668981885782756</v>
      </c>
      <c r="AR1281" s="27">
        <v>53.425758930492364</v>
      </c>
      <c r="AS1281" s="28">
        <v>3.0253969021128233E-2</v>
      </c>
      <c r="AT1281" s="28"/>
      <c r="AU1281" s="28"/>
      <c r="AV1281" s="28"/>
      <c r="AW1281" s="60"/>
      <c r="AX1281" s="69"/>
      <c r="AY1281" s="68"/>
      <c r="AZ1281" s="69"/>
      <c r="BA1281" s="69"/>
      <c r="BB1281" s="69"/>
      <c r="BC1281" s="68"/>
      <c r="BD1281" s="20"/>
      <c r="BE1281" s="27"/>
      <c r="BF1281" s="27"/>
      <c r="BG1281" s="28"/>
      <c r="BH1281" s="17"/>
      <c r="BI1281" s="80">
        <v>42278</v>
      </c>
      <c r="BJ1281" s="79"/>
      <c r="BK1281" s="79"/>
      <c r="BL1281" s="79"/>
      <c r="BM1281" s="79">
        <v>0.65</v>
      </c>
      <c r="CF1281" s="17"/>
      <c r="CG1281" s="17"/>
      <c r="CH1281" s="17"/>
      <c r="CI1281" s="17"/>
    </row>
    <row r="1282" spans="33:87" ht="9.9499999999999993" customHeight="1">
      <c r="AG1282" s="18">
        <v>35642</v>
      </c>
      <c r="AH1282" s="19" t="s">
        <v>33</v>
      </c>
      <c r="AI1282" s="26"/>
      <c r="AJ1282" s="20">
        <v>1.4500000000000001E-2</v>
      </c>
      <c r="AK1282" s="21"/>
      <c r="AL1282" s="21"/>
      <c r="AM1282" s="21"/>
      <c r="AN1282" s="21"/>
      <c r="AO1282" s="19" t="s">
        <v>34</v>
      </c>
      <c r="AP1282" s="20"/>
      <c r="AQ1282" s="3">
        <f t="shared" si="147"/>
        <v>41.668981885782756</v>
      </c>
      <c r="AR1282" s="27">
        <v>53.425758930492364</v>
      </c>
      <c r="AS1282" s="28">
        <v>3.0253969021128233E-2</v>
      </c>
      <c r="AT1282" s="28"/>
      <c r="AU1282" s="28"/>
      <c r="AV1282" s="28"/>
      <c r="AW1282" s="60"/>
      <c r="AX1282" s="69"/>
      <c r="AY1282" s="68"/>
      <c r="AZ1282" s="69"/>
      <c r="BA1282" s="69"/>
      <c r="BB1282" s="69"/>
      <c r="BC1282" s="68"/>
      <c r="BD1282" s="20"/>
      <c r="BE1282" s="27"/>
      <c r="BF1282" s="27"/>
      <c r="BG1282" s="28"/>
      <c r="BH1282" s="17"/>
      <c r="BI1282" s="80">
        <v>42310</v>
      </c>
      <c r="BJ1282" s="79"/>
      <c r="BK1282" s="79"/>
      <c r="BL1282" s="79"/>
      <c r="BM1282" s="79">
        <v>1.08</v>
      </c>
      <c r="CF1282" s="17"/>
      <c r="CG1282" s="17"/>
      <c r="CH1282" s="17"/>
      <c r="CI1282" s="17"/>
    </row>
    <row r="1283" spans="33:87" ht="9.9499999999999993" customHeight="1">
      <c r="AG1283" s="18">
        <v>35643</v>
      </c>
      <c r="AH1283" s="19" t="s">
        <v>33</v>
      </c>
      <c r="AI1283" s="26"/>
      <c r="AJ1283" s="20">
        <v>1.4500000000000001E-2</v>
      </c>
      <c r="AK1283" s="20"/>
      <c r="AL1283" s="20"/>
      <c r="AM1283" s="20"/>
      <c r="AN1283" s="20"/>
      <c r="AO1283" s="19" t="s">
        <v>34</v>
      </c>
      <c r="AP1283" s="18"/>
      <c r="AQ1283" s="3">
        <f t="shared" si="147"/>
        <v>41.666347828682916</v>
      </c>
      <c r="AR1283" s="27">
        <v>53.422387297625889</v>
      </c>
      <c r="AS1283" s="28">
        <v>3.0252059730959315E-2</v>
      </c>
      <c r="AT1283" s="28"/>
      <c r="AU1283" s="28"/>
      <c r="AV1283" s="28"/>
      <c r="AW1283" s="60"/>
      <c r="AX1283" s="69"/>
      <c r="AY1283" s="68"/>
      <c r="AZ1283" s="69"/>
      <c r="BA1283" s="69"/>
      <c r="BB1283" s="69"/>
      <c r="BC1283" s="68"/>
      <c r="BD1283" s="20"/>
      <c r="BE1283" s="27"/>
      <c r="BF1283" s="27"/>
      <c r="BG1283" s="28"/>
      <c r="BH1283" s="17"/>
      <c r="BI1283" s="80">
        <v>42339</v>
      </c>
      <c r="BJ1283" s="79"/>
      <c r="BK1283" s="79"/>
      <c r="BL1283" s="79"/>
      <c r="BM1283" s="79">
        <v>0.41</v>
      </c>
      <c r="CF1283" s="17"/>
      <c r="CG1283" s="17"/>
      <c r="CH1283" s="17"/>
      <c r="CI1283" s="17"/>
    </row>
    <row r="1284" spans="33:87" ht="9.9499999999999993" customHeight="1">
      <c r="AG1284" s="18">
        <v>35643</v>
      </c>
      <c r="AH1284" s="19" t="s">
        <v>33</v>
      </c>
      <c r="AI1284" s="26"/>
      <c r="AJ1284" s="20">
        <v>1.4500000000000001E-2</v>
      </c>
      <c r="AK1284" s="21"/>
      <c r="AL1284" s="21"/>
      <c r="AM1284" s="21"/>
      <c r="AN1284" s="21"/>
      <c r="AO1284" s="19" t="s">
        <v>34</v>
      </c>
      <c r="AP1284" s="20"/>
      <c r="AQ1284" s="3">
        <f t="shared" si="147"/>
        <v>41.666347828682916</v>
      </c>
      <c r="AR1284" s="27">
        <v>53.422387297625889</v>
      </c>
      <c r="AS1284" s="28">
        <v>3.0252059730959315E-2</v>
      </c>
      <c r="AT1284" s="28"/>
      <c r="AU1284" s="28"/>
      <c r="AV1284" s="28"/>
      <c r="AW1284" s="60"/>
      <c r="AX1284" s="69"/>
      <c r="AY1284" s="68"/>
      <c r="AZ1284" s="69"/>
      <c r="BA1284" s="69"/>
      <c r="BB1284" s="69"/>
      <c r="BC1284" s="68"/>
      <c r="BD1284" s="20"/>
      <c r="BE1284" s="27"/>
      <c r="BF1284" s="27"/>
      <c r="BG1284" s="28"/>
      <c r="BH1284" s="17"/>
      <c r="BI1284" s="80">
        <v>42373</v>
      </c>
      <c r="BJ1284" s="79"/>
      <c r="BK1284" s="79"/>
      <c r="BL1284" s="79"/>
      <c r="BM1284" s="79">
        <v>0.38</v>
      </c>
      <c r="CF1284" s="17"/>
      <c r="CG1284" s="17"/>
      <c r="CH1284" s="17"/>
      <c r="CI1284" s="17"/>
    </row>
    <row r="1285" spans="33:87" ht="9.9499999999999993" customHeight="1">
      <c r="AG1285" s="18">
        <v>35643</v>
      </c>
      <c r="AH1285" s="19" t="s">
        <v>33</v>
      </c>
      <c r="AI1285" s="26"/>
      <c r="AJ1285" s="20">
        <v>1.4500000000000001E-2</v>
      </c>
      <c r="AK1285" s="21"/>
      <c r="AL1285" s="21"/>
      <c r="AM1285" s="21"/>
      <c r="AN1285" s="21"/>
      <c r="AO1285" s="19" t="s">
        <v>34</v>
      </c>
      <c r="AP1285" s="20"/>
      <c r="AQ1285" s="3">
        <f t="shared" ref="AQ1285:AQ1348" si="148">100*2.71828^(-(0.69315/30.02)*(AG1285-21794)/365.25)</f>
        <v>41.666347828682916</v>
      </c>
      <c r="AR1285" s="27">
        <v>53.422387297625889</v>
      </c>
      <c r="AS1285" s="28">
        <v>3.0252059730959315E-2</v>
      </c>
      <c r="AT1285" s="28"/>
      <c r="AU1285" s="28"/>
      <c r="AV1285" s="28"/>
      <c r="AW1285" s="60"/>
      <c r="AX1285" s="69"/>
      <c r="AY1285" s="68"/>
      <c r="AZ1285" s="69"/>
      <c r="BA1285" s="69"/>
      <c r="BB1285" s="69"/>
      <c r="BC1285" s="68"/>
      <c r="BD1285" s="20"/>
      <c r="BE1285" s="27"/>
      <c r="BF1285" s="27"/>
      <c r="BG1285" s="28"/>
      <c r="BH1285" s="17"/>
      <c r="BI1285" s="80">
        <v>42401</v>
      </c>
      <c r="BJ1285" s="79"/>
      <c r="BK1285" s="79"/>
      <c r="BL1285" s="79"/>
      <c r="BM1285" s="79">
        <v>1.44</v>
      </c>
      <c r="CF1285" s="17"/>
      <c r="CG1285" s="17"/>
      <c r="CH1285" s="17"/>
      <c r="CI1285" s="17"/>
    </row>
    <row r="1286" spans="33:87" ht="9.9499999999999993" customHeight="1">
      <c r="AG1286" s="18">
        <v>35643</v>
      </c>
      <c r="AH1286" s="19" t="s">
        <v>39</v>
      </c>
      <c r="AI1286" s="19"/>
      <c r="AJ1286" s="19"/>
      <c r="AK1286" s="19"/>
      <c r="AL1286" s="20">
        <v>0.02</v>
      </c>
      <c r="AM1286" s="26"/>
      <c r="AN1286" s="21"/>
      <c r="AO1286" s="19" t="s">
        <v>34</v>
      </c>
      <c r="AP1286" s="18"/>
      <c r="AQ1286" s="3">
        <f t="shared" si="148"/>
        <v>41.666347828682916</v>
      </c>
      <c r="AR1286" s="19"/>
      <c r="AS1286" s="19"/>
      <c r="AT1286" s="27">
        <v>208.42659964888205</v>
      </c>
      <c r="AU1286" s="27">
        <v>118.72596676295576</v>
      </c>
      <c r="AV1286" s="28">
        <v>0</v>
      </c>
      <c r="AW1286" s="60"/>
      <c r="AX1286" s="69"/>
      <c r="AY1286" s="68"/>
      <c r="AZ1286" s="69"/>
      <c r="BA1286" s="69"/>
      <c r="BB1286" s="69"/>
      <c r="BC1286" s="68"/>
      <c r="BD1286" s="20"/>
      <c r="BE1286" s="27"/>
      <c r="BF1286" s="27"/>
      <c r="BG1286" s="28"/>
      <c r="BH1286" s="17"/>
      <c r="BI1286" s="80">
        <v>42430</v>
      </c>
      <c r="BJ1286" s="79"/>
      <c r="BK1286" s="79"/>
      <c r="BL1286" s="79"/>
      <c r="BM1286" s="79">
        <v>1.05</v>
      </c>
      <c r="CF1286" s="17"/>
      <c r="CG1286" s="17"/>
      <c r="CH1286" s="17"/>
      <c r="CI1286" s="17"/>
    </row>
    <row r="1287" spans="33:87" ht="9.9499999999999993" customHeight="1">
      <c r="AG1287" s="18">
        <v>35671</v>
      </c>
      <c r="AH1287" s="19" t="s">
        <v>35</v>
      </c>
      <c r="AI1287" s="20">
        <v>1.6E-2</v>
      </c>
      <c r="AJ1287" s="26"/>
      <c r="AK1287" s="20"/>
      <c r="AL1287" s="20"/>
      <c r="AM1287" s="20"/>
      <c r="AN1287" s="20"/>
      <c r="AO1287" s="19" t="s">
        <v>34</v>
      </c>
      <c r="AP1287" s="18"/>
      <c r="AQ1287" s="3">
        <f t="shared" si="148"/>
        <v>41.592661794060234</v>
      </c>
      <c r="AR1287" s="27">
        <v>53.328067916809246</v>
      </c>
      <c r="AS1287" s="28">
        <v>3.0198648498579235E-2</v>
      </c>
      <c r="AT1287" s="28"/>
      <c r="AU1287" s="28"/>
      <c r="AV1287" s="28"/>
      <c r="AW1287" s="60"/>
      <c r="AX1287" s="69"/>
      <c r="AY1287" s="68"/>
      <c r="AZ1287" s="69"/>
      <c r="BA1287" s="69"/>
      <c r="BB1287" s="69"/>
      <c r="BC1287" s="68"/>
      <c r="BD1287" s="20"/>
      <c r="BE1287" s="27"/>
      <c r="BF1287" s="27"/>
      <c r="BG1287" s="28"/>
      <c r="BH1287" s="17"/>
      <c r="BI1287" s="80">
        <v>42461</v>
      </c>
      <c r="BJ1287" s="79"/>
      <c r="BK1287" s="79"/>
      <c r="BL1287" s="79"/>
      <c r="BM1287" s="79">
        <v>1.23</v>
      </c>
      <c r="CF1287" s="17"/>
      <c r="CG1287" s="17"/>
      <c r="CH1287" s="17"/>
      <c r="CI1287" s="17"/>
    </row>
    <row r="1288" spans="33:87" ht="9.9499999999999993" customHeight="1">
      <c r="AG1288" s="18">
        <v>35671</v>
      </c>
      <c r="AH1288" s="19" t="s">
        <v>33</v>
      </c>
      <c r="AI1288" s="26"/>
      <c r="AJ1288" s="20">
        <v>1.4500000000000001E-2</v>
      </c>
      <c r="AK1288" s="21"/>
      <c r="AL1288" s="21"/>
      <c r="AM1288" s="21"/>
      <c r="AN1288" s="21"/>
      <c r="AO1288" s="19" t="s">
        <v>34</v>
      </c>
      <c r="AP1288" s="18"/>
      <c r="AQ1288" s="3">
        <f t="shared" si="148"/>
        <v>41.592661794060234</v>
      </c>
      <c r="AR1288" s="27">
        <v>53.328067916809246</v>
      </c>
      <c r="AS1288" s="28">
        <v>3.0198648498579235E-2</v>
      </c>
      <c r="AT1288" s="28"/>
      <c r="AU1288" s="28"/>
      <c r="AV1288" s="28"/>
      <c r="AW1288" s="60"/>
      <c r="AX1288" s="69"/>
      <c r="AY1288" s="68"/>
      <c r="AZ1288" s="69"/>
      <c r="BA1288" s="69"/>
      <c r="BB1288" s="69"/>
      <c r="BC1288" s="68"/>
      <c r="BD1288" s="20"/>
      <c r="BE1288" s="27"/>
      <c r="BF1288" s="27"/>
      <c r="BG1288" s="28"/>
      <c r="BH1288" s="17"/>
      <c r="BI1288" s="80">
        <v>42492</v>
      </c>
      <c r="BJ1288" s="79"/>
      <c r="BK1288" s="79"/>
      <c r="BL1288" s="79"/>
      <c r="BM1288" s="79">
        <v>2.2000000000000002</v>
      </c>
      <c r="CF1288" s="17"/>
      <c r="CG1288" s="17"/>
      <c r="CH1288" s="17"/>
      <c r="CI1288" s="17"/>
    </row>
    <row r="1289" spans="33:87" ht="9.9499999999999993" customHeight="1">
      <c r="AG1289" s="18">
        <v>35674</v>
      </c>
      <c r="AH1289" s="19" t="s">
        <v>33</v>
      </c>
      <c r="AI1289" s="26"/>
      <c r="AJ1289" s="20">
        <v>1.4500000000000001E-2</v>
      </c>
      <c r="AK1289" s="21"/>
      <c r="AL1289" s="21"/>
      <c r="AM1289" s="21"/>
      <c r="AN1289" s="21"/>
      <c r="AO1289" s="19" t="s">
        <v>34</v>
      </c>
      <c r="AP1289" s="20"/>
      <c r="AQ1289" s="3">
        <f t="shared" si="148"/>
        <v>41.584774594824296</v>
      </c>
      <c r="AR1289" s="27">
        <v>53.317972150841072</v>
      </c>
      <c r="AS1289" s="28">
        <v>3.0192931462509742E-2</v>
      </c>
      <c r="AT1289" s="28"/>
      <c r="AU1289" s="28"/>
      <c r="AV1289" s="28"/>
      <c r="AW1289" s="60"/>
      <c r="AX1289" s="69"/>
      <c r="AY1289" s="68"/>
      <c r="AZ1289" s="69"/>
      <c r="BA1289" s="69"/>
      <c r="BB1289" s="69"/>
      <c r="BC1289" s="68"/>
      <c r="BD1289" s="20"/>
      <c r="BE1289" s="27"/>
      <c r="BF1289" s="27"/>
      <c r="BG1289" s="28"/>
      <c r="BH1289" s="17"/>
      <c r="BI1289" s="80">
        <v>42522</v>
      </c>
      <c r="BJ1289" s="79"/>
      <c r="BK1289" s="79"/>
      <c r="BL1289" s="79"/>
      <c r="BM1289" s="79">
        <v>1.2</v>
      </c>
      <c r="CF1289" s="17"/>
      <c r="CG1289" s="17"/>
      <c r="CH1289" s="17"/>
      <c r="CI1289" s="17"/>
    </row>
    <row r="1290" spans="33:87" ht="9.9499999999999993" customHeight="1">
      <c r="AG1290" s="18">
        <v>35674</v>
      </c>
      <c r="AH1290" s="19" t="s">
        <v>33</v>
      </c>
      <c r="AI1290" s="26"/>
      <c r="AJ1290" s="20">
        <v>1.4500000000000001E-2</v>
      </c>
      <c r="AK1290" s="21"/>
      <c r="AL1290" s="21"/>
      <c r="AM1290" s="21"/>
      <c r="AN1290" s="21"/>
      <c r="AO1290" s="19" t="s">
        <v>34</v>
      </c>
      <c r="AP1290" s="18"/>
      <c r="AQ1290" s="3">
        <f t="shared" si="148"/>
        <v>41.584774594824296</v>
      </c>
      <c r="AR1290" s="27">
        <v>53.317972150841072</v>
      </c>
      <c r="AS1290" s="28">
        <v>3.0192931462509742E-2</v>
      </c>
      <c r="AT1290" s="28"/>
      <c r="AU1290" s="28"/>
      <c r="AV1290" s="28"/>
      <c r="AW1290" s="60"/>
      <c r="AX1290" s="69"/>
      <c r="AY1290" s="68"/>
      <c r="AZ1290" s="69"/>
      <c r="BA1290" s="69"/>
      <c r="BB1290" s="69"/>
      <c r="BC1290" s="68"/>
      <c r="BD1290" s="20"/>
      <c r="BE1290" s="27"/>
      <c r="BF1290" s="27"/>
      <c r="BG1290" s="28"/>
      <c r="BH1290" s="17"/>
      <c r="BI1290" s="80">
        <v>42552</v>
      </c>
      <c r="BJ1290" s="79"/>
      <c r="BK1290" s="79"/>
      <c r="BL1290" s="79"/>
      <c r="BM1290" s="79">
        <v>0.47</v>
      </c>
      <c r="CF1290" s="17"/>
      <c r="CG1290" s="17"/>
      <c r="CH1290" s="17"/>
      <c r="CI1290" s="17"/>
    </row>
    <row r="1291" spans="33:87" ht="9.9499999999999993" customHeight="1">
      <c r="AG1291" s="18">
        <v>35674</v>
      </c>
      <c r="AH1291" s="19" t="s">
        <v>33</v>
      </c>
      <c r="AI1291" s="26"/>
      <c r="AJ1291" s="20">
        <v>1.4500000000000001E-2</v>
      </c>
      <c r="AK1291" s="21"/>
      <c r="AL1291" s="21"/>
      <c r="AM1291" s="21"/>
      <c r="AN1291" s="21"/>
      <c r="AO1291" s="19" t="s">
        <v>34</v>
      </c>
      <c r="AP1291" s="18"/>
      <c r="AQ1291" s="3">
        <f t="shared" si="148"/>
        <v>41.584774594824296</v>
      </c>
      <c r="AR1291" s="27">
        <v>53.317972150841072</v>
      </c>
      <c r="AS1291" s="28">
        <v>3.0192931462509742E-2</v>
      </c>
      <c r="AT1291" s="28"/>
      <c r="AU1291" s="28"/>
      <c r="AV1291" s="28"/>
      <c r="AW1291" s="60"/>
      <c r="AX1291" s="69"/>
      <c r="AY1291" s="68"/>
      <c r="AZ1291" s="69"/>
      <c r="BA1291" s="69"/>
      <c r="BB1291" s="69"/>
      <c r="BC1291" s="68"/>
      <c r="BD1291" s="20"/>
      <c r="BE1291" s="27"/>
      <c r="BF1291" s="27"/>
      <c r="BG1291" s="28"/>
      <c r="BH1291" s="17"/>
      <c r="BI1291" s="80">
        <v>42583</v>
      </c>
      <c r="BJ1291" s="79"/>
      <c r="BK1291" s="79"/>
      <c r="BL1291" s="79"/>
      <c r="BM1291" s="79">
        <v>0.35</v>
      </c>
      <c r="CF1291" s="17"/>
      <c r="CG1291" s="17"/>
      <c r="CH1291" s="17"/>
      <c r="CI1291" s="17"/>
    </row>
    <row r="1292" spans="33:87" ht="9.9499999999999993" customHeight="1">
      <c r="AG1292" s="18">
        <v>35674</v>
      </c>
      <c r="AH1292" s="19" t="s">
        <v>39</v>
      </c>
      <c r="AI1292" s="19"/>
      <c r="AJ1292" s="19"/>
      <c r="AK1292" s="19"/>
      <c r="AL1292" s="20">
        <v>0.02</v>
      </c>
      <c r="AM1292" s="26"/>
      <c r="AN1292" s="20"/>
      <c r="AO1292" s="19" t="s">
        <v>34</v>
      </c>
      <c r="AP1292" s="18"/>
      <c r="AQ1292" s="3">
        <f t="shared" si="148"/>
        <v>41.584774594824296</v>
      </c>
      <c r="AR1292" s="19"/>
      <c r="AS1292" s="19"/>
      <c r="AT1292" s="27">
        <v>208.01922560408406</v>
      </c>
      <c r="AU1292" s="27">
        <v>118.49391443669676</v>
      </c>
      <c r="AV1292" s="28">
        <v>0</v>
      </c>
      <c r="AW1292" s="60"/>
      <c r="AX1292" s="69"/>
      <c r="AY1292" s="68"/>
      <c r="AZ1292" s="69"/>
      <c r="BA1292" s="69"/>
      <c r="BB1292" s="69"/>
      <c r="BC1292" s="68"/>
      <c r="BD1292" s="20"/>
      <c r="BE1292" s="27"/>
      <c r="BF1292" s="27"/>
      <c r="BG1292" s="28"/>
      <c r="BH1292" s="17"/>
      <c r="BI1292" s="80">
        <v>42614</v>
      </c>
      <c r="BJ1292" s="79"/>
      <c r="BK1292" s="79"/>
      <c r="BL1292" s="79"/>
      <c r="BM1292" s="79">
        <v>0.82</v>
      </c>
      <c r="CF1292" s="17"/>
      <c r="CG1292" s="17"/>
      <c r="CH1292" s="17"/>
      <c r="CI1292" s="17"/>
    </row>
    <row r="1293" spans="33:87" ht="9.9499999999999993" customHeight="1">
      <c r="AG1293" s="18">
        <v>35703</v>
      </c>
      <c r="AH1293" s="19" t="s">
        <v>35</v>
      </c>
      <c r="AI1293" s="20">
        <v>1.6E-2</v>
      </c>
      <c r="AJ1293" s="26"/>
      <c r="AK1293" s="20"/>
      <c r="AL1293" s="20"/>
      <c r="AM1293" s="20"/>
      <c r="AN1293" s="20"/>
      <c r="AO1293" s="19" t="s">
        <v>34</v>
      </c>
      <c r="AP1293" s="20"/>
      <c r="AQ1293" s="3">
        <f t="shared" si="148"/>
        <v>41.508608735527886</v>
      </c>
      <c r="AR1293" s="27">
        <v>53.220478229346739</v>
      </c>
      <c r="AS1293" s="28">
        <v>3.0137722549437015E-2</v>
      </c>
      <c r="AT1293" s="28"/>
      <c r="AU1293" s="28"/>
      <c r="AV1293" s="28"/>
      <c r="AW1293" s="60"/>
      <c r="AX1293" s="69"/>
      <c r="AY1293" s="68"/>
      <c r="AZ1293" s="69"/>
      <c r="BA1293" s="69"/>
      <c r="BB1293" s="69"/>
      <c r="BC1293" s="68"/>
      <c r="BD1293" s="20"/>
      <c r="BE1293" s="27"/>
      <c r="BF1293" s="27"/>
      <c r="BG1293" s="28"/>
      <c r="BH1293" s="17"/>
      <c r="BI1293" s="80">
        <v>42646</v>
      </c>
      <c r="BJ1293" s="79"/>
      <c r="BK1293" s="79"/>
      <c r="BL1293" s="79"/>
      <c r="BM1293" s="79">
        <v>0.28999999999999998</v>
      </c>
      <c r="CF1293" s="17"/>
      <c r="CG1293" s="17"/>
      <c r="CH1293" s="17"/>
      <c r="CI1293" s="17"/>
    </row>
    <row r="1294" spans="33:87" ht="9.9499999999999993" customHeight="1">
      <c r="AG1294" s="18">
        <v>35703</v>
      </c>
      <c r="AH1294" s="19" t="s">
        <v>33</v>
      </c>
      <c r="AI1294" s="26"/>
      <c r="AJ1294" s="20">
        <v>1.4500000000000001E-2</v>
      </c>
      <c r="AK1294" s="21"/>
      <c r="AL1294" s="21"/>
      <c r="AM1294" s="21"/>
      <c r="AN1294" s="21"/>
      <c r="AO1294" s="19" t="s">
        <v>34</v>
      </c>
      <c r="AP1294" s="20"/>
      <c r="AQ1294" s="3">
        <f t="shared" si="148"/>
        <v>41.508608735527886</v>
      </c>
      <c r="AR1294" s="27">
        <v>53.220478229346739</v>
      </c>
      <c r="AS1294" s="28">
        <v>3.0137722549437015E-2</v>
      </c>
      <c r="AT1294" s="28"/>
      <c r="AU1294" s="28"/>
      <c r="AV1294" s="28"/>
      <c r="AW1294" s="60"/>
      <c r="AX1294" s="69"/>
      <c r="AY1294" s="68"/>
      <c r="AZ1294" s="69"/>
      <c r="BA1294" s="69"/>
      <c r="BB1294" s="69"/>
      <c r="BC1294" s="68"/>
      <c r="BD1294" s="20"/>
      <c r="BE1294" s="27"/>
      <c r="BF1294" s="27"/>
      <c r="BG1294" s="28"/>
      <c r="BH1294" s="17"/>
      <c r="BI1294" s="80">
        <v>42675</v>
      </c>
      <c r="BJ1294" s="79"/>
      <c r="BK1294" s="79"/>
      <c r="BL1294" s="79"/>
      <c r="BM1294" s="79">
        <v>0.42</v>
      </c>
      <c r="CF1294" s="17"/>
      <c r="CG1294" s="17"/>
      <c r="CH1294" s="17"/>
      <c r="CI1294" s="17"/>
    </row>
    <row r="1295" spans="33:87" ht="9.9499999999999993" customHeight="1">
      <c r="AG1295" s="18">
        <v>35704</v>
      </c>
      <c r="AH1295" s="19" t="s">
        <v>33</v>
      </c>
      <c r="AI1295" s="26"/>
      <c r="AJ1295" s="20">
        <v>1.4500000000000001E-2</v>
      </c>
      <c r="AK1295" s="20"/>
      <c r="AL1295" s="20"/>
      <c r="AM1295" s="20"/>
      <c r="AN1295" s="20"/>
      <c r="AO1295" s="19" t="s">
        <v>34</v>
      </c>
      <c r="AP1295" s="18"/>
      <c r="AQ1295" s="3">
        <f t="shared" si="148"/>
        <v>41.505984816233564</v>
      </c>
      <c r="AR1295" s="27">
        <v>53.217119551488715</v>
      </c>
      <c r="AS1295" s="28">
        <v>3.0135820595437623E-2</v>
      </c>
      <c r="AT1295" s="28"/>
      <c r="AU1295" s="28"/>
      <c r="AV1295" s="28"/>
      <c r="AW1295" s="60"/>
      <c r="AX1295" s="69"/>
      <c r="AY1295" s="68"/>
      <c r="AZ1295" s="69"/>
      <c r="BA1295" s="69"/>
      <c r="BB1295" s="69"/>
      <c r="BC1295" s="68"/>
      <c r="BD1295" s="20"/>
      <c r="BE1295" s="27"/>
      <c r="BF1295" s="27"/>
      <c r="BG1295" s="28"/>
      <c r="BH1295" s="17"/>
      <c r="BI1295" s="80">
        <v>42705</v>
      </c>
      <c r="BJ1295" s="79"/>
      <c r="BK1295" s="79"/>
      <c r="BL1295" s="79"/>
      <c r="BM1295" s="79">
        <v>0.33</v>
      </c>
      <c r="CF1295" s="17"/>
      <c r="CG1295" s="17"/>
      <c r="CH1295" s="17"/>
      <c r="CI1295" s="17"/>
    </row>
    <row r="1296" spans="33:87" ht="9.9499999999999993" customHeight="1">
      <c r="AG1296" s="18">
        <v>35704</v>
      </c>
      <c r="AH1296" s="19" t="s">
        <v>33</v>
      </c>
      <c r="AI1296" s="26"/>
      <c r="AJ1296" s="20">
        <v>5.3999999999999999E-2</v>
      </c>
      <c r="AK1296" s="21"/>
      <c r="AL1296" s="21"/>
      <c r="AM1296" s="21"/>
      <c r="AN1296" s="21"/>
      <c r="AO1296" s="19" t="s">
        <v>34</v>
      </c>
      <c r="AP1296" s="18"/>
      <c r="AQ1296" s="3">
        <f t="shared" si="148"/>
        <v>41.505984816233564</v>
      </c>
      <c r="AR1296" s="27">
        <v>53.217119551488715</v>
      </c>
      <c r="AS1296" s="28">
        <v>3.0135820595437623E-2</v>
      </c>
      <c r="AT1296" s="28"/>
      <c r="AU1296" s="28"/>
      <c r="AV1296" s="28"/>
      <c r="AW1296" s="60"/>
      <c r="AX1296" s="69"/>
      <c r="AY1296" s="68"/>
      <c r="AZ1296" s="69"/>
      <c r="BA1296" s="69"/>
      <c r="BB1296" s="69"/>
      <c r="BC1296" s="68"/>
      <c r="BD1296" s="20"/>
      <c r="BE1296" s="27"/>
      <c r="BF1296" s="27"/>
      <c r="BG1296" s="28"/>
      <c r="BH1296" s="17"/>
      <c r="BI1296" s="80">
        <v>42739</v>
      </c>
      <c r="BJ1296" s="79"/>
      <c r="BK1296" s="79"/>
      <c r="BL1296" s="79"/>
      <c r="BM1296" s="79">
        <v>1.38</v>
      </c>
      <c r="CF1296" s="17"/>
      <c r="CG1296" s="17"/>
      <c r="CH1296" s="17"/>
      <c r="CI1296" s="17"/>
    </row>
    <row r="1297" spans="33:87" ht="9.9499999999999993" customHeight="1">
      <c r="AG1297" s="18">
        <v>35704</v>
      </c>
      <c r="AH1297" s="19" t="s">
        <v>33</v>
      </c>
      <c r="AI1297" s="26"/>
      <c r="AJ1297" s="20">
        <v>1.4500000000000001E-2</v>
      </c>
      <c r="AK1297" s="21"/>
      <c r="AL1297" s="21"/>
      <c r="AM1297" s="21"/>
      <c r="AN1297" s="21"/>
      <c r="AO1297" s="19" t="s">
        <v>34</v>
      </c>
      <c r="AP1297" s="18"/>
      <c r="AQ1297" s="3">
        <f t="shared" si="148"/>
        <v>41.505984816233564</v>
      </c>
      <c r="AR1297" s="27">
        <v>53.217119551488715</v>
      </c>
      <c r="AS1297" s="28">
        <v>3.0135820595437623E-2</v>
      </c>
      <c r="AT1297" s="28"/>
      <c r="AU1297" s="28"/>
      <c r="AV1297" s="28"/>
      <c r="AW1297" s="60"/>
      <c r="AX1297" s="69"/>
      <c r="AY1297" s="68"/>
      <c r="AZ1297" s="69"/>
      <c r="BA1297" s="69"/>
      <c r="BB1297" s="69"/>
      <c r="BC1297" s="68"/>
      <c r="BD1297" s="20"/>
      <c r="BE1297" s="27"/>
      <c r="BF1297" s="27"/>
      <c r="BG1297" s="28"/>
      <c r="BH1297" s="17"/>
      <c r="BI1297" s="80">
        <v>42767</v>
      </c>
      <c r="BJ1297" s="79"/>
      <c r="BK1297" s="79"/>
      <c r="BL1297" s="79"/>
      <c r="BM1297" s="79">
        <v>0.41</v>
      </c>
      <c r="CF1297" s="17"/>
      <c r="CG1297" s="17"/>
      <c r="CH1297" s="17"/>
      <c r="CI1297" s="17"/>
    </row>
    <row r="1298" spans="33:87" ht="9.9499999999999993" customHeight="1">
      <c r="AG1298" s="18">
        <v>35704</v>
      </c>
      <c r="AH1298" s="19" t="s">
        <v>39</v>
      </c>
      <c r="AI1298" s="19"/>
      <c r="AJ1298" s="19"/>
      <c r="AK1298" s="19"/>
      <c r="AL1298" s="20">
        <v>0.02</v>
      </c>
      <c r="AM1298" s="26"/>
      <c r="AN1298" s="21"/>
      <c r="AO1298" s="19" t="s">
        <v>34</v>
      </c>
      <c r="AP1298" s="18"/>
      <c r="AQ1298" s="3">
        <f t="shared" si="148"/>
        <v>41.505984816233564</v>
      </c>
      <c r="AR1298" s="19"/>
      <c r="AS1298" s="19"/>
      <c r="AT1298" s="27">
        <v>207.62575078178429</v>
      </c>
      <c r="AU1298" s="27">
        <v>118.26977951940155</v>
      </c>
      <c r="AV1298" s="28">
        <v>0</v>
      </c>
      <c r="AW1298" s="60"/>
      <c r="AX1298" s="69"/>
      <c r="AY1298" s="68"/>
      <c r="AZ1298" s="69"/>
      <c r="BA1298" s="69"/>
      <c r="BB1298" s="69"/>
      <c r="BC1298" s="68"/>
      <c r="BD1298" s="20"/>
      <c r="BE1298" s="27"/>
      <c r="BF1298" s="27"/>
      <c r="BG1298" s="28"/>
      <c r="BH1298" s="17"/>
      <c r="BI1298" s="80">
        <v>42795</v>
      </c>
      <c r="BJ1298" s="79"/>
      <c r="BK1298" s="79"/>
      <c r="BL1298" s="79"/>
      <c r="BM1298" s="79">
        <v>1.1399999999999999</v>
      </c>
      <c r="CF1298" s="17"/>
      <c r="CG1298" s="17"/>
      <c r="CH1298" s="17"/>
      <c r="CI1298" s="17"/>
    </row>
    <row r="1299" spans="33:87" ht="9.9499999999999993" customHeight="1">
      <c r="AG1299" s="18">
        <v>35734</v>
      </c>
      <c r="AH1299" s="19" t="s">
        <v>35</v>
      </c>
      <c r="AI1299" s="20">
        <v>1.6E-2</v>
      </c>
      <c r="AJ1299" s="26"/>
      <c r="AK1299" s="20"/>
      <c r="AL1299" s="20"/>
      <c r="AM1299" s="20"/>
      <c r="AN1299" s="20"/>
      <c r="AO1299" s="19" t="s">
        <v>34</v>
      </c>
      <c r="AP1299" s="18"/>
      <c r="AQ1299" s="3">
        <f t="shared" si="148"/>
        <v>41.427344318942808</v>
      </c>
      <c r="AR1299" s="27">
        <v>53.116457717958575</v>
      </c>
      <c r="AS1299" s="28">
        <v>3.0078817755343334E-2</v>
      </c>
      <c r="AT1299" s="28"/>
      <c r="AU1299" s="28"/>
      <c r="AV1299" s="28"/>
      <c r="AW1299" s="60"/>
      <c r="AX1299" s="69"/>
      <c r="AY1299" s="68"/>
      <c r="AZ1299" s="69"/>
      <c r="BA1299" s="69"/>
      <c r="BB1299" s="69"/>
      <c r="BC1299" s="68"/>
      <c r="BD1299" s="20"/>
      <c r="BE1299" s="27"/>
      <c r="BF1299" s="27"/>
      <c r="BG1299" s="28"/>
      <c r="BH1299" s="17"/>
      <c r="BI1299" s="80">
        <v>42828</v>
      </c>
      <c r="BJ1299" s="79"/>
      <c r="BK1299" s="79"/>
      <c r="BL1299" s="79"/>
      <c r="BM1299" s="79">
        <v>0.89</v>
      </c>
      <c r="CF1299" s="17"/>
      <c r="CG1299" s="17"/>
      <c r="CH1299" s="17"/>
      <c r="CI1299" s="17"/>
    </row>
    <row r="1300" spans="33:87" ht="9.9499999999999993" customHeight="1">
      <c r="AG1300" s="18">
        <v>35734</v>
      </c>
      <c r="AH1300" s="19" t="s">
        <v>33</v>
      </c>
      <c r="AI1300" s="26"/>
      <c r="AJ1300" s="20">
        <v>1.4500000000000001E-2</v>
      </c>
      <c r="AK1300" s="21"/>
      <c r="AL1300" s="21"/>
      <c r="AM1300" s="21"/>
      <c r="AN1300" s="21"/>
      <c r="AO1300" s="19" t="s">
        <v>34</v>
      </c>
      <c r="AP1300" s="20"/>
      <c r="AQ1300" s="3">
        <f t="shared" si="148"/>
        <v>41.427344318942808</v>
      </c>
      <c r="AR1300" s="27">
        <v>53.116457717958575</v>
      </c>
      <c r="AS1300" s="28">
        <v>3.0078817755343334E-2</v>
      </c>
      <c r="AT1300" s="28"/>
      <c r="AU1300" s="28"/>
      <c r="AV1300" s="28"/>
      <c r="AW1300" s="60"/>
      <c r="AX1300" s="69"/>
      <c r="AY1300" s="68"/>
      <c r="AZ1300" s="69"/>
      <c r="BA1300" s="69"/>
      <c r="BB1300" s="69"/>
      <c r="BC1300" s="68"/>
      <c r="BD1300" s="20"/>
      <c r="BE1300" s="27"/>
      <c r="BF1300" s="27"/>
      <c r="BG1300" s="28"/>
      <c r="BH1300" s="17"/>
      <c r="BI1300" s="80">
        <v>42856</v>
      </c>
      <c r="BJ1300" s="79"/>
      <c r="BK1300" s="79"/>
      <c r="BL1300" s="79"/>
      <c r="BM1300" s="79">
        <v>0.68</v>
      </c>
      <c r="CF1300" s="17"/>
      <c r="CG1300" s="17"/>
      <c r="CH1300" s="17"/>
      <c r="CI1300" s="17"/>
    </row>
    <row r="1301" spans="33:87" ht="9.9499999999999993" customHeight="1">
      <c r="AG1301" s="18">
        <v>35738</v>
      </c>
      <c r="AH1301" s="19" t="s">
        <v>33</v>
      </c>
      <c r="AI1301" s="26"/>
      <c r="AJ1301" s="20">
        <v>1.4500000000000001E-2</v>
      </c>
      <c r="AK1301" s="20"/>
      <c r="AL1301" s="20"/>
      <c r="AM1301" s="20"/>
      <c r="AN1301" s="20"/>
      <c r="AO1301" s="19" t="s">
        <v>34</v>
      </c>
      <c r="AP1301" s="20"/>
      <c r="AQ1301" s="3">
        <f t="shared" si="148"/>
        <v>41.416870183132801</v>
      </c>
      <c r="AR1301" s="27">
        <v>53.103050534176958</v>
      </c>
      <c r="AS1301" s="28">
        <v>3.007122552771925E-2</v>
      </c>
      <c r="AT1301" s="28"/>
      <c r="AU1301" s="28"/>
      <c r="AV1301" s="28"/>
      <c r="AW1301" s="60"/>
      <c r="AX1301" s="69"/>
      <c r="AY1301" s="68"/>
      <c r="AZ1301" s="69"/>
      <c r="BA1301" s="69"/>
      <c r="BB1301" s="69"/>
      <c r="BC1301" s="68"/>
      <c r="BD1301" s="20"/>
      <c r="BE1301" s="27"/>
      <c r="BF1301" s="27"/>
      <c r="BG1301" s="28"/>
      <c r="BH1301" s="17"/>
      <c r="BI1301" s="80">
        <v>42887</v>
      </c>
      <c r="BJ1301" s="79"/>
      <c r="BK1301" s="79"/>
      <c r="BL1301" s="79"/>
      <c r="BM1301" s="79">
        <v>0.71</v>
      </c>
      <c r="CF1301" s="17"/>
      <c r="CG1301" s="17"/>
      <c r="CH1301" s="17"/>
      <c r="CI1301" s="17"/>
    </row>
    <row r="1302" spans="33:87" ht="9.9499999999999993" customHeight="1">
      <c r="AG1302" s="18">
        <v>35738</v>
      </c>
      <c r="AH1302" s="19" t="s">
        <v>33</v>
      </c>
      <c r="AI1302" s="26"/>
      <c r="AJ1302" s="20">
        <v>1.4500000000000001E-2</v>
      </c>
      <c r="AK1302" s="21"/>
      <c r="AL1302" s="21"/>
      <c r="AM1302" s="21"/>
      <c r="AN1302" s="21"/>
      <c r="AO1302" s="19" t="s">
        <v>34</v>
      </c>
      <c r="AP1302" s="18"/>
      <c r="AQ1302" s="3">
        <f t="shared" si="148"/>
        <v>41.416870183132801</v>
      </c>
      <c r="AR1302" s="27">
        <v>53.103050534176958</v>
      </c>
      <c r="AS1302" s="28">
        <v>3.007122552771925E-2</v>
      </c>
      <c r="AT1302" s="28"/>
      <c r="AU1302" s="28"/>
      <c r="AV1302" s="28"/>
      <c r="AW1302" s="60"/>
      <c r="AX1302" s="69"/>
      <c r="AY1302" s="68"/>
      <c r="AZ1302" s="69"/>
      <c r="BA1302" s="69"/>
      <c r="BB1302" s="69"/>
      <c r="BC1302" s="68"/>
      <c r="BD1302" s="20"/>
      <c r="BE1302" s="27"/>
      <c r="BF1302" s="27"/>
      <c r="BG1302" s="28"/>
      <c r="BH1302" s="17"/>
      <c r="BI1302" s="80">
        <v>42919</v>
      </c>
      <c r="BJ1302" s="79"/>
      <c r="BK1302" s="79"/>
      <c r="BL1302" s="79"/>
      <c r="BM1302" s="79">
        <v>0.27</v>
      </c>
      <c r="CF1302" s="17"/>
      <c r="CG1302" s="17"/>
      <c r="CH1302" s="17"/>
      <c r="CI1302" s="17"/>
    </row>
    <row r="1303" spans="33:87" ht="9.9499999999999993" customHeight="1">
      <c r="AG1303" s="18">
        <v>35738</v>
      </c>
      <c r="AH1303" s="19" t="s">
        <v>33</v>
      </c>
      <c r="AI1303" s="26"/>
      <c r="AJ1303" s="20">
        <v>1.4500000000000001E-2</v>
      </c>
      <c r="AK1303" s="21"/>
      <c r="AL1303" s="21"/>
      <c r="AM1303" s="21"/>
      <c r="AN1303" s="21"/>
      <c r="AO1303" s="19" t="s">
        <v>34</v>
      </c>
      <c r="AP1303" s="18"/>
      <c r="AQ1303" s="3">
        <f t="shared" si="148"/>
        <v>41.416870183132801</v>
      </c>
      <c r="AR1303" s="27">
        <v>53.103050534176958</v>
      </c>
      <c r="AS1303" s="28">
        <v>3.007122552771925E-2</v>
      </c>
      <c r="AT1303" s="28"/>
      <c r="AU1303" s="28"/>
      <c r="AV1303" s="28"/>
      <c r="AW1303" s="60"/>
      <c r="AX1303" s="69"/>
      <c r="AY1303" s="68"/>
      <c r="AZ1303" s="69"/>
      <c r="BA1303" s="69"/>
      <c r="BB1303" s="69"/>
      <c r="BC1303" s="68"/>
      <c r="BD1303" s="20"/>
      <c r="BE1303" s="27"/>
      <c r="BF1303" s="27"/>
      <c r="BG1303" s="28"/>
      <c r="BH1303" s="17"/>
      <c r="BI1303" s="80">
        <v>42948</v>
      </c>
      <c r="BJ1303" s="79"/>
      <c r="BK1303" s="79"/>
      <c r="BL1303" s="79"/>
      <c r="BM1303" s="79">
        <v>0.28999999999999998</v>
      </c>
      <c r="CF1303" s="17"/>
      <c r="CG1303" s="17"/>
      <c r="CH1303" s="17"/>
      <c r="CI1303" s="17"/>
    </row>
    <row r="1304" spans="33:87" ht="9.9499999999999993" customHeight="1">
      <c r="AG1304" s="18">
        <v>35738</v>
      </c>
      <c r="AH1304" s="19" t="s">
        <v>39</v>
      </c>
      <c r="AI1304" s="19"/>
      <c r="AJ1304" s="19"/>
      <c r="AK1304" s="19"/>
      <c r="AL1304" s="20">
        <v>0.02</v>
      </c>
      <c r="AM1304" s="26"/>
      <c r="AN1304" s="20"/>
      <c r="AO1304" s="19" t="s">
        <v>34</v>
      </c>
      <c r="AP1304" s="20"/>
      <c r="AQ1304" s="3">
        <f t="shared" si="148"/>
        <v>41.416870183132801</v>
      </c>
      <c r="AR1304" s="19"/>
      <c r="AS1304" s="19"/>
      <c r="AT1304" s="27">
        <v>207.18071231371425</v>
      </c>
      <c r="AU1304" s="27">
        <v>118.01627242166388</v>
      </c>
      <c r="AV1304" s="28">
        <v>0</v>
      </c>
      <c r="AW1304" s="60"/>
      <c r="AX1304" s="69"/>
      <c r="AY1304" s="68"/>
      <c r="AZ1304" s="69"/>
      <c r="BA1304" s="69"/>
      <c r="BB1304" s="69"/>
      <c r="BC1304" s="68"/>
      <c r="BD1304" s="20"/>
      <c r="BE1304" s="27"/>
      <c r="BF1304" s="27"/>
      <c r="BG1304" s="28"/>
      <c r="BH1304" s="17"/>
      <c r="BI1304" s="80">
        <v>42979</v>
      </c>
      <c r="BJ1304" s="79"/>
      <c r="BK1304" s="79"/>
      <c r="BL1304" s="79"/>
      <c r="BM1304" s="79">
        <v>0.32</v>
      </c>
      <c r="CF1304" s="17"/>
      <c r="CG1304" s="17"/>
      <c r="CH1304" s="17"/>
      <c r="CI1304" s="17"/>
    </row>
    <row r="1305" spans="33:87" ht="9.9499999999999993" customHeight="1">
      <c r="AG1305" s="18">
        <v>35762</v>
      </c>
      <c r="AH1305" s="19" t="s">
        <v>35</v>
      </c>
      <c r="AI1305" s="20">
        <v>1.6E-2</v>
      </c>
      <c r="AJ1305" s="26"/>
      <c r="AK1305" s="20"/>
      <c r="AL1305" s="20"/>
      <c r="AM1305" s="20"/>
      <c r="AN1305" s="20"/>
      <c r="AO1305" s="19" t="s">
        <v>34</v>
      </c>
      <c r="AP1305" s="18"/>
      <c r="AQ1305" s="3">
        <f t="shared" si="148"/>
        <v>41.354080956855896</v>
      </c>
      <c r="AR1305" s="27">
        <v>53.022678468161658</v>
      </c>
      <c r="AS1305" s="28">
        <v>3.0025712388662969E-2</v>
      </c>
      <c r="AT1305" s="28"/>
      <c r="AU1305" s="28"/>
      <c r="AV1305" s="28"/>
      <c r="AW1305" s="60"/>
      <c r="AX1305" s="69"/>
      <c r="AY1305" s="68"/>
      <c r="AZ1305" s="69"/>
      <c r="BA1305" s="69"/>
      <c r="BB1305" s="69"/>
      <c r="BC1305" s="68"/>
      <c r="BD1305" s="20"/>
      <c r="BE1305" s="27"/>
      <c r="BF1305" s="27"/>
      <c r="BG1305" s="28"/>
      <c r="BH1305" s="17"/>
      <c r="BI1305" s="80">
        <v>43010</v>
      </c>
      <c r="BJ1305" s="79"/>
      <c r="BK1305" s="79"/>
      <c r="BL1305" s="79"/>
      <c r="BM1305" s="79">
        <v>0.49</v>
      </c>
      <c r="CF1305" s="17"/>
      <c r="CG1305" s="17"/>
      <c r="CH1305" s="17"/>
      <c r="CI1305" s="17"/>
    </row>
    <row r="1306" spans="33:87" ht="9.9499999999999993" customHeight="1">
      <c r="AG1306" s="18">
        <v>35762</v>
      </c>
      <c r="AH1306" s="19" t="s">
        <v>33</v>
      </c>
      <c r="AI1306" s="26"/>
      <c r="AJ1306" s="20">
        <v>1.4500000000000001E-2</v>
      </c>
      <c r="AK1306" s="21"/>
      <c r="AL1306" s="21"/>
      <c r="AM1306" s="21"/>
      <c r="AN1306" s="21"/>
      <c r="AO1306" s="19" t="s">
        <v>34</v>
      </c>
      <c r="AP1306" s="20"/>
      <c r="AQ1306" s="3">
        <f t="shared" si="148"/>
        <v>41.354080956855896</v>
      </c>
      <c r="AR1306" s="27">
        <v>53.022678468161658</v>
      </c>
      <c r="AS1306" s="28">
        <v>3.0025712388662969E-2</v>
      </c>
      <c r="AT1306" s="28"/>
      <c r="AU1306" s="28"/>
      <c r="AV1306" s="28"/>
      <c r="AW1306" s="60"/>
      <c r="AX1306" s="69"/>
      <c r="AY1306" s="68"/>
      <c r="AZ1306" s="69"/>
      <c r="BA1306" s="69"/>
      <c r="BB1306" s="69"/>
      <c r="BC1306" s="68"/>
      <c r="BD1306" s="20"/>
      <c r="BE1306" s="27"/>
      <c r="BF1306" s="27"/>
      <c r="BG1306" s="28"/>
      <c r="BH1306" s="17"/>
      <c r="BI1306" s="80">
        <v>43040</v>
      </c>
      <c r="BJ1306" s="79"/>
      <c r="BK1306" s="79"/>
      <c r="BL1306" s="79"/>
      <c r="BM1306" s="79">
        <v>1.96</v>
      </c>
      <c r="CF1306" s="17"/>
      <c r="CG1306" s="17"/>
      <c r="CH1306" s="17"/>
      <c r="CI1306" s="17"/>
    </row>
    <row r="1307" spans="33:87" ht="9.9499999999999993" customHeight="1">
      <c r="AG1307" s="18">
        <v>35765</v>
      </c>
      <c r="AH1307" s="19" t="s">
        <v>33</v>
      </c>
      <c r="AI1307" s="26"/>
      <c r="AJ1307" s="20">
        <v>1.4500000000000001E-2</v>
      </c>
      <c r="AK1307" s="20"/>
      <c r="AL1307" s="20"/>
      <c r="AM1307" s="20"/>
      <c r="AN1307" s="20"/>
      <c r="AO1307" s="19" t="s">
        <v>34</v>
      </c>
      <c r="AP1307" s="18"/>
      <c r="AQ1307" s="3">
        <f t="shared" si="148"/>
        <v>41.346238999605355</v>
      </c>
      <c r="AR1307" s="27">
        <v>53.012640516783875</v>
      </c>
      <c r="AS1307" s="28">
        <v>3.0020028091872462E-2</v>
      </c>
      <c r="AT1307" s="28"/>
      <c r="AU1307" s="28"/>
      <c r="AV1307" s="28"/>
      <c r="AW1307" s="60"/>
      <c r="AX1307" s="69"/>
      <c r="AY1307" s="68"/>
      <c r="AZ1307" s="69"/>
      <c r="BA1307" s="69"/>
      <c r="BB1307" s="69"/>
      <c r="BC1307" s="68"/>
      <c r="BD1307" s="20"/>
      <c r="BE1307" s="27"/>
      <c r="BF1307" s="27"/>
      <c r="BG1307" s="28"/>
      <c r="BH1307" s="17"/>
      <c r="BI1307" s="80">
        <v>43070</v>
      </c>
      <c r="BJ1307" s="79"/>
      <c r="BK1307" s="79"/>
      <c r="BL1307" s="79"/>
      <c r="BM1307" s="79">
        <v>0.23</v>
      </c>
      <c r="CF1307" s="17"/>
      <c r="CG1307" s="17"/>
      <c r="CH1307" s="17"/>
      <c r="CI1307" s="17"/>
    </row>
    <row r="1308" spans="33:87" ht="9.9499999999999993" customHeight="1">
      <c r="AG1308" s="18">
        <v>35765</v>
      </c>
      <c r="AH1308" s="19" t="s">
        <v>33</v>
      </c>
      <c r="AI1308" s="26"/>
      <c r="AJ1308" s="20">
        <v>1.4500000000000001E-2</v>
      </c>
      <c r="AK1308" s="21"/>
      <c r="AL1308" s="21"/>
      <c r="AM1308" s="21"/>
      <c r="AN1308" s="21"/>
      <c r="AO1308" s="19" t="s">
        <v>34</v>
      </c>
      <c r="AP1308" s="18"/>
      <c r="AQ1308" s="3">
        <f t="shared" si="148"/>
        <v>41.346238999605355</v>
      </c>
      <c r="AR1308" s="27">
        <v>53.012640516783875</v>
      </c>
      <c r="AS1308" s="28">
        <v>3.0020028091872462E-2</v>
      </c>
      <c r="AT1308" s="28"/>
      <c r="AU1308" s="28"/>
      <c r="AV1308" s="28"/>
      <c r="AW1308" s="60"/>
      <c r="AX1308" s="69"/>
      <c r="AY1308" s="68"/>
      <c r="AZ1308" s="69"/>
      <c r="BA1308" s="69"/>
      <c r="BB1308" s="69"/>
      <c r="BC1308" s="68"/>
      <c r="BD1308" s="20"/>
      <c r="BE1308" s="27"/>
      <c r="BF1308" s="27"/>
      <c r="BG1308" s="28"/>
      <c r="BH1308" s="17"/>
      <c r="BI1308" s="80">
        <v>43104</v>
      </c>
      <c r="BJ1308" s="79"/>
      <c r="BK1308" s="79"/>
      <c r="BL1308" s="79"/>
      <c r="BM1308" s="79">
        <v>0.59</v>
      </c>
      <c r="CF1308" s="17"/>
      <c r="CG1308" s="17"/>
      <c r="CH1308" s="17"/>
      <c r="CI1308" s="17"/>
    </row>
    <row r="1309" spans="33:87" ht="9.9499999999999993" customHeight="1">
      <c r="AG1309" s="18">
        <v>35765</v>
      </c>
      <c r="AH1309" s="19" t="s">
        <v>33</v>
      </c>
      <c r="AI1309" s="26"/>
      <c r="AJ1309" s="20">
        <v>1.4500000000000001E-2</v>
      </c>
      <c r="AK1309" s="21"/>
      <c r="AL1309" s="21"/>
      <c r="AM1309" s="21"/>
      <c r="AN1309" s="21"/>
      <c r="AO1309" s="19" t="s">
        <v>34</v>
      </c>
      <c r="AP1309" s="20"/>
      <c r="AQ1309" s="3">
        <f t="shared" si="148"/>
        <v>41.346238999605355</v>
      </c>
      <c r="AR1309" s="27">
        <v>53.012640516783875</v>
      </c>
      <c r="AS1309" s="28">
        <v>3.0020028091872462E-2</v>
      </c>
      <c r="AT1309" s="28"/>
      <c r="AU1309" s="28"/>
      <c r="AV1309" s="28"/>
      <c r="AW1309" s="60"/>
      <c r="AX1309" s="69"/>
      <c r="AY1309" s="68"/>
      <c r="AZ1309" s="69"/>
      <c r="BA1309" s="69"/>
      <c r="BB1309" s="69"/>
      <c r="BC1309" s="68"/>
      <c r="BD1309" s="20"/>
      <c r="BE1309" s="27"/>
      <c r="BF1309" s="27"/>
      <c r="BG1309" s="28"/>
      <c r="BH1309" s="17"/>
      <c r="BI1309" s="80">
        <v>43221</v>
      </c>
      <c r="BJ1309" s="79"/>
      <c r="BK1309" s="79"/>
      <c r="BL1309" s="79"/>
      <c r="BM1309" s="79">
        <v>0.67</v>
      </c>
      <c r="CF1309" s="17"/>
      <c r="CG1309" s="17"/>
      <c r="CH1309" s="17"/>
      <c r="CI1309" s="17"/>
    </row>
    <row r="1310" spans="33:87" ht="9.9499999999999993" customHeight="1">
      <c r="AG1310" s="18">
        <v>35765</v>
      </c>
      <c r="AH1310" s="19" t="s">
        <v>39</v>
      </c>
      <c r="AI1310" s="19"/>
      <c r="AJ1310" s="19"/>
      <c r="AK1310" s="19"/>
      <c r="AL1310" s="20">
        <v>0.02</v>
      </c>
      <c r="AM1310" s="26"/>
      <c r="AN1310" s="20"/>
      <c r="AO1310" s="19" t="s">
        <v>34</v>
      </c>
      <c r="AP1310" s="18"/>
      <c r="AQ1310" s="3">
        <f t="shared" si="148"/>
        <v>41.346238999605355</v>
      </c>
      <c r="AR1310" s="19"/>
      <c r="AS1310" s="19"/>
      <c r="AT1310" s="27">
        <v>206.82797905987346</v>
      </c>
      <c r="AU1310" s="27">
        <v>117.8153451089205</v>
      </c>
      <c r="AV1310" s="28">
        <v>0</v>
      </c>
      <c r="AW1310" s="60"/>
      <c r="AX1310" s="69"/>
      <c r="AY1310" s="68"/>
      <c r="AZ1310" s="69"/>
      <c r="BA1310" s="69"/>
      <c r="BB1310" s="69"/>
      <c r="BC1310" s="68"/>
      <c r="BD1310" s="20"/>
      <c r="BE1310" s="27"/>
      <c r="BF1310" s="27"/>
      <c r="BG1310" s="28"/>
      <c r="BH1310" s="17"/>
      <c r="BI1310" s="80">
        <v>43252</v>
      </c>
      <c r="BJ1310" s="79"/>
      <c r="BK1310" s="79"/>
      <c r="BL1310" s="79"/>
      <c r="BM1310" s="79">
        <v>0.5</v>
      </c>
      <c r="CF1310" s="17"/>
      <c r="CG1310" s="17"/>
      <c r="CH1310" s="17"/>
      <c r="CI1310" s="17"/>
    </row>
    <row r="1311" spans="33:87" ht="9.9499999999999993" customHeight="1">
      <c r="AG1311" s="18">
        <v>35790</v>
      </c>
      <c r="AH1311" s="19" t="s">
        <v>35</v>
      </c>
      <c r="AI1311" s="20">
        <v>1.6E-2</v>
      </c>
      <c r="AJ1311" s="26"/>
      <c r="AK1311" s="20"/>
      <c r="AL1311" s="20"/>
      <c r="AM1311" s="20"/>
      <c r="AN1311" s="20"/>
      <c r="AO1311" s="19" t="s">
        <v>34</v>
      </c>
      <c r="AP1311" s="20"/>
      <c r="AQ1311" s="3">
        <f t="shared" si="148"/>
        <v>41.280947159439698</v>
      </c>
      <c r="AR1311" s="27">
        <v>52.929064789415051</v>
      </c>
      <c r="AS1311" s="28">
        <v>2.9972700781650735E-2</v>
      </c>
      <c r="AT1311" s="28"/>
      <c r="AU1311" s="28"/>
      <c r="AV1311" s="28"/>
      <c r="AW1311" s="60"/>
      <c r="AX1311" s="69"/>
      <c r="AY1311" s="68"/>
      <c r="AZ1311" s="69"/>
      <c r="BA1311" s="69"/>
      <c r="BB1311" s="69"/>
      <c r="BC1311" s="68"/>
      <c r="BD1311" s="20"/>
      <c r="BE1311" s="27"/>
      <c r="BF1311" s="27"/>
      <c r="BG1311" s="28"/>
      <c r="BH1311" s="17"/>
      <c r="BI1311" s="80">
        <v>43283</v>
      </c>
      <c r="BJ1311" s="79"/>
      <c r="BK1311" s="79"/>
      <c r="BL1311" s="79"/>
      <c r="BM1311" s="79">
        <v>0.74</v>
      </c>
      <c r="CF1311" s="17"/>
      <c r="CG1311" s="17"/>
      <c r="CH1311" s="17"/>
      <c r="CI1311" s="17"/>
    </row>
    <row r="1312" spans="33:87" ht="9.9499999999999993" customHeight="1">
      <c r="AG1312" s="18">
        <v>35790</v>
      </c>
      <c r="AH1312" s="19" t="s">
        <v>33</v>
      </c>
      <c r="AI1312" s="26"/>
      <c r="AJ1312" s="20">
        <v>1.4500000000000001E-2</v>
      </c>
      <c r="AK1312" s="21"/>
      <c r="AL1312" s="21"/>
      <c r="AM1312" s="21"/>
      <c r="AN1312" s="21"/>
      <c r="AO1312" s="19" t="s">
        <v>34</v>
      </c>
      <c r="AP1312" s="18"/>
      <c r="AQ1312" s="3">
        <f t="shared" si="148"/>
        <v>41.280947159439698</v>
      </c>
      <c r="AR1312" s="27">
        <v>52.929064789415051</v>
      </c>
      <c r="AS1312" s="28">
        <v>2.9972700781650735E-2</v>
      </c>
      <c r="AT1312" s="28"/>
      <c r="AU1312" s="28"/>
      <c r="AV1312" s="28"/>
      <c r="AW1312" s="60"/>
      <c r="AX1312" s="69"/>
      <c r="AY1312" s="68"/>
      <c r="AZ1312" s="69"/>
      <c r="BA1312" s="69"/>
      <c r="BB1312" s="69"/>
      <c r="BC1312" s="68"/>
      <c r="BD1312" s="20"/>
      <c r="BE1312" s="27"/>
      <c r="BF1312" s="27"/>
      <c r="BG1312" s="28"/>
      <c r="BH1312" s="17"/>
      <c r="BI1312" s="80">
        <v>43313</v>
      </c>
      <c r="BJ1312" s="79"/>
      <c r="BK1312" s="79"/>
      <c r="BL1312" s="79"/>
      <c r="BM1312" s="79">
        <v>0.35</v>
      </c>
      <c r="CF1312" s="17"/>
      <c r="CG1312" s="17"/>
      <c r="CH1312" s="17"/>
      <c r="CI1312" s="17"/>
    </row>
    <row r="1313" spans="33:87" ht="9.9499999999999993" customHeight="1">
      <c r="AG1313" s="18">
        <v>35801</v>
      </c>
      <c r="AH1313" s="19" t="s">
        <v>33</v>
      </c>
      <c r="AI1313" s="26"/>
      <c r="AJ1313" s="20">
        <v>1.4500000000000001E-2</v>
      </c>
      <c r="AK1313" s="21"/>
      <c r="AL1313" s="21"/>
      <c r="AM1313" s="21"/>
      <c r="AN1313" s="21"/>
      <c r="AO1313" s="19" t="s">
        <v>34</v>
      </c>
      <c r="AP1313" s="18"/>
      <c r="AQ1313" s="3">
        <f t="shared" si="148"/>
        <v>41.252251423221665</v>
      </c>
      <c r="AR1313" s="27">
        <v>52.892333222973335</v>
      </c>
      <c r="AS1313" s="28">
        <v>2.9951900409405745E-2</v>
      </c>
      <c r="AT1313" s="28"/>
      <c r="AU1313" s="28"/>
      <c r="AV1313" s="28"/>
      <c r="AW1313" s="60"/>
      <c r="AX1313" s="69"/>
      <c r="AY1313" s="68"/>
      <c r="AZ1313" s="69"/>
      <c r="BA1313" s="69"/>
      <c r="BB1313" s="69"/>
      <c r="BC1313" s="68"/>
      <c r="BD1313" s="20"/>
      <c r="BE1313" s="27"/>
      <c r="BF1313" s="27"/>
      <c r="BG1313" s="28"/>
      <c r="BH1313" s="17"/>
      <c r="BI1313" s="80">
        <v>43346</v>
      </c>
      <c r="BJ1313" s="79"/>
      <c r="BK1313" s="79"/>
      <c r="BL1313" s="79"/>
      <c r="BM1313" s="79">
        <v>0.36</v>
      </c>
      <c r="CF1313" s="17"/>
      <c r="CG1313" s="17"/>
      <c r="CH1313" s="17"/>
      <c r="CI1313" s="17"/>
    </row>
    <row r="1314" spans="33:87" ht="9.9499999999999993" customHeight="1">
      <c r="AG1314" s="18">
        <v>35801</v>
      </c>
      <c r="AH1314" s="19" t="s">
        <v>33</v>
      </c>
      <c r="AI1314" s="26"/>
      <c r="AJ1314" s="20">
        <v>1.4500000000000001E-2</v>
      </c>
      <c r="AK1314" s="21"/>
      <c r="AL1314" s="21"/>
      <c r="AM1314" s="21"/>
      <c r="AN1314" s="21"/>
      <c r="AO1314" s="19" t="s">
        <v>34</v>
      </c>
      <c r="AP1314" s="20"/>
      <c r="AQ1314" s="3">
        <f t="shared" si="148"/>
        <v>41.252251423221665</v>
      </c>
      <c r="AR1314" s="27">
        <v>52.892333222973335</v>
      </c>
      <c r="AS1314" s="28">
        <v>2.9951900409405745E-2</v>
      </c>
      <c r="AT1314" s="28"/>
      <c r="AU1314" s="28"/>
      <c r="AV1314" s="28"/>
      <c r="AW1314" s="60"/>
      <c r="AX1314" s="69"/>
      <c r="AY1314" s="68"/>
      <c r="AZ1314" s="69"/>
      <c r="BA1314" s="69"/>
      <c r="BB1314" s="69"/>
      <c r="BC1314" s="68"/>
      <c r="BD1314" s="20"/>
      <c r="BE1314" s="27"/>
      <c r="BF1314" s="27"/>
      <c r="BG1314" s="28"/>
      <c r="BH1314" s="17"/>
      <c r="BI1314" s="80">
        <v>43374</v>
      </c>
      <c r="BJ1314" s="79"/>
      <c r="BK1314" s="79"/>
      <c r="BL1314" s="79"/>
      <c r="BM1314" s="79">
        <v>0.34</v>
      </c>
      <c r="CF1314" s="17"/>
      <c r="CG1314" s="17"/>
      <c r="CH1314" s="17"/>
      <c r="CI1314" s="17"/>
    </row>
    <row r="1315" spans="33:87" ht="9.9499999999999993" customHeight="1">
      <c r="AG1315" s="18">
        <v>35801</v>
      </c>
      <c r="AH1315" s="19" t="s">
        <v>33</v>
      </c>
      <c r="AI1315" s="26"/>
      <c r="AJ1315" s="20">
        <v>1.4500000000000001E-2</v>
      </c>
      <c r="AK1315" s="21"/>
      <c r="AL1315" s="21"/>
      <c r="AM1315" s="21"/>
      <c r="AN1315" s="21"/>
      <c r="AO1315" s="19" t="s">
        <v>34</v>
      </c>
      <c r="AP1315" s="20"/>
      <c r="AQ1315" s="3">
        <f t="shared" si="148"/>
        <v>41.252251423221665</v>
      </c>
      <c r="AR1315" s="27">
        <v>52.892333222973335</v>
      </c>
      <c r="AS1315" s="28">
        <v>2.9951900409405745E-2</v>
      </c>
      <c r="AT1315" s="28"/>
      <c r="AU1315" s="28"/>
      <c r="AV1315" s="28"/>
      <c r="AW1315" s="60"/>
      <c r="AX1315" s="69"/>
      <c r="AY1315" s="68"/>
      <c r="AZ1315" s="69"/>
      <c r="BA1315" s="69"/>
      <c r="BB1315" s="69"/>
      <c r="BC1315" s="68"/>
      <c r="BD1315" s="20"/>
      <c r="BE1315" s="27"/>
      <c r="BF1315" s="27"/>
      <c r="BG1315" s="28"/>
      <c r="BH1315" s="17"/>
      <c r="BI1315" s="18"/>
      <c r="BJ1315" s="42"/>
      <c r="BK1315" s="42"/>
      <c r="BL1315" s="20"/>
      <c r="BM1315" s="20"/>
      <c r="BN1315" s="20"/>
      <c r="BO1315" s="20"/>
      <c r="BP1315" s="20"/>
      <c r="BQ1315" s="20"/>
      <c r="BR1315" s="20"/>
      <c r="BS1315" s="20"/>
      <c r="BT1315" s="20"/>
      <c r="BU1315" s="20"/>
      <c r="CF1315" s="17"/>
      <c r="CG1315" s="17"/>
      <c r="CH1315" s="17"/>
      <c r="CI1315" s="17"/>
    </row>
    <row r="1316" spans="33:87" ht="9.9499999999999993" customHeight="1">
      <c r="AG1316" s="18">
        <v>35801</v>
      </c>
      <c r="AH1316" s="19" t="s">
        <v>39</v>
      </c>
      <c r="AI1316" s="19"/>
      <c r="AJ1316" s="19"/>
      <c r="AK1316" s="19"/>
      <c r="AL1316" s="20">
        <v>0.02</v>
      </c>
      <c r="AM1316" s="26"/>
      <c r="AN1316" s="21"/>
      <c r="AO1316" s="19" t="s">
        <v>34</v>
      </c>
      <c r="AP1316" s="18"/>
      <c r="AQ1316" s="3">
        <f t="shared" si="148"/>
        <v>41.252251423221665</v>
      </c>
      <c r="AR1316" s="19"/>
      <c r="AS1316" s="19"/>
      <c r="AT1316" s="27">
        <v>206.35860205464544</v>
      </c>
      <c r="AU1316" s="27">
        <v>117.5479740592758</v>
      </c>
      <c r="AV1316" s="28">
        <v>0</v>
      </c>
      <c r="AW1316" s="60"/>
      <c r="AX1316" s="69"/>
      <c r="AY1316" s="68"/>
      <c r="AZ1316" s="69"/>
      <c r="BA1316" s="69"/>
      <c r="BB1316" s="69"/>
      <c r="BC1316" s="68"/>
      <c r="BD1316" s="20"/>
      <c r="BE1316" s="27"/>
      <c r="BF1316" s="27"/>
      <c r="BG1316" s="28"/>
      <c r="BH1316" s="17"/>
      <c r="BI1316" s="18"/>
      <c r="BJ1316" s="42"/>
      <c r="BK1316" s="42"/>
      <c r="BL1316" s="20"/>
      <c r="BM1316" s="20"/>
      <c r="BN1316" s="20"/>
      <c r="BO1316" s="20"/>
      <c r="BP1316" s="20"/>
      <c r="BQ1316" s="20"/>
      <c r="BR1316" s="20"/>
      <c r="BS1316" s="20"/>
      <c r="BT1316" s="20"/>
      <c r="BU1316" s="20"/>
      <c r="CF1316" s="17"/>
      <c r="CG1316" s="17"/>
      <c r="CH1316" s="17"/>
      <c r="CI1316" s="17"/>
    </row>
    <row r="1317" spans="33:87" ht="9.9499999999999993" customHeight="1">
      <c r="AG1317" s="18">
        <v>35825</v>
      </c>
      <c r="AH1317" s="19" t="s">
        <v>35</v>
      </c>
      <c r="AI1317" s="20">
        <v>1.6E-2</v>
      </c>
      <c r="AJ1317" s="26"/>
      <c r="AK1317" s="20"/>
      <c r="AL1317" s="20"/>
      <c r="AM1317" s="20"/>
      <c r="AN1317" s="20"/>
      <c r="AO1317" s="19" t="s">
        <v>34</v>
      </c>
      <c r="AP1317" s="20"/>
      <c r="AQ1317" s="3">
        <f t="shared" si="148"/>
        <v>41.189711763957433</v>
      </c>
      <c r="AR1317" s="27">
        <v>52.812280079985555</v>
      </c>
      <c r="AS1317" s="28">
        <v>2.9906567870262087E-2</v>
      </c>
      <c r="AT1317" s="28"/>
      <c r="AU1317" s="28"/>
      <c r="AV1317" s="28"/>
      <c r="AW1317" s="60"/>
      <c r="AX1317" s="69"/>
      <c r="AY1317" s="68"/>
      <c r="AZ1317" s="69"/>
      <c r="BA1317" s="69"/>
      <c r="BB1317" s="69"/>
      <c r="BC1317" s="68"/>
      <c r="BD1317" s="20"/>
      <c r="BE1317" s="27"/>
      <c r="BF1317" s="27"/>
      <c r="BG1317" s="28"/>
      <c r="BH1317" s="17"/>
      <c r="BI1317" s="18"/>
      <c r="BJ1317" s="42"/>
      <c r="BK1317" s="42"/>
      <c r="BL1317" s="20"/>
      <c r="BM1317" s="20"/>
      <c r="BN1317" s="20"/>
      <c r="BO1317" s="20"/>
      <c r="BP1317" s="20"/>
      <c r="BQ1317" s="20"/>
      <c r="BR1317" s="20"/>
      <c r="BS1317" s="20"/>
      <c r="BT1317" s="20"/>
      <c r="BU1317" s="20"/>
      <c r="CF1317" s="17"/>
      <c r="CG1317" s="17"/>
      <c r="CH1317" s="17"/>
      <c r="CI1317" s="17"/>
    </row>
    <row r="1318" spans="33:87" ht="9.9499999999999993" customHeight="1">
      <c r="AG1318" s="18">
        <v>35825</v>
      </c>
      <c r="AH1318" s="19" t="s">
        <v>33</v>
      </c>
      <c r="AI1318" s="26"/>
      <c r="AJ1318" s="20">
        <v>1.4500000000000001E-2</v>
      </c>
      <c r="AK1318" s="21"/>
      <c r="AL1318" s="21"/>
      <c r="AM1318" s="21"/>
      <c r="AN1318" s="21"/>
      <c r="AO1318" s="19" t="s">
        <v>34</v>
      </c>
      <c r="AP1318" s="20"/>
      <c r="AQ1318" s="3">
        <f t="shared" si="148"/>
        <v>41.189711763957433</v>
      </c>
      <c r="AR1318" s="27">
        <v>52.812280079985555</v>
      </c>
      <c r="AS1318" s="28">
        <v>2.9906567870262087E-2</v>
      </c>
      <c r="AT1318" s="28"/>
      <c r="AU1318" s="28"/>
      <c r="AV1318" s="28"/>
      <c r="AW1318" s="60"/>
      <c r="AX1318" s="69"/>
      <c r="AY1318" s="68"/>
      <c r="AZ1318" s="69"/>
      <c r="BA1318" s="69"/>
      <c r="BB1318" s="69"/>
      <c r="BC1318" s="68"/>
      <c r="BD1318" s="20"/>
      <c r="BE1318" s="27"/>
      <c r="BF1318" s="27"/>
      <c r="BG1318" s="28"/>
      <c r="BH1318" s="17"/>
      <c r="BI1318" s="18"/>
      <c r="BJ1318" s="42"/>
      <c r="BK1318" s="42"/>
      <c r="BL1318" s="20"/>
      <c r="BM1318" s="20"/>
      <c r="BN1318" s="20"/>
      <c r="BO1318" s="20"/>
      <c r="BP1318" s="20"/>
      <c r="BQ1318" s="20"/>
      <c r="BR1318" s="20"/>
      <c r="BS1318" s="20"/>
      <c r="BT1318" s="20"/>
      <c r="BU1318" s="20"/>
      <c r="CF1318" s="17"/>
      <c r="CG1318" s="17"/>
      <c r="CH1318" s="17"/>
      <c r="CI1318" s="17"/>
    </row>
    <row r="1319" spans="33:87" ht="9.9499999999999993" customHeight="1">
      <c r="AG1319" s="18">
        <v>35828</v>
      </c>
      <c r="AH1319" s="19" t="s">
        <v>33</v>
      </c>
      <c r="AI1319" s="26"/>
      <c r="AJ1319" s="20">
        <v>1.4500000000000001E-2</v>
      </c>
      <c r="AK1319" s="21"/>
      <c r="AL1319" s="21"/>
      <c r="AM1319" s="21"/>
      <c r="AN1319" s="21"/>
      <c r="AO1319" s="19" t="s">
        <v>34</v>
      </c>
      <c r="AP1319" s="20"/>
      <c r="AQ1319" s="3">
        <f t="shared" si="148"/>
        <v>41.181900975968873</v>
      </c>
      <c r="AR1319" s="27">
        <v>52.802281960031813</v>
      </c>
      <c r="AS1319" s="28">
        <v>2.9900906129232942E-2</v>
      </c>
      <c r="AT1319" s="28"/>
      <c r="AU1319" s="28"/>
      <c r="AV1319" s="28"/>
      <c r="AW1319" s="60"/>
      <c r="AX1319" s="69"/>
      <c r="AY1319" s="68"/>
      <c r="AZ1319" s="69"/>
      <c r="BA1319" s="69"/>
      <c r="BB1319" s="69"/>
      <c r="BC1319" s="68"/>
      <c r="BD1319" s="20"/>
      <c r="BE1319" s="27"/>
      <c r="BF1319" s="27"/>
      <c r="BG1319" s="28"/>
      <c r="BH1319" s="17"/>
      <c r="BI1319" s="18"/>
      <c r="BJ1319" s="42"/>
      <c r="BK1319" s="42"/>
      <c r="BL1319" s="20"/>
      <c r="BM1319" s="20"/>
      <c r="BN1319" s="20"/>
      <c r="BO1319" s="20"/>
      <c r="BP1319" s="20"/>
      <c r="BQ1319" s="20"/>
      <c r="BR1319" s="20"/>
      <c r="BS1319" s="20"/>
      <c r="BT1319" s="20"/>
      <c r="BU1319" s="20"/>
      <c r="CF1319" s="17"/>
      <c r="CG1319" s="17"/>
      <c r="CH1319" s="17"/>
      <c r="CI1319" s="17"/>
    </row>
    <row r="1320" spans="33:87" ht="9.9499999999999993" customHeight="1">
      <c r="AG1320" s="18">
        <v>35828</v>
      </c>
      <c r="AH1320" s="19" t="s">
        <v>33</v>
      </c>
      <c r="AI1320" s="26"/>
      <c r="AJ1320" s="20">
        <v>1.4500000000000001E-2</v>
      </c>
      <c r="AK1320" s="21"/>
      <c r="AL1320" s="21"/>
      <c r="AM1320" s="21"/>
      <c r="AN1320" s="21"/>
      <c r="AO1320" s="19" t="s">
        <v>34</v>
      </c>
      <c r="AP1320" s="18"/>
      <c r="AQ1320" s="3">
        <f t="shared" si="148"/>
        <v>41.181900975968873</v>
      </c>
      <c r="AR1320" s="27">
        <v>52.802281960031813</v>
      </c>
      <c r="AS1320" s="28">
        <v>2.9900906129232942E-2</v>
      </c>
      <c r="AT1320" s="28"/>
      <c r="AU1320" s="28"/>
      <c r="AV1320" s="28"/>
      <c r="AW1320" s="60"/>
      <c r="AX1320" s="69"/>
      <c r="AY1320" s="68"/>
      <c r="AZ1320" s="69"/>
      <c r="BA1320" s="69"/>
      <c r="BB1320" s="69"/>
      <c r="BC1320" s="68"/>
      <c r="BD1320" s="20"/>
      <c r="BE1320" s="27"/>
      <c r="BF1320" s="27"/>
      <c r="BG1320" s="28"/>
      <c r="BH1320" s="17"/>
      <c r="BI1320" s="18"/>
      <c r="BJ1320" s="42"/>
      <c r="BK1320" s="42"/>
      <c r="BL1320" s="20"/>
      <c r="BM1320" s="20"/>
      <c r="BN1320" s="20"/>
      <c r="BO1320" s="20"/>
      <c r="BP1320" s="20"/>
      <c r="BQ1320" s="20"/>
      <c r="BR1320" s="20"/>
      <c r="BS1320" s="20"/>
      <c r="BT1320" s="20"/>
      <c r="BU1320" s="20"/>
      <c r="CF1320" s="17"/>
      <c r="CG1320" s="17"/>
      <c r="CH1320" s="17"/>
      <c r="CI1320" s="17"/>
    </row>
    <row r="1321" spans="33:87" ht="9.9499999999999993" customHeight="1">
      <c r="AG1321" s="18">
        <v>35828</v>
      </c>
      <c r="AH1321" s="19" t="s">
        <v>33</v>
      </c>
      <c r="AI1321" s="26"/>
      <c r="AJ1321" s="20">
        <v>1.4500000000000001E-2</v>
      </c>
      <c r="AK1321" s="21"/>
      <c r="AL1321" s="21"/>
      <c r="AM1321" s="21"/>
      <c r="AN1321" s="21"/>
      <c r="AO1321" s="19" t="s">
        <v>34</v>
      </c>
      <c r="AP1321" s="18"/>
      <c r="AQ1321" s="3">
        <f t="shared" si="148"/>
        <v>41.181900975968873</v>
      </c>
      <c r="AR1321" s="27">
        <v>52.802281960031813</v>
      </c>
      <c r="AS1321" s="28">
        <v>2.9900906129232942E-2</v>
      </c>
      <c r="AT1321" s="28"/>
      <c r="AU1321" s="28"/>
      <c r="AV1321" s="28"/>
      <c r="AW1321" s="60"/>
      <c r="AX1321" s="69"/>
      <c r="AY1321" s="68"/>
      <c r="AZ1321" s="69"/>
      <c r="BA1321" s="69"/>
      <c r="BB1321" s="69"/>
      <c r="BC1321" s="68"/>
      <c r="BD1321" s="20"/>
      <c r="BE1321" s="27"/>
      <c r="BF1321" s="27"/>
      <c r="BG1321" s="28"/>
      <c r="BH1321" s="17"/>
      <c r="BI1321" s="18"/>
      <c r="BJ1321" s="42"/>
      <c r="BK1321" s="42"/>
      <c r="BL1321" s="20"/>
      <c r="BM1321" s="20"/>
      <c r="BN1321" s="20"/>
      <c r="BO1321" s="20"/>
      <c r="BP1321" s="20"/>
      <c r="BQ1321" s="20"/>
      <c r="BR1321" s="20"/>
      <c r="BS1321" s="20"/>
      <c r="BT1321" s="20"/>
      <c r="BU1321" s="20"/>
      <c r="CF1321" s="17"/>
      <c r="CG1321" s="17"/>
      <c r="CH1321" s="17"/>
      <c r="CI1321" s="17"/>
    </row>
    <row r="1322" spans="33:87" ht="9.9499999999999993" customHeight="1">
      <c r="AG1322" s="18">
        <v>35828</v>
      </c>
      <c r="AH1322" s="19" t="s">
        <v>39</v>
      </c>
      <c r="AI1322" s="19"/>
      <c r="AJ1322" s="19"/>
      <c r="AK1322" s="19"/>
      <c r="AL1322" s="20">
        <v>0.02</v>
      </c>
      <c r="AM1322" s="26"/>
      <c r="AN1322" s="21"/>
      <c r="AO1322" s="19" t="s">
        <v>34</v>
      </c>
      <c r="AP1322" s="18"/>
      <c r="AQ1322" s="3">
        <f t="shared" si="148"/>
        <v>41.181900975968873</v>
      </c>
      <c r="AR1322" s="19"/>
      <c r="AS1322" s="19"/>
      <c r="AT1322" s="27">
        <v>206.00726847562697</v>
      </c>
      <c r="AU1322" s="27">
        <v>117.34784404278305</v>
      </c>
      <c r="AV1322" s="28">
        <v>0</v>
      </c>
      <c r="AW1322" s="60"/>
      <c r="AX1322" s="69"/>
      <c r="AY1322" s="68"/>
      <c r="AZ1322" s="69"/>
      <c r="BA1322" s="69"/>
      <c r="BB1322" s="69"/>
      <c r="BC1322" s="68"/>
      <c r="BD1322" s="20"/>
      <c r="BE1322" s="27"/>
      <c r="BF1322" s="27"/>
      <c r="BG1322" s="28"/>
      <c r="BH1322" s="17"/>
      <c r="BI1322" s="18"/>
      <c r="BJ1322" s="42"/>
      <c r="BK1322" s="42"/>
      <c r="BL1322" s="20"/>
      <c r="BM1322" s="20"/>
      <c r="BN1322" s="20"/>
      <c r="BO1322" s="20"/>
      <c r="BP1322" s="20"/>
      <c r="BQ1322" s="20"/>
      <c r="BR1322" s="20"/>
      <c r="BS1322" s="20"/>
      <c r="BT1322" s="20"/>
      <c r="BU1322" s="20"/>
      <c r="CF1322" s="17"/>
      <c r="CG1322" s="17"/>
      <c r="CH1322" s="17"/>
      <c r="CI1322" s="17"/>
    </row>
    <row r="1323" spans="33:87" ht="9.9499999999999993" customHeight="1">
      <c r="AG1323" s="18">
        <v>35853</v>
      </c>
      <c r="AH1323" s="19" t="s">
        <v>35</v>
      </c>
      <c r="AI1323" s="20">
        <v>1.6E-2</v>
      </c>
      <c r="AJ1323" s="26"/>
      <c r="AK1323" s="20"/>
      <c r="AL1323" s="20"/>
      <c r="AM1323" s="20"/>
      <c r="AN1323" s="20"/>
      <c r="AO1323" s="19" t="s">
        <v>34</v>
      </c>
      <c r="AP1323" s="18"/>
      <c r="AQ1323" s="3">
        <f t="shared" si="148"/>
        <v>41.116868649902493</v>
      </c>
      <c r="AR1323" s="27">
        <v>52.719037868084612</v>
      </c>
      <c r="AS1323" s="28">
        <v>2.9853766617705568E-2</v>
      </c>
      <c r="AT1323" s="28"/>
      <c r="AU1323" s="28"/>
      <c r="AV1323" s="28"/>
      <c r="AW1323" s="60"/>
      <c r="AX1323" s="69"/>
      <c r="AY1323" s="68"/>
      <c r="AZ1323" s="69"/>
      <c r="BA1323" s="69"/>
      <c r="BB1323" s="69"/>
      <c r="BC1323" s="68"/>
      <c r="BD1323" s="20"/>
      <c r="BE1323" s="27"/>
      <c r="BF1323" s="27"/>
      <c r="BG1323" s="28"/>
      <c r="BH1323" s="17"/>
      <c r="BI1323" s="18"/>
      <c r="BJ1323" s="42"/>
      <c r="BK1323" s="42"/>
      <c r="BL1323" s="20"/>
      <c r="BM1323" s="20"/>
      <c r="BN1323" s="20"/>
      <c r="BO1323" s="20"/>
      <c r="BP1323" s="20"/>
      <c r="BQ1323" s="20"/>
      <c r="BR1323" s="20"/>
      <c r="BS1323" s="20"/>
      <c r="BT1323" s="20"/>
      <c r="BU1323" s="20"/>
      <c r="CF1323" s="17"/>
      <c r="CG1323" s="17"/>
      <c r="CH1323" s="17"/>
      <c r="CI1323" s="17"/>
    </row>
    <row r="1324" spans="33:87" ht="9.9499999999999993" customHeight="1">
      <c r="AG1324" s="18">
        <v>35853</v>
      </c>
      <c r="AH1324" s="19" t="s">
        <v>33</v>
      </c>
      <c r="AI1324" s="26"/>
      <c r="AJ1324" s="20">
        <v>1.4500000000000001E-2</v>
      </c>
      <c r="AK1324" s="21"/>
      <c r="AL1324" s="21"/>
      <c r="AM1324" s="21"/>
      <c r="AN1324" s="21"/>
      <c r="AO1324" s="19" t="s">
        <v>34</v>
      </c>
      <c r="AP1324" s="20"/>
      <c r="AQ1324" s="3">
        <f t="shared" si="148"/>
        <v>41.116868649902493</v>
      </c>
      <c r="AR1324" s="27">
        <v>52.719037868084612</v>
      </c>
      <c r="AS1324" s="28">
        <v>2.9853766617705568E-2</v>
      </c>
      <c r="AT1324" s="28"/>
      <c r="AU1324" s="28"/>
      <c r="AV1324" s="28"/>
      <c r="AW1324" s="60"/>
      <c r="AX1324" s="69"/>
      <c r="AY1324" s="68"/>
      <c r="AZ1324" s="69"/>
      <c r="BA1324" s="69"/>
      <c r="BB1324" s="69"/>
      <c r="BC1324" s="68"/>
      <c r="BD1324" s="20"/>
      <c r="BE1324" s="27"/>
      <c r="BF1324" s="27"/>
      <c r="BG1324" s="28"/>
      <c r="BH1324" s="17"/>
      <c r="BI1324" s="18"/>
      <c r="BJ1324" s="42"/>
      <c r="BK1324" s="42"/>
      <c r="BL1324" s="20"/>
      <c r="BM1324" s="20"/>
      <c r="BN1324" s="20"/>
      <c r="BO1324" s="20"/>
      <c r="BP1324" s="20"/>
      <c r="BQ1324" s="20"/>
      <c r="BR1324" s="20"/>
      <c r="BS1324" s="20"/>
      <c r="BT1324" s="20"/>
      <c r="BU1324" s="20"/>
      <c r="CF1324" s="17"/>
      <c r="CG1324" s="17"/>
      <c r="CH1324" s="17"/>
      <c r="CI1324" s="17"/>
    </row>
    <row r="1325" spans="33:87" ht="9.9499999999999993" customHeight="1">
      <c r="AG1325" s="18">
        <v>35856</v>
      </c>
      <c r="AH1325" s="19" t="s">
        <v>33</v>
      </c>
      <c r="AI1325" s="26"/>
      <c r="AJ1325" s="20">
        <v>1.4500000000000001E-2</v>
      </c>
      <c r="AK1325" s="21"/>
      <c r="AL1325" s="21"/>
      <c r="AM1325" s="21"/>
      <c r="AN1325" s="21"/>
      <c r="AO1325" s="19" t="s">
        <v>34</v>
      </c>
      <c r="AP1325" s="20"/>
      <c r="AQ1325" s="3">
        <f t="shared" si="148"/>
        <v>41.109071675123502</v>
      </c>
      <c r="AR1325" s="27">
        <v>52.709057400215158</v>
      </c>
      <c r="AS1325" s="28">
        <v>2.9848114872708713E-2</v>
      </c>
      <c r="AT1325" s="28"/>
      <c r="AU1325" s="28"/>
      <c r="AV1325" s="28"/>
      <c r="AW1325" s="60"/>
      <c r="AX1325" s="69"/>
      <c r="AY1325" s="68"/>
      <c r="AZ1325" s="69"/>
      <c r="BA1325" s="69"/>
      <c r="BB1325" s="69"/>
      <c r="BC1325" s="68"/>
      <c r="BD1325" s="20"/>
      <c r="BE1325" s="27"/>
      <c r="BF1325" s="27"/>
      <c r="BG1325" s="28"/>
      <c r="BH1325" s="17"/>
      <c r="BI1325" s="18"/>
      <c r="BJ1325" s="42"/>
      <c r="BK1325" s="42"/>
      <c r="BL1325" s="20"/>
      <c r="BM1325" s="20"/>
      <c r="BN1325" s="20"/>
      <c r="BO1325" s="20"/>
      <c r="BP1325" s="20"/>
      <c r="BQ1325" s="20"/>
      <c r="BR1325" s="20"/>
      <c r="BS1325" s="20"/>
      <c r="BT1325" s="20"/>
      <c r="BU1325" s="20"/>
      <c r="CF1325" s="17"/>
      <c r="CG1325" s="17"/>
      <c r="CH1325" s="17"/>
      <c r="CI1325" s="17"/>
    </row>
    <row r="1326" spans="33:87" ht="9.9499999999999993" customHeight="1">
      <c r="AG1326" s="18">
        <v>35856</v>
      </c>
      <c r="AH1326" s="19" t="s">
        <v>33</v>
      </c>
      <c r="AI1326" s="26"/>
      <c r="AJ1326" s="20">
        <v>1.4500000000000001E-2</v>
      </c>
      <c r="AK1326" s="21"/>
      <c r="AL1326" s="21"/>
      <c r="AM1326" s="21"/>
      <c r="AN1326" s="21"/>
      <c r="AO1326" s="19" t="s">
        <v>34</v>
      </c>
      <c r="AP1326" s="18"/>
      <c r="AQ1326" s="3">
        <f t="shared" si="148"/>
        <v>41.109071675123502</v>
      </c>
      <c r="AR1326" s="27">
        <v>52.709057400215158</v>
      </c>
      <c r="AS1326" s="28">
        <v>2.9848114872708713E-2</v>
      </c>
      <c r="AT1326" s="28"/>
      <c r="AU1326" s="28"/>
      <c r="AV1326" s="28"/>
      <c r="AW1326" s="60"/>
      <c r="AX1326" s="69"/>
      <c r="AY1326" s="68"/>
      <c r="AZ1326" s="69"/>
      <c r="BA1326" s="69"/>
      <c r="BB1326" s="69"/>
      <c r="BC1326" s="68"/>
      <c r="BD1326" s="20"/>
      <c r="BE1326" s="27"/>
      <c r="BF1326" s="27"/>
      <c r="BG1326" s="28"/>
      <c r="BH1326" s="17"/>
      <c r="BI1326" s="18"/>
      <c r="BJ1326" s="42"/>
      <c r="BK1326" s="42"/>
      <c r="BL1326" s="20"/>
      <c r="BM1326" s="20"/>
      <c r="BN1326" s="20"/>
      <c r="BO1326" s="20"/>
      <c r="BP1326" s="20"/>
      <c r="BQ1326" s="20"/>
      <c r="BR1326" s="20"/>
      <c r="BS1326" s="20"/>
      <c r="BT1326" s="20"/>
      <c r="BU1326" s="20"/>
      <c r="CF1326" s="17"/>
      <c r="CG1326" s="17"/>
      <c r="CH1326" s="17"/>
      <c r="CI1326" s="17"/>
    </row>
    <row r="1327" spans="33:87" ht="9.9499999999999993" customHeight="1">
      <c r="AG1327" s="18">
        <v>35856</v>
      </c>
      <c r="AH1327" s="19" t="s">
        <v>33</v>
      </c>
      <c r="AI1327" s="26"/>
      <c r="AJ1327" s="20">
        <v>1.4500000000000001E-2</v>
      </c>
      <c r="AK1327" s="21"/>
      <c r="AL1327" s="21"/>
      <c r="AM1327" s="21"/>
      <c r="AN1327" s="21"/>
      <c r="AO1327" s="19" t="s">
        <v>34</v>
      </c>
      <c r="AP1327" s="20"/>
      <c r="AQ1327" s="3">
        <f t="shared" si="148"/>
        <v>41.109071675123502</v>
      </c>
      <c r="AR1327" s="27">
        <v>52.709057400215158</v>
      </c>
      <c r="AS1327" s="28">
        <v>2.9848114872708713E-2</v>
      </c>
      <c r="AT1327" s="28"/>
      <c r="AU1327" s="28"/>
      <c r="AV1327" s="28"/>
      <c r="AW1327" s="60"/>
      <c r="AX1327" s="69"/>
      <c r="AY1327" s="68"/>
      <c r="AZ1327" s="69"/>
      <c r="BA1327" s="69"/>
      <c r="BB1327" s="69"/>
      <c r="BC1327" s="68"/>
      <c r="BD1327" s="20"/>
      <c r="BE1327" s="27"/>
      <c r="BF1327" s="27"/>
      <c r="BG1327" s="28"/>
      <c r="BH1327" s="17"/>
      <c r="BI1327" s="18"/>
      <c r="BJ1327" s="42"/>
      <c r="BK1327" s="42"/>
      <c r="BL1327" s="20"/>
      <c r="BM1327" s="20"/>
      <c r="BN1327" s="20"/>
      <c r="BO1327" s="20"/>
      <c r="BP1327" s="20"/>
      <c r="BQ1327" s="20"/>
      <c r="BR1327" s="20"/>
      <c r="BS1327" s="20"/>
      <c r="BT1327" s="20"/>
      <c r="BU1327" s="20"/>
      <c r="CF1327" s="17"/>
      <c r="CG1327" s="17"/>
      <c r="CH1327" s="17"/>
      <c r="CI1327" s="17"/>
    </row>
    <row r="1328" spans="33:87" ht="9.9499999999999993" customHeight="1">
      <c r="AG1328" s="18">
        <v>35856</v>
      </c>
      <c r="AH1328" s="19" t="s">
        <v>39</v>
      </c>
      <c r="AI1328" s="19"/>
      <c r="AJ1328" s="19"/>
      <c r="AK1328" s="19"/>
      <c r="AL1328" s="20">
        <v>0.02</v>
      </c>
      <c r="AM1328" s="26"/>
      <c r="AN1328" s="20"/>
      <c r="AO1328" s="19" t="s">
        <v>34</v>
      </c>
      <c r="AP1328" s="20"/>
      <c r="AQ1328" s="3">
        <f t="shared" si="148"/>
        <v>41.109071675123502</v>
      </c>
      <c r="AR1328" s="19"/>
      <c r="AS1328" s="19"/>
      <c r="AT1328" s="27">
        <v>205.64355432900712</v>
      </c>
      <c r="AU1328" s="27">
        <v>117.14066168815293</v>
      </c>
      <c r="AV1328" s="28">
        <v>0</v>
      </c>
      <c r="AW1328" s="60"/>
      <c r="AX1328" s="69"/>
      <c r="AY1328" s="68"/>
      <c r="AZ1328" s="69"/>
      <c r="BA1328" s="69"/>
      <c r="BB1328" s="69"/>
      <c r="BC1328" s="68"/>
      <c r="BD1328" s="20"/>
      <c r="BE1328" s="27"/>
      <c r="BF1328" s="27"/>
      <c r="BG1328" s="28"/>
      <c r="BH1328" s="17"/>
      <c r="BI1328" s="18"/>
      <c r="BJ1328" s="42"/>
      <c r="BK1328" s="42"/>
      <c r="BL1328" s="20"/>
      <c r="BM1328" s="20"/>
      <c r="BN1328" s="20"/>
      <c r="BO1328" s="20"/>
      <c r="BP1328" s="20"/>
      <c r="BQ1328" s="20"/>
      <c r="BR1328" s="20"/>
      <c r="BS1328" s="20"/>
      <c r="BT1328" s="20"/>
      <c r="BU1328" s="20"/>
      <c r="CF1328" s="17"/>
      <c r="CG1328" s="17"/>
      <c r="CH1328" s="17"/>
      <c r="CI1328" s="17"/>
    </row>
    <row r="1329" spans="33:87" ht="9.9499999999999993" customHeight="1">
      <c r="AG1329" s="18">
        <v>35885</v>
      </c>
      <c r="AH1329" s="19" t="s">
        <v>35</v>
      </c>
      <c r="AI1329" s="20">
        <v>1.6E-2</v>
      </c>
      <c r="AJ1329" s="26"/>
      <c r="AK1329" s="20"/>
      <c r="AL1329" s="20"/>
      <c r="AM1329" s="20"/>
      <c r="AN1329" s="20"/>
      <c r="AO1329" s="19" t="s">
        <v>34</v>
      </c>
      <c r="AP1329" s="20"/>
      <c r="AQ1329" s="3">
        <f t="shared" si="148"/>
        <v>41.033777103984875</v>
      </c>
      <c r="AR1329" s="27">
        <v>52.612676902290772</v>
      </c>
      <c r="AS1329" s="28">
        <v>2.9793536469765687E-2</v>
      </c>
      <c r="AT1329" s="28"/>
      <c r="AU1329" s="28"/>
      <c r="AV1329" s="28"/>
      <c r="AW1329" s="60"/>
      <c r="AX1329" s="69"/>
      <c r="AY1329" s="68"/>
      <c r="AZ1329" s="69"/>
      <c r="BA1329" s="69"/>
      <c r="BB1329" s="69"/>
      <c r="BC1329" s="68"/>
      <c r="BD1329" s="20"/>
      <c r="BE1329" s="27"/>
      <c r="BF1329" s="27"/>
      <c r="BG1329" s="28"/>
      <c r="BH1329" s="17"/>
      <c r="BI1329" s="18"/>
      <c r="BJ1329" s="42"/>
      <c r="BK1329" s="42"/>
      <c r="BL1329" s="20"/>
      <c r="BM1329" s="20"/>
      <c r="BN1329" s="20"/>
      <c r="BO1329" s="20"/>
      <c r="BP1329" s="20"/>
      <c r="BQ1329" s="20"/>
      <c r="BR1329" s="20"/>
      <c r="BS1329" s="20"/>
      <c r="BT1329" s="20"/>
      <c r="BU1329" s="20"/>
      <c r="CF1329" s="17"/>
      <c r="CG1329" s="17"/>
      <c r="CH1329" s="17"/>
      <c r="CI1329" s="17"/>
    </row>
    <row r="1330" spans="33:87" ht="9.9499999999999993" customHeight="1">
      <c r="AG1330" s="18">
        <v>35885</v>
      </c>
      <c r="AH1330" s="19" t="s">
        <v>33</v>
      </c>
      <c r="AI1330" s="26"/>
      <c r="AJ1330" s="20">
        <v>1.4500000000000001E-2</v>
      </c>
      <c r="AK1330" s="21"/>
      <c r="AL1330" s="21"/>
      <c r="AM1330" s="21"/>
      <c r="AN1330" s="21"/>
      <c r="AO1330" s="19" t="s">
        <v>34</v>
      </c>
      <c r="AP1330" s="20"/>
      <c r="AQ1330" s="3">
        <f t="shared" si="148"/>
        <v>41.033777103984875</v>
      </c>
      <c r="AR1330" s="27">
        <v>52.612676902290772</v>
      </c>
      <c r="AS1330" s="28">
        <v>2.9793536469765687E-2</v>
      </c>
      <c r="AT1330" s="28"/>
      <c r="AU1330" s="28"/>
      <c r="AV1330" s="28"/>
      <c r="AW1330" s="60"/>
      <c r="AX1330" s="69"/>
      <c r="AY1330" s="68"/>
      <c r="AZ1330" s="69"/>
      <c r="BA1330" s="69"/>
      <c r="BB1330" s="69"/>
      <c r="BC1330" s="68"/>
      <c r="BD1330" s="20"/>
      <c r="BE1330" s="27"/>
      <c r="BF1330" s="27"/>
      <c r="BG1330" s="28"/>
      <c r="BH1330" s="17"/>
      <c r="BI1330" s="18"/>
      <c r="BJ1330" s="42"/>
      <c r="BK1330" s="42"/>
      <c r="BL1330" s="20"/>
      <c r="BM1330" s="20"/>
      <c r="BN1330" s="20"/>
      <c r="BO1330" s="20"/>
      <c r="BP1330" s="20"/>
      <c r="BQ1330" s="20"/>
      <c r="BR1330" s="20"/>
      <c r="BS1330" s="20"/>
      <c r="BT1330" s="20"/>
      <c r="BU1330" s="20"/>
      <c r="CF1330" s="17"/>
      <c r="CG1330" s="17"/>
      <c r="CH1330" s="17"/>
      <c r="CI1330" s="17"/>
    </row>
    <row r="1331" spans="33:87" ht="9.9499999999999993" customHeight="1">
      <c r="AG1331" s="18">
        <v>35886</v>
      </c>
      <c r="AH1331" s="19" t="s">
        <v>33</v>
      </c>
      <c r="AI1331" s="26"/>
      <c r="AJ1331" s="20">
        <v>1.4500000000000001E-2</v>
      </c>
      <c r="AK1331" s="20"/>
      <c r="AL1331" s="20"/>
      <c r="AM1331" s="20"/>
      <c r="AN1331" s="20"/>
      <c r="AO1331" s="19" t="s">
        <v>34</v>
      </c>
      <c r="AP1331" s="18"/>
      <c r="AQ1331" s="3">
        <f t="shared" si="148"/>
        <v>41.031183200629854</v>
      </c>
      <c r="AR1331" s="27">
        <v>52.609356582014783</v>
      </c>
      <c r="AS1331" s="28">
        <v>2.9791656236919564E-2</v>
      </c>
      <c r="AT1331" s="28"/>
      <c r="AU1331" s="28"/>
      <c r="AV1331" s="28"/>
      <c r="AW1331" s="60"/>
      <c r="AX1331" s="69"/>
      <c r="AY1331" s="68"/>
      <c r="AZ1331" s="69"/>
      <c r="BA1331" s="69"/>
      <c r="BB1331" s="69"/>
      <c r="BC1331" s="68"/>
      <c r="BD1331" s="20"/>
      <c r="BE1331" s="27"/>
      <c r="BF1331" s="27"/>
      <c r="BG1331" s="28"/>
      <c r="BH1331" s="17"/>
      <c r="BI1331" s="18"/>
      <c r="BJ1331" s="42"/>
      <c r="BK1331" s="42"/>
      <c r="BL1331" s="20"/>
      <c r="BM1331" s="20"/>
      <c r="BN1331" s="20"/>
      <c r="BO1331" s="20"/>
      <c r="BP1331" s="20"/>
      <c r="BQ1331" s="20"/>
      <c r="BR1331" s="20"/>
      <c r="BS1331" s="20"/>
      <c r="BT1331" s="20"/>
      <c r="BU1331" s="20"/>
      <c r="CF1331" s="17"/>
      <c r="CG1331" s="17"/>
      <c r="CH1331" s="17"/>
      <c r="CI1331" s="17"/>
    </row>
    <row r="1332" spans="33:87" ht="9.9499999999999993" customHeight="1">
      <c r="AG1332" s="18">
        <v>35886</v>
      </c>
      <c r="AH1332" s="19" t="s">
        <v>33</v>
      </c>
      <c r="AI1332" s="26"/>
      <c r="AJ1332" s="20">
        <v>1.4500000000000001E-2</v>
      </c>
      <c r="AK1332" s="21"/>
      <c r="AL1332" s="21"/>
      <c r="AM1332" s="21"/>
      <c r="AN1332" s="21"/>
      <c r="AO1332" s="19" t="s">
        <v>34</v>
      </c>
      <c r="AP1332" s="20"/>
      <c r="AQ1332" s="3">
        <f t="shared" si="148"/>
        <v>41.031183200629854</v>
      </c>
      <c r="AR1332" s="27">
        <v>52.609356582014783</v>
      </c>
      <c r="AS1332" s="28">
        <v>2.9791656236919564E-2</v>
      </c>
      <c r="AT1332" s="28"/>
      <c r="AU1332" s="28"/>
      <c r="AV1332" s="28"/>
      <c r="AW1332" s="60"/>
      <c r="AX1332" s="69"/>
      <c r="AY1332" s="68"/>
      <c r="AZ1332" s="69"/>
      <c r="BA1332" s="69"/>
      <c r="BB1332" s="69"/>
      <c r="BC1332" s="68"/>
      <c r="BD1332" s="20"/>
      <c r="BE1332" s="27"/>
      <c r="BF1332" s="27"/>
      <c r="BG1332" s="28"/>
      <c r="BH1332" s="17"/>
      <c r="BI1332" s="18"/>
      <c r="BJ1332" s="42"/>
      <c r="BK1332" s="42"/>
      <c r="BL1332" s="20"/>
      <c r="BM1332" s="20"/>
      <c r="BN1332" s="20"/>
      <c r="BO1332" s="20"/>
      <c r="BP1332" s="20"/>
      <c r="BQ1332" s="20"/>
      <c r="BR1332" s="20"/>
      <c r="BS1332" s="20"/>
      <c r="BT1332" s="20"/>
      <c r="BU1332" s="20"/>
      <c r="CF1332" s="17"/>
      <c r="CG1332" s="17"/>
      <c r="CH1332" s="17"/>
      <c r="CI1332" s="17"/>
    </row>
    <row r="1333" spans="33:87" ht="9.9499999999999993" customHeight="1">
      <c r="AG1333" s="18">
        <v>35886</v>
      </c>
      <c r="AH1333" s="19" t="s">
        <v>33</v>
      </c>
      <c r="AI1333" s="26"/>
      <c r="AJ1333" s="20">
        <v>1.4500000000000001E-2</v>
      </c>
      <c r="AK1333" s="21"/>
      <c r="AL1333" s="21"/>
      <c r="AM1333" s="21"/>
      <c r="AN1333" s="21"/>
      <c r="AO1333" s="19" t="s">
        <v>34</v>
      </c>
      <c r="AP1333" s="18"/>
      <c r="AQ1333" s="3">
        <f t="shared" si="148"/>
        <v>41.031183200629854</v>
      </c>
      <c r="AR1333" s="27">
        <v>52.609356582014783</v>
      </c>
      <c r="AS1333" s="28">
        <v>2.9791656236919564E-2</v>
      </c>
      <c r="AT1333" s="28"/>
      <c r="AU1333" s="28"/>
      <c r="AV1333" s="28"/>
      <c r="AW1333" s="60"/>
      <c r="AX1333" s="69"/>
      <c r="AY1333" s="68"/>
      <c r="AZ1333" s="69"/>
      <c r="BA1333" s="69"/>
      <c r="BB1333" s="69"/>
      <c r="BC1333" s="68"/>
      <c r="BD1333" s="20"/>
      <c r="BE1333" s="27"/>
      <c r="BF1333" s="27"/>
      <c r="BG1333" s="28"/>
      <c r="BH1333" s="17"/>
      <c r="BI1333" s="18"/>
      <c r="BJ1333" s="42"/>
      <c r="BK1333" s="42"/>
      <c r="BL1333" s="20"/>
      <c r="BM1333" s="20"/>
      <c r="BN1333" s="20"/>
      <c r="BO1333" s="20"/>
      <c r="BP1333" s="20"/>
      <c r="BQ1333" s="20"/>
      <c r="BR1333" s="20"/>
      <c r="BS1333" s="20"/>
      <c r="BT1333" s="20"/>
      <c r="BU1333" s="20"/>
      <c r="CF1333" s="17"/>
      <c r="CG1333" s="17"/>
      <c r="CH1333" s="17"/>
      <c r="CI1333" s="17"/>
    </row>
    <row r="1334" spans="33:87" ht="9.9499999999999993" customHeight="1">
      <c r="AG1334" s="18">
        <v>35886</v>
      </c>
      <c r="AH1334" s="19" t="s">
        <v>39</v>
      </c>
      <c r="AI1334" s="19"/>
      <c r="AJ1334" s="19"/>
      <c r="AK1334" s="19"/>
      <c r="AL1334" s="20">
        <v>0.02</v>
      </c>
      <c r="AM1334" s="26"/>
      <c r="AN1334" s="20"/>
      <c r="AO1334" s="19" t="s">
        <v>34</v>
      </c>
      <c r="AP1334" s="18"/>
      <c r="AQ1334" s="3">
        <f t="shared" si="148"/>
        <v>41.031183200629854</v>
      </c>
      <c r="AR1334" s="19"/>
      <c r="AS1334" s="19"/>
      <c r="AT1334" s="27">
        <v>205.25457316266676</v>
      </c>
      <c r="AU1334" s="27">
        <v>116.91908649043756</v>
      </c>
      <c r="AV1334" s="28">
        <v>0</v>
      </c>
      <c r="AW1334" s="60"/>
      <c r="AX1334" s="69"/>
      <c r="AY1334" s="68"/>
      <c r="AZ1334" s="69"/>
      <c r="BA1334" s="69"/>
      <c r="BB1334" s="69"/>
      <c r="BC1334" s="68"/>
      <c r="BD1334" s="20"/>
      <c r="BE1334" s="27"/>
      <c r="BF1334" s="27"/>
      <c r="BG1334" s="28"/>
      <c r="BH1334" s="17"/>
      <c r="BI1334" s="18"/>
      <c r="BJ1334" s="42"/>
      <c r="BK1334" s="42"/>
      <c r="BL1334" s="20"/>
      <c r="BM1334" s="20"/>
      <c r="BN1334" s="20"/>
      <c r="BO1334" s="20"/>
      <c r="BP1334" s="20"/>
      <c r="BQ1334" s="20"/>
      <c r="BR1334" s="20"/>
      <c r="BS1334" s="20"/>
      <c r="BT1334" s="20"/>
      <c r="BU1334" s="20"/>
      <c r="CF1334" s="17"/>
      <c r="CG1334" s="17"/>
      <c r="CH1334" s="17"/>
      <c r="CI1334" s="17"/>
    </row>
    <row r="1335" spans="33:87" ht="9.9499999999999993" customHeight="1">
      <c r="AG1335" s="18">
        <v>35915</v>
      </c>
      <c r="AH1335" s="19" t="s">
        <v>35</v>
      </c>
      <c r="AI1335" s="20">
        <v>1.6E-2</v>
      </c>
      <c r="AJ1335" s="26"/>
      <c r="AK1335" s="20"/>
      <c r="AL1335" s="20"/>
      <c r="AM1335" s="20"/>
      <c r="AN1335" s="20"/>
      <c r="AO1335" s="19" t="s">
        <v>34</v>
      </c>
      <c r="AP1335" s="20"/>
      <c r="AQ1335" s="3">
        <f t="shared" si="148"/>
        <v>40.956031288496746</v>
      </c>
      <c r="AR1335" s="27">
        <v>52.51315839079394</v>
      </c>
      <c r="AS1335" s="28">
        <v>2.9737181070719858E-2</v>
      </c>
      <c r="AT1335" s="28"/>
      <c r="AU1335" s="28"/>
      <c r="AV1335" s="28"/>
      <c r="AW1335" s="60"/>
      <c r="AX1335" s="69"/>
      <c r="AY1335" s="68"/>
      <c r="AZ1335" s="69"/>
      <c r="BA1335" s="69"/>
      <c r="BB1335" s="69"/>
      <c r="BC1335" s="68"/>
      <c r="BD1335" s="20"/>
      <c r="BE1335" s="27"/>
      <c r="BF1335" s="27"/>
      <c r="BG1335" s="28"/>
      <c r="BH1335" s="17"/>
      <c r="BI1335" s="18"/>
      <c r="BJ1335" s="42"/>
      <c r="BK1335" s="42"/>
      <c r="BL1335" s="20"/>
      <c r="BM1335" s="20"/>
      <c r="BN1335" s="20"/>
      <c r="BO1335" s="20"/>
      <c r="BP1335" s="20"/>
      <c r="BQ1335" s="20"/>
      <c r="BR1335" s="20"/>
      <c r="BS1335" s="20"/>
      <c r="BT1335" s="20"/>
      <c r="BU1335" s="20"/>
      <c r="CF1335" s="17"/>
      <c r="CG1335" s="17"/>
      <c r="CH1335" s="17"/>
      <c r="CI1335" s="17"/>
    </row>
    <row r="1336" spans="33:87" ht="9.9499999999999993" customHeight="1">
      <c r="AG1336" s="18">
        <v>35915</v>
      </c>
      <c r="AH1336" s="19" t="s">
        <v>33</v>
      </c>
      <c r="AI1336" s="26"/>
      <c r="AJ1336" s="20">
        <v>1.4500000000000001E-2</v>
      </c>
      <c r="AK1336" s="21"/>
      <c r="AL1336" s="21"/>
      <c r="AM1336" s="21"/>
      <c r="AN1336" s="21"/>
      <c r="AO1336" s="19" t="s">
        <v>34</v>
      </c>
      <c r="AP1336" s="20"/>
      <c r="AQ1336" s="3">
        <f t="shared" si="148"/>
        <v>40.956031288496746</v>
      </c>
      <c r="AR1336" s="27">
        <v>52.51315839079394</v>
      </c>
      <c r="AS1336" s="28">
        <v>2.9737181070719858E-2</v>
      </c>
      <c r="AT1336" s="28"/>
      <c r="AU1336" s="28"/>
      <c r="AV1336" s="28"/>
      <c r="AW1336" s="60"/>
      <c r="AX1336" s="69"/>
      <c r="AY1336" s="68"/>
      <c r="AZ1336" s="69"/>
      <c r="BA1336" s="69"/>
      <c r="BB1336" s="69"/>
      <c r="BC1336" s="68"/>
      <c r="BD1336" s="20"/>
      <c r="BE1336" s="27"/>
      <c r="BF1336" s="27"/>
      <c r="BG1336" s="28"/>
      <c r="BH1336" s="17"/>
      <c r="BI1336" s="18"/>
      <c r="BJ1336" s="42"/>
      <c r="BK1336" s="42"/>
      <c r="BL1336" s="20"/>
      <c r="BM1336" s="20"/>
      <c r="BN1336" s="20"/>
      <c r="BO1336" s="20"/>
      <c r="BP1336" s="20"/>
      <c r="BQ1336" s="20"/>
      <c r="BR1336" s="20"/>
      <c r="BS1336" s="20"/>
      <c r="BT1336" s="20"/>
      <c r="BU1336" s="20"/>
      <c r="CF1336" s="17"/>
      <c r="CG1336" s="17"/>
      <c r="CH1336" s="17"/>
      <c r="CI1336" s="17"/>
    </row>
    <row r="1337" spans="33:87" ht="9.9499999999999993" customHeight="1">
      <c r="AG1337" s="18">
        <v>35916</v>
      </c>
      <c r="AH1337" s="19" t="s">
        <v>33</v>
      </c>
      <c r="AI1337" s="26"/>
      <c r="AJ1337" s="20">
        <v>1.4500000000000001E-2</v>
      </c>
      <c r="AK1337" s="20"/>
      <c r="AL1337" s="20"/>
      <c r="AM1337" s="20"/>
      <c r="AN1337" s="20"/>
      <c r="AO1337" s="19" t="s">
        <v>34</v>
      </c>
      <c r="AP1337" s="20"/>
      <c r="AQ1337" s="3">
        <f t="shared" si="148"/>
        <v>40.953442299754641</v>
      </c>
      <c r="AR1337" s="27">
        <v>52.509844351006805</v>
      </c>
      <c r="AS1337" s="28">
        <v>2.9735304394392523E-2</v>
      </c>
      <c r="AT1337" s="28"/>
      <c r="AU1337" s="28"/>
      <c r="AV1337" s="28"/>
      <c r="AW1337" s="60"/>
      <c r="AX1337" s="69"/>
      <c r="AY1337" s="68"/>
      <c r="AZ1337" s="69"/>
      <c r="BA1337" s="69"/>
      <c r="BB1337" s="69"/>
      <c r="BC1337" s="68"/>
      <c r="BD1337" s="20"/>
      <c r="BE1337" s="27"/>
      <c r="BF1337" s="27"/>
      <c r="BG1337" s="28"/>
      <c r="BH1337" s="17"/>
      <c r="BI1337" s="18"/>
      <c r="BJ1337" s="42"/>
      <c r="BK1337" s="42"/>
      <c r="BL1337" s="20"/>
      <c r="BM1337" s="20"/>
      <c r="BN1337" s="20"/>
      <c r="BO1337" s="20"/>
      <c r="BP1337" s="20"/>
      <c r="BQ1337" s="20"/>
      <c r="BR1337" s="20"/>
      <c r="BS1337" s="20"/>
      <c r="BT1337" s="20"/>
      <c r="BU1337" s="20"/>
      <c r="CF1337" s="17"/>
      <c r="CG1337" s="17"/>
      <c r="CH1337" s="17"/>
      <c r="CI1337" s="17"/>
    </row>
    <row r="1338" spans="33:87" ht="9.9499999999999993" customHeight="1">
      <c r="AG1338" s="18">
        <v>35916</v>
      </c>
      <c r="AH1338" s="19" t="s">
        <v>33</v>
      </c>
      <c r="AI1338" s="26"/>
      <c r="AJ1338" s="20">
        <v>1.4500000000000001E-2</v>
      </c>
      <c r="AK1338" s="21"/>
      <c r="AL1338" s="21"/>
      <c r="AM1338" s="21"/>
      <c r="AN1338" s="21"/>
      <c r="AO1338" s="19" t="s">
        <v>34</v>
      </c>
      <c r="AP1338" s="18"/>
      <c r="AQ1338" s="3">
        <f t="shared" si="148"/>
        <v>40.953442299754641</v>
      </c>
      <c r="AR1338" s="27">
        <v>52.509844351006805</v>
      </c>
      <c r="AS1338" s="28">
        <v>2.9735304394392523E-2</v>
      </c>
      <c r="AT1338" s="28"/>
      <c r="AU1338" s="28"/>
      <c r="AV1338" s="28"/>
      <c r="AW1338" s="60"/>
      <c r="AX1338" s="69"/>
      <c r="AY1338" s="68"/>
      <c r="AZ1338" s="69"/>
      <c r="BA1338" s="69"/>
      <c r="BB1338" s="69"/>
      <c r="BC1338" s="68"/>
      <c r="BD1338" s="20"/>
      <c r="BE1338" s="27"/>
      <c r="BF1338" s="27"/>
      <c r="BG1338" s="28"/>
      <c r="BH1338" s="17"/>
      <c r="BI1338" s="18"/>
      <c r="BJ1338" s="42"/>
      <c r="BK1338" s="42"/>
      <c r="BL1338" s="20"/>
      <c r="BM1338" s="20"/>
      <c r="BN1338" s="20"/>
      <c r="BO1338" s="20"/>
      <c r="BP1338" s="20"/>
      <c r="BQ1338" s="20"/>
      <c r="BR1338" s="20"/>
      <c r="BS1338" s="20"/>
      <c r="BT1338" s="20"/>
      <c r="BU1338" s="20"/>
      <c r="CF1338" s="17"/>
      <c r="CG1338" s="17"/>
      <c r="CH1338" s="17"/>
      <c r="CI1338" s="17"/>
    </row>
    <row r="1339" spans="33:87" ht="9.9499999999999993" customHeight="1">
      <c r="AG1339" s="18">
        <v>35916</v>
      </c>
      <c r="AH1339" s="19" t="s">
        <v>33</v>
      </c>
      <c r="AI1339" s="26"/>
      <c r="AJ1339" s="20">
        <v>1.4500000000000001E-2</v>
      </c>
      <c r="AK1339" s="21"/>
      <c r="AL1339" s="21"/>
      <c r="AM1339" s="21"/>
      <c r="AN1339" s="21"/>
      <c r="AO1339" s="19" t="s">
        <v>34</v>
      </c>
      <c r="AP1339" s="20"/>
      <c r="AQ1339" s="3">
        <f t="shared" si="148"/>
        <v>40.953442299754641</v>
      </c>
      <c r="AR1339" s="27">
        <v>52.509844351006805</v>
      </c>
      <c r="AS1339" s="28">
        <v>2.9735304394392523E-2</v>
      </c>
      <c r="AT1339" s="28"/>
      <c r="AU1339" s="28"/>
      <c r="AV1339" s="28"/>
      <c r="AW1339" s="60"/>
      <c r="AX1339" s="69"/>
      <c r="AY1339" s="68"/>
      <c r="AZ1339" s="69"/>
      <c r="BA1339" s="69"/>
      <c r="BB1339" s="69"/>
      <c r="BC1339" s="68"/>
      <c r="BD1339" s="20"/>
      <c r="BE1339" s="27"/>
      <c r="BF1339" s="27"/>
      <c r="BG1339" s="28"/>
      <c r="BH1339" s="17"/>
      <c r="BI1339" s="18"/>
      <c r="BJ1339" s="42"/>
      <c r="BK1339" s="42"/>
      <c r="BL1339" s="20"/>
      <c r="BM1339" s="20"/>
      <c r="BN1339" s="20"/>
      <c r="BO1339" s="20"/>
      <c r="BP1339" s="20"/>
      <c r="BQ1339" s="20"/>
      <c r="BR1339" s="20"/>
      <c r="BS1339" s="20"/>
      <c r="BT1339" s="20"/>
      <c r="BU1339" s="20"/>
      <c r="CF1339" s="17"/>
      <c r="CG1339" s="17"/>
      <c r="CH1339" s="17"/>
      <c r="CI1339" s="17"/>
    </row>
    <row r="1340" spans="33:87" ht="9.9499999999999993" customHeight="1">
      <c r="AG1340" s="18">
        <v>35916</v>
      </c>
      <c r="AH1340" s="19" t="s">
        <v>39</v>
      </c>
      <c r="AI1340" s="19"/>
      <c r="AJ1340" s="19"/>
      <c r="AK1340" s="19"/>
      <c r="AL1340" s="20">
        <v>0.02</v>
      </c>
      <c r="AM1340" s="26"/>
      <c r="AN1340" s="21"/>
      <c r="AO1340" s="19" t="s">
        <v>34</v>
      </c>
      <c r="AP1340" s="18"/>
      <c r="AQ1340" s="3">
        <f t="shared" si="148"/>
        <v>40.953442299754641</v>
      </c>
      <c r="AR1340" s="19"/>
      <c r="AS1340" s="19"/>
      <c r="AT1340" s="27">
        <v>204.86632776627675</v>
      </c>
      <c r="AU1340" s="27">
        <v>116.69793040908652</v>
      </c>
      <c r="AV1340" s="28">
        <v>0</v>
      </c>
      <c r="AW1340" s="60"/>
      <c r="AX1340" s="69"/>
      <c r="AY1340" s="68"/>
      <c r="AZ1340" s="69"/>
      <c r="BA1340" s="69"/>
      <c r="BB1340" s="69"/>
      <c r="BC1340" s="68"/>
      <c r="BD1340" s="20"/>
      <c r="BE1340" s="27"/>
      <c r="BF1340" s="27"/>
      <c r="BG1340" s="28"/>
      <c r="BH1340" s="17"/>
      <c r="BI1340" s="18"/>
      <c r="BJ1340" s="42"/>
      <c r="BK1340" s="42"/>
      <c r="BL1340" s="20"/>
      <c r="BM1340" s="20"/>
      <c r="BN1340" s="20"/>
      <c r="BO1340" s="20"/>
      <c r="BP1340" s="20"/>
      <c r="BQ1340" s="20"/>
      <c r="BR1340" s="20"/>
      <c r="BS1340" s="20"/>
      <c r="BT1340" s="20"/>
      <c r="BU1340" s="20"/>
      <c r="CF1340" s="17"/>
      <c r="CG1340" s="17"/>
      <c r="CH1340" s="17"/>
      <c r="CI1340" s="17"/>
    </row>
    <row r="1341" spans="33:87" ht="9.9499999999999993" customHeight="1">
      <c r="AG1341" s="18">
        <v>35944</v>
      </c>
      <c r="AH1341" s="19" t="s">
        <v>35</v>
      </c>
      <c r="AI1341" s="20">
        <v>1.6E-2</v>
      </c>
      <c r="AJ1341" s="26"/>
      <c r="AK1341" s="20"/>
      <c r="AL1341" s="20"/>
      <c r="AM1341" s="20"/>
      <c r="AN1341" s="20"/>
      <c r="AO1341" s="19" t="s">
        <v>34</v>
      </c>
      <c r="AP1341" s="20"/>
      <c r="AQ1341" s="3">
        <f t="shared" si="148"/>
        <v>40.881017023135122</v>
      </c>
      <c r="AR1341" s="27">
        <v>52.417136101591197</v>
      </c>
      <c r="AS1341" s="28">
        <v>2.9682805514414573E-2</v>
      </c>
      <c r="AT1341" s="28"/>
      <c r="AU1341" s="28"/>
      <c r="AV1341" s="28"/>
      <c r="AW1341" s="60"/>
      <c r="AX1341" s="69"/>
      <c r="AY1341" s="68"/>
      <c r="AZ1341" s="69"/>
      <c r="BA1341" s="69"/>
      <c r="BB1341" s="69"/>
      <c r="BC1341" s="68"/>
      <c r="BD1341" s="20"/>
      <c r="BE1341" s="27"/>
      <c r="BF1341" s="27"/>
      <c r="BG1341" s="28"/>
      <c r="BH1341" s="17"/>
      <c r="BI1341" s="18"/>
      <c r="BJ1341" s="42"/>
      <c r="BK1341" s="42"/>
      <c r="BL1341" s="20"/>
      <c r="BM1341" s="20"/>
      <c r="BN1341" s="20"/>
      <c r="BO1341" s="20"/>
      <c r="BP1341" s="20"/>
      <c r="BQ1341" s="20"/>
      <c r="BR1341" s="20"/>
      <c r="BS1341" s="20"/>
      <c r="BT1341" s="20"/>
      <c r="BU1341" s="20"/>
      <c r="CF1341" s="17"/>
      <c r="CG1341" s="17"/>
      <c r="CH1341" s="17"/>
      <c r="CI1341" s="17"/>
    </row>
    <row r="1342" spans="33:87" ht="9.9499999999999993" customHeight="1">
      <c r="AG1342" s="18">
        <v>35944</v>
      </c>
      <c r="AH1342" s="19" t="s">
        <v>33</v>
      </c>
      <c r="AI1342" s="26"/>
      <c r="AJ1342" s="20">
        <v>1.4500000000000001E-2</v>
      </c>
      <c r="AK1342" s="21"/>
      <c r="AL1342" s="21"/>
      <c r="AM1342" s="21"/>
      <c r="AN1342" s="21"/>
      <c r="AO1342" s="19" t="s">
        <v>34</v>
      </c>
      <c r="AP1342" s="18"/>
      <c r="AQ1342" s="3">
        <f t="shared" si="148"/>
        <v>40.881017023135122</v>
      </c>
      <c r="AR1342" s="27">
        <v>52.417136101591197</v>
      </c>
      <c r="AS1342" s="28">
        <v>2.9682805514414573E-2</v>
      </c>
      <c r="AT1342" s="28"/>
      <c r="AU1342" s="28"/>
      <c r="AV1342" s="28"/>
      <c r="AW1342" s="60"/>
      <c r="AX1342" s="69"/>
      <c r="AY1342" s="68"/>
      <c r="AZ1342" s="69"/>
      <c r="BA1342" s="69"/>
      <c r="BB1342" s="69"/>
      <c r="BC1342" s="68"/>
      <c r="BD1342" s="20"/>
      <c r="BE1342" s="27"/>
      <c r="BF1342" s="27"/>
      <c r="BG1342" s="28"/>
      <c r="BH1342" s="17"/>
      <c r="BI1342" s="18"/>
      <c r="BJ1342" s="42"/>
      <c r="BK1342" s="42"/>
      <c r="BL1342" s="20"/>
      <c r="BM1342" s="20"/>
      <c r="BN1342" s="20"/>
      <c r="BO1342" s="20"/>
      <c r="BP1342" s="20"/>
      <c r="BQ1342" s="20"/>
      <c r="BR1342" s="20"/>
      <c r="BS1342" s="20"/>
      <c r="BT1342" s="20"/>
      <c r="BU1342" s="20"/>
      <c r="CF1342" s="17"/>
      <c r="CG1342" s="17"/>
      <c r="CH1342" s="17"/>
      <c r="CI1342" s="17"/>
    </row>
    <row r="1343" spans="33:87" ht="9.9499999999999993" customHeight="1">
      <c r="AG1343" s="18">
        <v>35947</v>
      </c>
      <c r="AH1343" s="19" t="s">
        <v>33</v>
      </c>
      <c r="AI1343" s="26"/>
      <c r="AJ1343" s="20">
        <v>1.4500000000000001E-2</v>
      </c>
      <c r="AK1343" s="20"/>
      <c r="AL1343" s="20"/>
      <c r="AM1343" s="20"/>
      <c r="AN1343" s="20"/>
      <c r="AO1343" s="19" t="s">
        <v>34</v>
      </c>
      <c r="AP1343" s="18"/>
      <c r="AQ1343" s="3">
        <f t="shared" si="148"/>
        <v>40.873264772802472</v>
      </c>
      <c r="AR1343" s="27">
        <v>52.407212788044028</v>
      </c>
      <c r="AS1343" s="28">
        <v>2.9677186134799704E-2</v>
      </c>
      <c r="AT1343" s="28"/>
      <c r="AU1343" s="28"/>
      <c r="AV1343" s="28"/>
      <c r="AW1343" s="60"/>
      <c r="AX1343" s="69"/>
      <c r="AY1343" s="68"/>
      <c r="AZ1343" s="69"/>
      <c r="BA1343" s="69"/>
      <c r="BB1343" s="69"/>
      <c r="BC1343" s="68"/>
      <c r="BD1343" s="20"/>
      <c r="BE1343" s="27"/>
      <c r="BF1343" s="27"/>
      <c r="BG1343" s="28"/>
      <c r="BH1343" s="17"/>
      <c r="BI1343" s="18"/>
      <c r="BJ1343" s="42"/>
      <c r="BK1343" s="42"/>
      <c r="BL1343" s="20"/>
      <c r="BM1343" s="20"/>
      <c r="BN1343" s="20"/>
      <c r="BO1343" s="20"/>
      <c r="BP1343" s="20"/>
      <c r="BQ1343" s="20"/>
      <c r="BR1343" s="20"/>
      <c r="BS1343" s="20"/>
      <c r="BT1343" s="20"/>
      <c r="BU1343" s="20"/>
      <c r="CF1343" s="17"/>
      <c r="CG1343" s="17"/>
      <c r="CH1343" s="17"/>
      <c r="CI1343" s="17"/>
    </row>
    <row r="1344" spans="33:87" ht="9.9499999999999993" customHeight="1">
      <c r="AG1344" s="18">
        <v>35947</v>
      </c>
      <c r="AH1344" s="19" t="s">
        <v>33</v>
      </c>
      <c r="AI1344" s="26"/>
      <c r="AJ1344" s="20">
        <v>1.4500000000000001E-2</v>
      </c>
      <c r="AK1344" s="21"/>
      <c r="AL1344" s="21"/>
      <c r="AM1344" s="21"/>
      <c r="AN1344" s="21"/>
      <c r="AO1344" s="19" t="s">
        <v>34</v>
      </c>
      <c r="AP1344" s="20"/>
      <c r="AQ1344" s="3">
        <f t="shared" si="148"/>
        <v>40.873264772802472</v>
      </c>
      <c r="AR1344" s="27">
        <v>52.407212788044028</v>
      </c>
      <c r="AS1344" s="28">
        <v>2.9677186134799704E-2</v>
      </c>
      <c r="AT1344" s="28"/>
      <c r="AU1344" s="28"/>
      <c r="AV1344" s="28"/>
      <c r="AW1344" s="60"/>
      <c r="AX1344" s="69"/>
      <c r="AY1344" s="68"/>
      <c r="AZ1344" s="69"/>
      <c r="BA1344" s="69"/>
      <c r="BB1344" s="69"/>
      <c r="BC1344" s="68"/>
      <c r="BD1344" s="20"/>
      <c r="BE1344" s="27"/>
      <c r="BF1344" s="27"/>
      <c r="BG1344" s="28"/>
      <c r="BH1344" s="17"/>
      <c r="BI1344" s="18"/>
      <c r="BJ1344" s="42"/>
      <c r="BK1344" s="42"/>
      <c r="BL1344" s="20"/>
      <c r="BM1344" s="20"/>
      <c r="BN1344" s="20"/>
      <c r="BO1344" s="20"/>
      <c r="BP1344" s="20"/>
      <c r="BQ1344" s="20"/>
      <c r="BR1344" s="20"/>
      <c r="BS1344" s="20"/>
      <c r="BT1344" s="20"/>
      <c r="BU1344" s="20"/>
      <c r="CF1344" s="17"/>
      <c r="CG1344" s="17"/>
      <c r="CH1344" s="17"/>
      <c r="CI1344" s="17"/>
    </row>
    <row r="1345" spans="33:87" ht="9.9499999999999993" customHeight="1">
      <c r="AG1345" s="18">
        <v>35947</v>
      </c>
      <c r="AH1345" s="19" t="s">
        <v>33</v>
      </c>
      <c r="AI1345" s="26"/>
      <c r="AJ1345" s="20">
        <v>1.4500000000000001E-2</v>
      </c>
      <c r="AK1345" s="21"/>
      <c r="AL1345" s="21"/>
      <c r="AM1345" s="21"/>
      <c r="AN1345" s="21"/>
      <c r="AO1345" s="19" t="s">
        <v>34</v>
      </c>
      <c r="AP1345" s="18"/>
      <c r="AQ1345" s="3">
        <f t="shared" si="148"/>
        <v>40.873264772802472</v>
      </c>
      <c r="AR1345" s="27">
        <v>52.407212788044028</v>
      </c>
      <c r="AS1345" s="28">
        <v>2.9677186134799704E-2</v>
      </c>
      <c r="AT1345" s="28"/>
      <c r="AU1345" s="28"/>
      <c r="AV1345" s="28"/>
      <c r="AW1345" s="60"/>
      <c r="AX1345" s="69"/>
      <c r="AY1345" s="68"/>
      <c r="AZ1345" s="69"/>
      <c r="BA1345" s="69"/>
      <c r="BB1345" s="69"/>
      <c r="BC1345" s="68"/>
      <c r="BD1345" s="20"/>
      <c r="BE1345" s="27"/>
      <c r="BF1345" s="27"/>
      <c r="BG1345" s="28"/>
      <c r="BH1345" s="17"/>
      <c r="BI1345" s="18"/>
      <c r="BJ1345" s="42"/>
      <c r="BK1345" s="42"/>
      <c r="BL1345" s="20"/>
      <c r="BM1345" s="20"/>
      <c r="BN1345" s="20"/>
      <c r="BO1345" s="20"/>
      <c r="BP1345" s="20"/>
      <c r="BQ1345" s="20"/>
      <c r="BR1345" s="20"/>
      <c r="BS1345" s="20"/>
      <c r="BT1345" s="20"/>
      <c r="BU1345" s="20"/>
      <c r="CF1345" s="17"/>
      <c r="CG1345" s="17"/>
      <c r="CH1345" s="17"/>
      <c r="CI1345" s="17"/>
    </row>
    <row r="1346" spans="33:87" ht="9.9499999999999993" customHeight="1">
      <c r="AG1346" s="18">
        <v>35947</v>
      </c>
      <c r="AH1346" s="19" t="s">
        <v>39</v>
      </c>
      <c r="AI1346" s="19"/>
      <c r="AJ1346" s="19"/>
      <c r="AK1346" s="19"/>
      <c r="AL1346" s="20">
        <v>0.02</v>
      </c>
      <c r="AM1346" s="26"/>
      <c r="AN1346" s="21"/>
      <c r="AO1346" s="19" t="s">
        <v>34</v>
      </c>
      <c r="AP1346" s="20"/>
      <c r="AQ1346" s="3">
        <f t="shared" si="148"/>
        <v>40.873264772802472</v>
      </c>
      <c r="AR1346" s="19"/>
      <c r="AS1346" s="19"/>
      <c r="AT1346" s="27">
        <v>204.46591234556919</v>
      </c>
      <c r="AU1346" s="27">
        <v>116.46984192129088</v>
      </c>
      <c r="AV1346" s="28">
        <v>0</v>
      </c>
      <c r="AW1346" s="60"/>
      <c r="AX1346" s="69"/>
      <c r="AY1346" s="68"/>
      <c r="AZ1346" s="69"/>
      <c r="BA1346" s="69"/>
      <c r="BB1346" s="69"/>
      <c r="BC1346" s="68"/>
      <c r="BD1346" s="20"/>
      <c r="BE1346" s="27"/>
      <c r="BF1346" s="27"/>
      <c r="BG1346" s="28"/>
      <c r="BH1346" s="17"/>
      <c r="BI1346" s="18"/>
      <c r="BJ1346" s="42"/>
      <c r="BK1346" s="42"/>
      <c r="BL1346" s="20"/>
      <c r="BM1346" s="20"/>
      <c r="BN1346" s="20"/>
      <c r="BO1346" s="20"/>
      <c r="BP1346" s="20"/>
      <c r="BQ1346" s="20"/>
      <c r="BR1346" s="20"/>
      <c r="BS1346" s="20"/>
      <c r="BT1346" s="20"/>
      <c r="BU1346" s="20"/>
      <c r="CF1346" s="17"/>
      <c r="CG1346" s="17"/>
      <c r="CH1346" s="17"/>
      <c r="CI1346" s="17"/>
    </row>
    <row r="1347" spans="33:87" ht="9.9499999999999993" customHeight="1">
      <c r="AG1347" s="18">
        <v>35976</v>
      </c>
      <c r="AH1347" s="19" t="s">
        <v>35</v>
      </c>
      <c r="AI1347" s="20">
        <v>1.6E-2</v>
      </c>
      <c r="AJ1347" s="26"/>
      <c r="AK1347" s="20"/>
      <c r="AL1347" s="20"/>
      <c r="AM1347" s="20"/>
      <c r="AN1347" s="20"/>
      <c r="AO1347" s="19" t="s">
        <v>34</v>
      </c>
      <c r="AP1347" s="20"/>
      <c r="AQ1347" s="3">
        <f t="shared" si="148"/>
        <v>40.798402100971181</v>
      </c>
      <c r="AR1347" s="27">
        <v>52.31138422436873</v>
      </c>
      <c r="AS1347" s="28">
        <v>2.9622920281495806E-2</v>
      </c>
      <c r="AT1347" s="28"/>
      <c r="AU1347" s="28"/>
      <c r="AV1347" s="28"/>
      <c r="AW1347" s="60"/>
      <c r="AX1347" s="69"/>
      <c r="AY1347" s="68"/>
      <c r="AZ1347" s="69"/>
      <c r="BA1347" s="69"/>
      <c r="BB1347" s="69"/>
      <c r="BC1347" s="68"/>
      <c r="BD1347" s="20"/>
      <c r="BE1347" s="27"/>
      <c r="BF1347" s="27"/>
      <c r="BG1347" s="28"/>
      <c r="BH1347" s="17"/>
      <c r="BI1347" s="18"/>
      <c r="BJ1347" s="42"/>
      <c r="BK1347" s="42"/>
      <c r="BL1347" s="20"/>
      <c r="BM1347" s="20"/>
      <c r="BN1347" s="20"/>
      <c r="BO1347" s="20"/>
      <c r="BP1347" s="20"/>
      <c r="BQ1347" s="20"/>
      <c r="BR1347" s="20"/>
      <c r="BS1347" s="20"/>
      <c r="BT1347" s="20"/>
      <c r="BU1347" s="20"/>
      <c r="CF1347" s="17"/>
      <c r="CG1347" s="17"/>
      <c r="CH1347" s="17"/>
      <c r="CI1347" s="17"/>
    </row>
    <row r="1348" spans="33:87" ht="9.9499999999999993" customHeight="1">
      <c r="AG1348" s="18">
        <v>35976</v>
      </c>
      <c r="AH1348" s="19" t="s">
        <v>33</v>
      </c>
      <c r="AI1348" s="26"/>
      <c r="AJ1348" s="20">
        <v>1.4500000000000001E-2</v>
      </c>
      <c r="AK1348" s="21"/>
      <c r="AL1348" s="21"/>
      <c r="AM1348" s="21"/>
      <c r="AN1348" s="21"/>
      <c r="AO1348" s="19" t="s">
        <v>34</v>
      </c>
      <c r="AP1348" s="18"/>
      <c r="AQ1348" s="3">
        <f t="shared" si="148"/>
        <v>40.798402100971181</v>
      </c>
      <c r="AR1348" s="27">
        <v>52.31138422436873</v>
      </c>
      <c r="AS1348" s="28">
        <v>2.9622920281495806E-2</v>
      </c>
      <c r="AT1348" s="28"/>
      <c r="AU1348" s="28"/>
      <c r="AV1348" s="28"/>
      <c r="AW1348" s="60"/>
      <c r="AX1348" s="69"/>
      <c r="AY1348" s="68"/>
      <c r="AZ1348" s="69"/>
      <c r="BA1348" s="69"/>
      <c r="BB1348" s="69"/>
      <c r="BC1348" s="68"/>
      <c r="BD1348" s="20"/>
      <c r="BE1348" s="27"/>
      <c r="BF1348" s="27"/>
      <c r="BG1348" s="28"/>
      <c r="BH1348" s="17"/>
      <c r="BI1348" s="18"/>
      <c r="BJ1348" s="20"/>
      <c r="BK1348" s="20"/>
      <c r="BL1348" s="42"/>
      <c r="BM1348" s="42"/>
      <c r="BN1348" s="20"/>
      <c r="BO1348" s="20"/>
      <c r="BP1348" s="20"/>
      <c r="BQ1348" s="20"/>
      <c r="BR1348" s="20"/>
      <c r="BS1348" s="20"/>
      <c r="BT1348" s="20"/>
      <c r="BU1348" s="20"/>
      <c r="CF1348" s="17"/>
      <c r="CG1348" s="17"/>
      <c r="CH1348" s="17"/>
      <c r="CI1348" s="17"/>
    </row>
    <row r="1349" spans="33:87" ht="9.9499999999999993" customHeight="1">
      <c r="AG1349" s="18">
        <v>35977</v>
      </c>
      <c r="AH1349" s="19" t="s">
        <v>33</v>
      </c>
      <c r="AI1349" s="26"/>
      <c r="AJ1349" s="20">
        <v>1.4500000000000001E-2</v>
      </c>
      <c r="AK1349" s="21"/>
      <c r="AL1349" s="21"/>
      <c r="AM1349" s="21"/>
      <c r="AN1349" s="21"/>
      <c r="AO1349" s="19" t="s">
        <v>34</v>
      </c>
      <c r="AP1349" s="20"/>
      <c r="AQ1349" s="3">
        <f t="shared" ref="AQ1349:AQ1412" si="149">100*2.71828^(-(0.69315/30.02)*(AG1349-21794)/365.25)</f>
        <v>40.795823076578145</v>
      </c>
      <c r="AR1349" s="27">
        <v>52.308082918297039</v>
      </c>
      <c r="AS1349" s="28">
        <v>2.962105081602406E-2</v>
      </c>
      <c r="AT1349" s="28"/>
      <c r="AU1349" s="28"/>
      <c r="AV1349" s="28"/>
      <c r="AW1349" s="60"/>
      <c r="AX1349" s="69"/>
      <c r="AY1349" s="68"/>
      <c r="AZ1349" s="69"/>
      <c r="BA1349" s="69"/>
      <c r="BB1349" s="69"/>
      <c r="BC1349" s="68"/>
      <c r="BD1349" s="20"/>
      <c r="BE1349" s="27"/>
      <c r="BF1349" s="27"/>
      <c r="BG1349" s="28"/>
      <c r="BH1349" s="17"/>
      <c r="BI1349" s="18"/>
      <c r="BJ1349" s="20"/>
      <c r="BK1349" s="20"/>
      <c r="BL1349" s="42"/>
      <c r="BM1349" s="42"/>
      <c r="BN1349" s="20"/>
      <c r="BO1349" s="20"/>
      <c r="BP1349" s="20"/>
      <c r="BQ1349" s="20"/>
      <c r="BR1349" s="20"/>
      <c r="BS1349" s="20"/>
      <c r="BT1349" s="20"/>
      <c r="BU1349" s="20"/>
      <c r="CF1349" s="17"/>
      <c r="CG1349" s="17"/>
      <c r="CH1349" s="17"/>
      <c r="CI1349" s="17"/>
    </row>
    <row r="1350" spans="33:87" ht="9.9499999999999993" customHeight="1">
      <c r="AG1350" s="18">
        <v>35977</v>
      </c>
      <c r="AH1350" s="19" t="s">
        <v>33</v>
      </c>
      <c r="AI1350" s="26"/>
      <c r="AJ1350" s="20">
        <v>1.4500000000000001E-2</v>
      </c>
      <c r="AK1350" s="21"/>
      <c r="AL1350" s="21"/>
      <c r="AM1350" s="21"/>
      <c r="AN1350" s="21"/>
      <c r="AO1350" s="19" t="s">
        <v>34</v>
      </c>
      <c r="AP1350" s="20"/>
      <c r="AQ1350" s="3">
        <f t="shared" si="149"/>
        <v>40.795823076578145</v>
      </c>
      <c r="AR1350" s="27">
        <v>52.308082918297039</v>
      </c>
      <c r="AS1350" s="28">
        <v>2.962105081602406E-2</v>
      </c>
      <c r="AT1350" s="28"/>
      <c r="AU1350" s="28"/>
      <c r="AV1350" s="28"/>
      <c r="AW1350" s="60"/>
      <c r="AX1350" s="69"/>
      <c r="AY1350" s="68"/>
      <c r="AZ1350" s="69"/>
      <c r="BA1350" s="69"/>
      <c r="BB1350" s="69"/>
      <c r="BC1350" s="68"/>
      <c r="BD1350" s="20"/>
      <c r="BE1350" s="27"/>
      <c r="BF1350" s="27"/>
      <c r="BG1350" s="28"/>
      <c r="BH1350" s="17"/>
      <c r="BI1350" s="18"/>
      <c r="BJ1350" s="42"/>
      <c r="BK1350" s="42"/>
      <c r="BL1350" s="20"/>
      <c r="BM1350" s="20"/>
      <c r="BN1350" s="20"/>
      <c r="BO1350" s="20"/>
      <c r="BP1350" s="20"/>
      <c r="BQ1350" s="20"/>
      <c r="BR1350" s="20"/>
      <c r="BS1350" s="20"/>
      <c r="BT1350" s="20"/>
      <c r="BU1350" s="20"/>
      <c r="CF1350" s="17"/>
      <c r="CG1350" s="17"/>
      <c r="CH1350" s="17"/>
      <c r="CI1350" s="17"/>
    </row>
    <row r="1351" spans="33:87" ht="9.9499999999999993" customHeight="1">
      <c r="AG1351" s="18">
        <v>35977</v>
      </c>
      <c r="AH1351" s="19" t="s">
        <v>33</v>
      </c>
      <c r="AI1351" s="26"/>
      <c r="AJ1351" s="20">
        <v>1.4500000000000001E-2</v>
      </c>
      <c r="AK1351" s="21"/>
      <c r="AL1351" s="21"/>
      <c r="AM1351" s="21"/>
      <c r="AN1351" s="21"/>
      <c r="AO1351" s="19" t="s">
        <v>34</v>
      </c>
      <c r="AP1351" s="20"/>
      <c r="AQ1351" s="3">
        <f t="shared" si="149"/>
        <v>40.795823076578145</v>
      </c>
      <c r="AR1351" s="27">
        <v>52.308082918297039</v>
      </c>
      <c r="AS1351" s="28">
        <v>2.962105081602406E-2</v>
      </c>
      <c r="AT1351" s="28"/>
      <c r="AU1351" s="28"/>
      <c r="AV1351" s="28"/>
      <c r="AW1351" s="60"/>
      <c r="AX1351" s="69"/>
      <c r="AY1351" s="68"/>
      <c r="AZ1351" s="69"/>
      <c r="BA1351" s="69"/>
      <c r="BB1351" s="69"/>
      <c r="BC1351" s="68"/>
      <c r="BD1351" s="20"/>
      <c r="BE1351" s="27"/>
      <c r="BF1351" s="27"/>
      <c r="BG1351" s="28"/>
      <c r="BH1351" s="17"/>
      <c r="CF1351" s="17"/>
      <c r="CG1351" s="17"/>
      <c r="CH1351" s="17"/>
      <c r="CI1351" s="17"/>
    </row>
    <row r="1352" spans="33:87" ht="9.9499999999999993" customHeight="1">
      <c r="AG1352" s="18">
        <v>35977</v>
      </c>
      <c r="AH1352" s="19" t="s">
        <v>39</v>
      </c>
      <c r="AI1352" s="19"/>
      <c r="AJ1352" s="19"/>
      <c r="AK1352" s="19"/>
      <c r="AL1352" s="20">
        <v>0.02</v>
      </c>
      <c r="AM1352" s="26"/>
      <c r="AN1352" s="20"/>
      <c r="AO1352" s="19" t="s">
        <v>34</v>
      </c>
      <c r="AP1352" s="20"/>
      <c r="AQ1352" s="3">
        <f t="shared" si="149"/>
        <v>40.795823076578145</v>
      </c>
      <c r="AR1352" s="19"/>
      <c r="AS1352" s="19"/>
      <c r="AT1352" s="27">
        <v>204.07915872559539</v>
      </c>
      <c r="AU1352" s="27">
        <v>116.24953559998728</v>
      </c>
      <c r="AV1352" s="28">
        <v>0</v>
      </c>
      <c r="AW1352" s="60"/>
      <c r="AX1352" s="69"/>
      <c r="AY1352" s="68"/>
      <c r="AZ1352" s="69"/>
      <c r="BA1352" s="69"/>
      <c r="BB1352" s="69"/>
      <c r="BC1352" s="68"/>
      <c r="BD1352" s="20"/>
      <c r="BE1352" s="27"/>
      <c r="BF1352" s="27"/>
      <c r="BG1352" s="28"/>
      <c r="BH1352" s="17"/>
      <c r="BI1352" s="2" t="s">
        <v>22</v>
      </c>
      <c r="BJ1352" s="14">
        <f t="shared" ref="BJ1352:BU1352" si="150">MIN(BJ5:BJ1350)</f>
        <v>0.01</v>
      </c>
      <c r="BK1352" s="14">
        <f t="shared" si="150"/>
        <v>0.01</v>
      </c>
      <c r="BL1352" s="14">
        <f t="shared" si="150"/>
        <v>1.4999999999999999E-2</v>
      </c>
      <c r="BM1352" s="14">
        <f t="shared" si="150"/>
        <v>1.4999999999999999E-2</v>
      </c>
      <c r="BN1352" s="14">
        <f t="shared" si="150"/>
        <v>2.0572E-2</v>
      </c>
      <c r="BO1352" s="14">
        <f t="shared" si="150"/>
        <v>0.14344000000000004</v>
      </c>
      <c r="BP1352" s="14">
        <f t="shared" si="150"/>
        <v>0.114</v>
      </c>
      <c r="BQ1352" s="14">
        <f t="shared" si="150"/>
        <v>1.0999999999999999E-2</v>
      </c>
      <c r="BR1352" s="14">
        <f t="shared" si="150"/>
        <v>2.3E-2</v>
      </c>
      <c r="BS1352" s="14">
        <f t="shared" si="150"/>
        <v>1.6E-2</v>
      </c>
      <c r="BT1352" s="14">
        <f t="shared" si="150"/>
        <v>1.4999999999999999E-2</v>
      </c>
      <c r="BU1352" s="14">
        <f t="shared" si="150"/>
        <v>3.5000000000000003E-2</v>
      </c>
      <c r="CF1352" s="17"/>
      <c r="CG1352" s="17"/>
      <c r="CH1352" s="17"/>
      <c r="CI1352" s="17"/>
    </row>
    <row r="1353" spans="33:87" ht="9.9499999999999993" customHeight="1">
      <c r="AG1353" s="18">
        <v>36007</v>
      </c>
      <c r="AH1353" s="19" t="s">
        <v>35</v>
      </c>
      <c r="AI1353" s="20">
        <v>1.6E-2</v>
      </c>
      <c r="AJ1353" s="26"/>
      <c r="AK1353" s="20"/>
      <c r="AL1353" s="20"/>
      <c r="AM1353" s="20"/>
      <c r="AN1353" s="20"/>
      <c r="AO1353" s="19" t="s">
        <v>34</v>
      </c>
      <c r="AP1353" s="18"/>
      <c r="AQ1353" s="3">
        <f t="shared" si="149"/>
        <v>40.718528107471101</v>
      </c>
      <c r="AR1353" s="27">
        <v>52.209140555775747</v>
      </c>
      <c r="AS1353" s="28">
        <v>2.9565021678946365E-2</v>
      </c>
      <c r="AT1353" s="28"/>
      <c r="AU1353" s="28"/>
      <c r="AV1353" s="28"/>
      <c r="AW1353" s="60"/>
      <c r="AX1353" s="69"/>
      <c r="AY1353" s="68"/>
      <c r="AZ1353" s="69"/>
      <c r="BA1353" s="69"/>
      <c r="BB1353" s="69"/>
      <c r="BC1353" s="68"/>
      <c r="BD1353" s="20"/>
      <c r="BE1353" s="27"/>
      <c r="BF1353" s="27"/>
      <c r="BG1353" s="28"/>
      <c r="BH1353" s="17"/>
      <c r="BI1353" s="2" t="s">
        <v>23</v>
      </c>
      <c r="BJ1353" s="14">
        <f t="shared" ref="BJ1353:BU1353" si="151">SMALL(BJ5:BJ1350,BJ1354)</f>
        <v>1.0500000000000001E-2</v>
      </c>
      <c r="BK1353" s="14">
        <f t="shared" si="151"/>
        <v>1.2E-2</v>
      </c>
      <c r="BL1353" s="14">
        <f t="shared" si="151"/>
        <v>1.4999999999999999E-2</v>
      </c>
      <c r="BM1353" s="14">
        <f t="shared" si="151"/>
        <v>1.6E-2</v>
      </c>
      <c r="BN1353" s="14">
        <f t="shared" si="151"/>
        <v>3.7999999999999999E-2</v>
      </c>
      <c r="BO1353" s="14">
        <f t="shared" si="151"/>
        <v>0.155</v>
      </c>
      <c r="BP1353" s="14">
        <f t="shared" si="151"/>
        <v>0.23</v>
      </c>
      <c r="BQ1353" s="14">
        <f t="shared" si="151"/>
        <v>2.2222222222222223E-2</v>
      </c>
      <c r="BR1353" s="14" t="e">
        <f t="shared" si="151"/>
        <v>#NUM!</v>
      </c>
      <c r="BS1353" s="14" t="e">
        <f t="shared" si="151"/>
        <v>#NUM!</v>
      </c>
      <c r="BT1353" s="14" t="e">
        <f t="shared" si="151"/>
        <v>#NUM!</v>
      </c>
      <c r="BU1353" s="14" t="e">
        <f t="shared" si="151"/>
        <v>#NUM!</v>
      </c>
      <c r="CF1353" s="17"/>
      <c r="CG1353" s="17"/>
      <c r="CH1353" s="17"/>
      <c r="CI1353" s="17"/>
    </row>
    <row r="1354" spans="33:87" ht="9.9499999999999993" customHeight="1">
      <c r="AG1354" s="18">
        <v>36007</v>
      </c>
      <c r="AH1354" s="19" t="s">
        <v>33</v>
      </c>
      <c r="AI1354" s="26"/>
      <c r="AJ1354" s="20">
        <v>1.4500000000000001E-2</v>
      </c>
      <c r="AK1354" s="21"/>
      <c r="AL1354" s="21"/>
      <c r="AM1354" s="21"/>
      <c r="AN1354" s="21"/>
      <c r="AO1354" s="19" t="s">
        <v>34</v>
      </c>
      <c r="AP1354" s="18"/>
      <c r="AQ1354" s="3">
        <f t="shared" si="149"/>
        <v>40.718528107471101</v>
      </c>
      <c r="AR1354" s="27">
        <v>52.209140555775747</v>
      </c>
      <c r="AS1354" s="28">
        <v>2.9565021678946365E-2</v>
      </c>
      <c r="AT1354" s="28"/>
      <c r="AU1354" s="28"/>
      <c r="AV1354" s="28"/>
      <c r="AW1354" s="60"/>
      <c r="AX1354" s="69"/>
      <c r="AY1354" s="68"/>
      <c r="AZ1354" s="69"/>
      <c r="BA1354" s="69"/>
      <c r="BB1354" s="69"/>
      <c r="BC1354" s="68"/>
      <c r="BD1354" s="20"/>
      <c r="BE1354" s="27"/>
      <c r="BF1354" s="27"/>
      <c r="BG1354" s="28"/>
      <c r="BH1354" s="17"/>
      <c r="BI1354" s="2" t="s">
        <v>28</v>
      </c>
      <c r="BJ1354" s="15">
        <v>217</v>
      </c>
      <c r="BK1354" s="15">
        <v>179</v>
      </c>
      <c r="BL1354" s="15">
        <v>263</v>
      </c>
      <c r="BM1354" s="15">
        <v>245</v>
      </c>
      <c r="BN1354" s="15">
        <v>2</v>
      </c>
      <c r="BO1354" s="15">
        <v>2</v>
      </c>
      <c r="BP1354" s="15">
        <v>2</v>
      </c>
      <c r="BQ1354" s="15">
        <v>5</v>
      </c>
      <c r="BR1354" s="15"/>
      <c r="BS1354" s="15"/>
      <c r="BT1354" s="15"/>
      <c r="BU1354" s="15"/>
      <c r="CF1354" s="17"/>
      <c r="CG1354" s="17"/>
      <c r="CH1354" s="17"/>
      <c r="CI1354" s="17"/>
    </row>
    <row r="1355" spans="33:87" ht="9.9499999999999993" customHeight="1">
      <c r="AG1355" s="18">
        <v>36010</v>
      </c>
      <c r="AH1355" s="19" t="s">
        <v>33</v>
      </c>
      <c r="AI1355" s="26"/>
      <c r="AJ1355" s="20">
        <v>1.4500000000000001E-2</v>
      </c>
      <c r="AK1355" s="20"/>
      <c r="AL1355" s="20"/>
      <c r="AM1355" s="20"/>
      <c r="AN1355" s="20"/>
      <c r="AO1355" s="19" t="s">
        <v>34</v>
      </c>
      <c r="AP1355" s="18"/>
      <c r="AQ1355" s="3">
        <f t="shared" si="149"/>
        <v>40.71080666984426</v>
      </c>
      <c r="AR1355" s="27">
        <v>52.199256618760202</v>
      </c>
      <c r="AS1355" s="28">
        <v>2.9559424597496119E-2</v>
      </c>
      <c r="AT1355" s="28"/>
      <c r="AU1355" s="28"/>
      <c r="AV1355" s="28"/>
      <c r="AW1355" s="60"/>
      <c r="AX1355" s="69"/>
      <c r="AY1355" s="68"/>
      <c r="AZ1355" s="69"/>
      <c r="BA1355" s="69"/>
      <c r="BB1355" s="69"/>
      <c r="BC1355" s="68"/>
      <c r="BD1355" s="20"/>
      <c r="BE1355" s="27"/>
      <c r="BF1355" s="27"/>
      <c r="BG1355" s="28"/>
      <c r="BH1355" s="17"/>
      <c r="BI1355" s="2" t="s">
        <v>24</v>
      </c>
      <c r="BJ1355" s="15">
        <f t="shared" ref="BJ1355:BU1355" si="152">COUNT(BJ5:BJ1350)</f>
        <v>430</v>
      </c>
      <c r="BK1355" s="15">
        <f t="shared" si="152"/>
        <v>431</v>
      </c>
      <c r="BL1355" s="15">
        <f t="shared" si="152"/>
        <v>365</v>
      </c>
      <c r="BM1355" s="15">
        <f t="shared" si="152"/>
        <v>443</v>
      </c>
      <c r="BN1355" s="15">
        <f t="shared" si="152"/>
        <v>46</v>
      </c>
      <c r="BO1355" s="15">
        <f t="shared" si="152"/>
        <v>46</v>
      </c>
      <c r="BP1355" s="15">
        <f t="shared" si="152"/>
        <v>48</v>
      </c>
      <c r="BQ1355" s="15">
        <f t="shared" si="152"/>
        <v>72</v>
      </c>
      <c r="BR1355" s="15">
        <f t="shared" si="152"/>
        <v>48</v>
      </c>
      <c r="BS1355" s="15">
        <f t="shared" si="152"/>
        <v>109</v>
      </c>
      <c r="BT1355" s="15">
        <f t="shared" si="152"/>
        <v>91</v>
      </c>
      <c r="BU1355" s="15">
        <f t="shared" si="152"/>
        <v>97</v>
      </c>
      <c r="CF1355" s="17"/>
      <c r="CG1355" s="17"/>
      <c r="CH1355" s="17"/>
      <c r="CI1355" s="17"/>
    </row>
    <row r="1356" spans="33:87" ht="9.9499999999999993" customHeight="1">
      <c r="AG1356" s="18">
        <v>36010</v>
      </c>
      <c r="AH1356" s="19" t="s">
        <v>33</v>
      </c>
      <c r="AI1356" s="26"/>
      <c r="AJ1356" s="20">
        <v>1.4500000000000001E-2</v>
      </c>
      <c r="AK1356" s="21"/>
      <c r="AL1356" s="21"/>
      <c r="AM1356" s="21"/>
      <c r="AN1356" s="21"/>
      <c r="AO1356" s="19" t="s">
        <v>34</v>
      </c>
      <c r="AP1356" s="18"/>
      <c r="AQ1356" s="3">
        <f t="shared" si="149"/>
        <v>40.71080666984426</v>
      </c>
      <c r="AR1356" s="27">
        <v>52.199256618760202</v>
      </c>
      <c r="AS1356" s="28">
        <v>2.9559424597496119E-2</v>
      </c>
      <c r="AT1356" s="28"/>
      <c r="AU1356" s="28"/>
      <c r="AV1356" s="28"/>
      <c r="AW1356" s="60"/>
      <c r="AX1356" s="69"/>
      <c r="AY1356" s="68"/>
      <c r="AZ1356" s="69"/>
      <c r="BA1356" s="69"/>
      <c r="BB1356" s="69"/>
      <c r="BC1356" s="68"/>
      <c r="BD1356" s="20"/>
      <c r="BE1356" s="27"/>
      <c r="BF1356" s="27"/>
      <c r="BG1356" s="28"/>
      <c r="BH1356" s="17"/>
      <c r="CF1356" s="17"/>
      <c r="CG1356" s="17"/>
      <c r="CH1356" s="17"/>
      <c r="CI1356" s="17"/>
    </row>
    <row r="1357" spans="33:87" ht="9.9499999999999993" customHeight="1">
      <c r="AG1357" s="18">
        <v>36010</v>
      </c>
      <c r="AH1357" s="19" t="s">
        <v>33</v>
      </c>
      <c r="AI1357" s="26"/>
      <c r="AJ1357" s="20">
        <v>1.4500000000000001E-2</v>
      </c>
      <c r="AK1357" s="21"/>
      <c r="AL1357" s="21"/>
      <c r="AM1357" s="21"/>
      <c r="AN1357" s="21"/>
      <c r="AO1357" s="19" t="s">
        <v>34</v>
      </c>
      <c r="AP1357" s="18"/>
      <c r="AQ1357" s="3">
        <f t="shared" si="149"/>
        <v>40.71080666984426</v>
      </c>
      <c r="AR1357" s="27">
        <v>52.199256618760202</v>
      </c>
      <c r="AS1357" s="28">
        <v>2.9559424597496119E-2</v>
      </c>
      <c r="AT1357" s="28"/>
      <c r="AU1357" s="28"/>
      <c r="AV1357" s="28"/>
      <c r="AW1357" s="60"/>
      <c r="AX1357" s="69"/>
      <c r="AY1357" s="68"/>
      <c r="AZ1357" s="69"/>
      <c r="BA1357" s="69"/>
      <c r="BB1357" s="69"/>
      <c r="BC1357" s="68"/>
      <c r="BD1357" s="20"/>
      <c r="BE1357" s="27"/>
      <c r="BF1357" s="27"/>
      <c r="BG1357" s="28"/>
      <c r="BH1357" s="17"/>
      <c r="CF1357" s="17"/>
      <c r="CG1357" s="17"/>
      <c r="CH1357" s="17"/>
      <c r="CI1357" s="17"/>
    </row>
    <row r="1358" spans="33:87" ht="9.9499999999999993" customHeight="1">
      <c r="AG1358" s="18">
        <v>36010</v>
      </c>
      <c r="AH1358" s="19" t="s">
        <v>39</v>
      </c>
      <c r="AI1358" s="19"/>
      <c r="AJ1358" s="19"/>
      <c r="AK1358" s="19"/>
      <c r="AL1358" s="20">
        <v>0.02</v>
      </c>
      <c r="AM1358" s="26"/>
      <c r="AN1358" s="20"/>
      <c r="AO1358" s="19" t="s">
        <v>34</v>
      </c>
      <c r="AP1358" s="20"/>
      <c r="AQ1358" s="3">
        <f t="shared" si="149"/>
        <v>40.71080666984426</v>
      </c>
      <c r="AR1358" s="19"/>
      <c r="AS1358" s="19"/>
      <c r="AT1358" s="27">
        <v>203.65457463805794</v>
      </c>
      <c r="AU1358" s="27">
        <v>116.00767992345669</v>
      </c>
      <c r="AV1358" s="28">
        <v>0</v>
      </c>
      <c r="AW1358" s="60"/>
      <c r="AX1358" s="69"/>
      <c r="AY1358" s="68"/>
      <c r="AZ1358" s="69"/>
      <c r="BA1358" s="69"/>
      <c r="BB1358" s="69"/>
      <c r="BC1358" s="68"/>
      <c r="BD1358" s="20"/>
      <c r="BE1358" s="27"/>
      <c r="BF1358" s="27"/>
      <c r="BG1358" s="28"/>
      <c r="BH1358" s="17"/>
      <c r="CF1358" s="17"/>
      <c r="CG1358" s="17"/>
      <c r="CH1358" s="17"/>
      <c r="CI1358" s="17"/>
    </row>
    <row r="1359" spans="33:87" ht="9.9499999999999993" customHeight="1">
      <c r="AG1359" s="18">
        <v>36038</v>
      </c>
      <c r="AH1359" s="19" t="s">
        <v>35</v>
      </c>
      <c r="AI1359" s="20">
        <v>1.6E-2</v>
      </c>
      <c r="AJ1359" s="26"/>
      <c r="AK1359" s="20"/>
      <c r="AL1359" s="20"/>
      <c r="AM1359" s="20"/>
      <c r="AN1359" s="20"/>
      <c r="AO1359" s="19" t="s">
        <v>34</v>
      </c>
      <c r="AP1359" s="20"/>
      <c r="AQ1359" s="3">
        <f t="shared" si="149"/>
        <v>40.638810489086438</v>
      </c>
      <c r="AR1359" s="27">
        <v>52.107096724520702</v>
      </c>
      <c r="AS1359" s="28">
        <v>2.9507236240397822E-2</v>
      </c>
      <c r="AT1359" s="28"/>
      <c r="AU1359" s="28"/>
      <c r="AV1359" s="28"/>
      <c r="AW1359" s="60"/>
      <c r="AX1359" s="69"/>
      <c r="AY1359" s="68"/>
      <c r="AZ1359" s="69"/>
      <c r="BA1359" s="69"/>
      <c r="BB1359" s="69"/>
      <c r="BC1359" s="68"/>
      <c r="BD1359" s="20"/>
      <c r="BE1359" s="27"/>
      <c r="BF1359" s="27"/>
      <c r="BG1359" s="28"/>
      <c r="BH1359" s="17"/>
      <c r="CF1359" s="17"/>
      <c r="CG1359" s="17"/>
      <c r="CH1359" s="17"/>
      <c r="CI1359" s="17"/>
    </row>
    <row r="1360" spans="33:87" ht="9.9499999999999993" customHeight="1">
      <c r="AG1360" s="18">
        <v>36038</v>
      </c>
      <c r="AH1360" s="19" t="s">
        <v>33</v>
      </c>
      <c r="AI1360" s="26"/>
      <c r="AJ1360" s="20">
        <v>1.4500000000000001E-2</v>
      </c>
      <c r="AK1360" s="21"/>
      <c r="AL1360" s="21"/>
      <c r="AM1360" s="21"/>
      <c r="AN1360" s="21"/>
      <c r="AO1360" s="19" t="s">
        <v>34</v>
      </c>
      <c r="AP1360" s="18"/>
      <c r="AQ1360" s="3">
        <f t="shared" si="149"/>
        <v>40.638810489086438</v>
      </c>
      <c r="AR1360" s="27">
        <v>52.107096724520702</v>
      </c>
      <c r="AS1360" s="28">
        <v>2.9507236240397822E-2</v>
      </c>
      <c r="AT1360" s="28"/>
      <c r="AU1360" s="28"/>
      <c r="AV1360" s="28"/>
      <c r="AW1360" s="60"/>
      <c r="AX1360" s="69"/>
      <c r="AY1360" s="68"/>
      <c r="AZ1360" s="69"/>
      <c r="BA1360" s="69"/>
      <c r="BB1360" s="69"/>
      <c r="BC1360" s="68"/>
      <c r="BD1360" s="20"/>
      <c r="BE1360" s="27"/>
      <c r="BF1360" s="27"/>
      <c r="BG1360" s="28"/>
      <c r="BH1360" s="17"/>
      <c r="CF1360" s="17"/>
      <c r="CG1360" s="17"/>
      <c r="CH1360" s="17"/>
      <c r="CI1360" s="17"/>
    </row>
    <row r="1361" spans="33:87" ht="9.9499999999999993" customHeight="1">
      <c r="AG1361" s="18">
        <v>36039</v>
      </c>
      <c r="AH1361" s="19" t="s">
        <v>33</v>
      </c>
      <c r="AI1361" s="26"/>
      <c r="AJ1361" s="20">
        <v>1.4500000000000001E-2</v>
      </c>
      <c r="AK1361" s="20"/>
      <c r="AL1361" s="20"/>
      <c r="AM1361" s="20"/>
      <c r="AN1361" s="20"/>
      <c r="AO1361" s="19" t="s">
        <v>34</v>
      </c>
      <c r="AP1361" s="18"/>
      <c r="AQ1361" s="3">
        <f t="shared" si="149"/>
        <v>40.636241553094891</v>
      </c>
      <c r="AR1361" s="27">
        <v>52.103808310777772</v>
      </c>
      <c r="AS1361" s="28">
        <v>2.9505374075601311E-2</v>
      </c>
      <c r="AT1361" s="28"/>
      <c r="AU1361" s="28"/>
      <c r="AV1361" s="28"/>
      <c r="AW1361" s="60"/>
      <c r="AX1361" s="69"/>
      <c r="AY1361" s="68"/>
      <c r="AZ1361" s="69"/>
      <c r="BA1361" s="69"/>
      <c r="BB1361" s="69"/>
      <c r="BC1361" s="68"/>
      <c r="BD1361" s="20"/>
      <c r="BE1361" s="27"/>
      <c r="BF1361" s="27"/>
      <c r="BG1361" s="28"/>
      <c r="BH1361" s="17"/>
      <c r="CF1361" s="17"/>
      <c r="CG1361" s="17"/>
      <c r="CH1361" s="17"/>
      <c r="CI1361" s="17"/>
    </row>
    <row r="1362" spans="33:87" ht="9.9499999999999993" customHeight="1">
      <c r="AG1362" s="18">
        <v>36039</v>
      </c>
      <c r="AH1362" s="19" t="s">
        <v>33</v>
      </c>
      <c r="AI1362" s="26"/>
      <c r="AJ1362" s="20">
        <v>1.4500000000000001E-2</v>
      </c>
      <c r="AK1362" s="21"/>
      <c r="AL1362" s="21"/>
      <c r="AM1362" s="21"/>
      <c r="AN1362" s="21"/>
      <c r="AO1362" s="19" t="s">
        <v>34</v>
      </c>
      <c r="AP1362" s="18"/>
      <c r="AQ1362" s="3">
        <f t="shared" si="149"/>
        <v>40.636241553094891</v>
      </c>
      <c r="AR1362" s="27">
        <v>52.103808310777772</v>
      </c>
      <c r="AS1362" s="28">
        <v>2.9505374075601311E-2</v>
      </c>
      <c r="AT1362" s="28"/>
      <c r="AU1362" s="28"/>
      <c r="AV1362" s="28"/>
      <c r="AW1362" s="60"/>
      <c r="AX1362" s="69"/>
      <c r="AY1362" s="68"/>
      <c r="AZ1362" s="69"/>
      <c r="BA1362" s="69"/>
      <c r="BB1362" s="69"/>
      <c r="BC1362" s="68"/>
      <c r="BD1362" s="20"/>
      <c r="BE1362" s="27"/>
      <c r="BF1362" s="27"/>
      <c r="BG1362" s="28"/>
      <c r="BH1362" s="17"/>
      <c r="CF1362" s="17"/>
      <c r="CG1362" s="17"/>
      <c r="CH1362" s="17"/>
      <c r="CI1362" s="17"/>
    </row>
    <row r="1363" spans="33:87" ht="9.9499999999999993" customHeight="1">
      <c r="AG1363" s="18">
        <v>36039</v>
      </c>
      <c r="AH1363" s="19" t="s">
        <v>33</v>
      </c>
      <c r="AI1363" s="26"/>
      <c r="AJ1363" s="20">
        <v>1.4500000000000001E-2</v>
      </c>
      <c r="AK1363" s="21"/>
      <c r="AL1363" s="21"/>
      <c r="AM1363" s="21"/>
      <c r="AN1363" s="21"/>
      <c r="AO1363" s="19" t="s">
        <v>34</v>
      </c>
      <c r="AP1363" s="18"/>
      <c r="AQ1363" s="3">
        <f t="shared" si="149"/>
        <v>40.636241553094891</v>
      </c>
      <c r="AR1363" s="27">
        <v>52.103808310777772</v>
      </c>
      <c r="AS1363" s="28">
        <v>2.9505374075601311E-2</v>
      </c>
      <c r="AT1363" s="28"/>
      <c r="AU1363" s="28"/>
      <c r="AV1363" s="28"/>
      <c r="AW1363" s="60"/>
      <c r="AX1363" s="69"/>
      <c r="AY1363" s="68"/>
      <c r="AZ1363" s="69"/>
      <c r="BA1363" s="69"/>
      <c r="BB1363" s="69"/>
      <c r="BC1363" s="68"/>
      <c r="BD1363" s="20"/>
      <c r="BE1363" s="27"/>
      <c r="BF1363" s="27"/>
      <c r="BG1363" s="28"/>
      <c r="BH1363" s="17"/>
      <c r="CF1363" s="17"/>
      <c r="CG1363" s="17"/>
      <c r="CH1363" s="17"/>
      <c r="CI1363" s="17"/>
    </row>
    <row r="1364" spans="33:87" ht="9.9499999999999993" customHeight="1">
      <c r="AG1364" s="18">
        <v>36039</v>
      </c>
      <c r="AH1364" s="19" t="s">
        <v>39</v>
      </c>
      <c r="AI1364" s="19"/>
      <c r="AJ1364" s="19"/>
      <c r="AK1364" s="19"/>
      <c r="AL1364" s="20">
        <v>0.02</v>
      </c>
      <c r="AM1364" s="26"/>
      <c r="AN1364" s="21"/>
      <c r="AO1364" s="19" t="s">
        <v>34</v>
      </c>
      <c r="AP1364" s="20"/>
      <c r="AQ1364" s="3">
        <f t="shared" si="149"/>
        <v>40.636241553094891</v>
      </c>
      <c r="AR1364" s="19"/>
      <c r="AS1364" s="19"/>
      <c r="AT1364" s="27">
        <v>203.28218457311786</v>
      </c>
      <c r="AU1364" s="27">
        <v>115.79555550868713</v>
      </c>
      <c r="AV1364" s="28">
        <v>0</v>
      </c>
      <c r="AW1364" s="60"/>
      <c r="AX1364" s="69"/>
      <c r="AY1364" s="68"/>
      <c r="AZ1364" s="69"/>
      <c r="BA1364" s="69"/>
      <c r="BB1364" s="69"/>
      <c r="BC1364" s="68"/>
      <c r="BD1364" s="20"/>
      <c r="BE1364" s="27"/>
      <c r="BF1364" s="27"/>
      <c r="BG1364" s="28"/>
      <c r="BH1364" s="17"/>
      <c r="CF1364" s="17"/>
      <c r="CG1364" s="17"/>
      <c r="CH1364" s="17"/>
      <c r="CI1364" s="17"/>
    </row>
    <row r="1365" spans="33:87" ht="9.9499999999999993" customHeight="1">
      <c r="AG1365" s="18">
        <v>36068</v>
      </c>
      <c r="AH1365" s="19" t="s">
        <v>35</v>
      </c>
      <c r="AI1365" s="20">
        <v>1.6E-2</v>
      </c>
      <c r="AJ1365" s="26"/>
      <c r="AK1365" s="20"/>
      <c r="AL1365" s="20"/>
      <c r="AM1365" s="20"/>
      <c r="AN1365" s="20"/>
      <c r="AO1365" s="19" t="s">
        <v>34</v>
      </c>
      <c r="AP1365" s="18"/>
      <c r="AQ1365" s="3">
        <f t="shared" si="149"/>
        <v>40.561813008354058</v>
      </c>
      <c r="AR1365" s="27">
        <v>52.008534533623695</v>
      </c>
      <c r="AS1365" s="28">
        <v>2.9451422387122811E-2</v>
      </c>
      <c r="AT1365" s="28"/>
      <c r="AU1365" s="28"/>
      <c r="AV1365" s="28"/>
      <c r="AW1365" s="60"/>
      <c r="AX1365" s="69"/>
      <c r="AY1365" s="68"/>
      <c r="AZ1365" s="69"/>
      <c r="BA1365" s="69"/>
      <c r="BB1365" s="69"/>
      <c r="BC1365" s="68"/>
      <c r="BD1365" s="20"/>
      <c r="BE1365" s="27"/>
      <c r="BF1365" s="27"/>
      <c r="BG1365" s="28"/>
      <c r="BH1365" s="17"/>
      <c r="CF1365" s="17"/>
      <c r="CG1365" s="17"/>
      <c r="CH1365" s="17"/>
      <c r="CI1365" s="17"/>
    </row>
    <row r="1366" spans="33:87" ht="9.9499999999999993" customHeight="1">
      <c r="AG1366" s="18">
        <v>36068</v>
      </c>
      <c r="AH1366" s="19" t="s">
        <v>33</v>
      </c>
      <c r="AI1366" s="26"/>
      <c r="AJ1366" s="20">
        <v>1.4500000000000001E-2</v>
      </c>
      <c r="AK1366" s="21"/>
      <c r="AL1366" s="21"/>
      <c r="AM1366" s="21"/>
      <c r="AN1366" s="21"/>
      <c r="AO1366" s="19" t="s">
        <v>34</v>
      </c>
      <c r="AP1366" s="18"/>
      <c r="AQ1366" s="3">
        <f t="shared" si="149"/>
        <v>40.561813008354058</v>
      </c>
      <c r="AR1366" s="27">
        <v>52.008534533623695</v>
      </c>
      <c r="AS1366" s="28">
        <v>2.9451422387122811E-2</v>
      </c>
      <c r="AT1366" s="28"/>
      <c r="AU1366" s="28"/>
      <c r="AV1366" s="28"/>
      <c r="AW1366" s="60"/>
      <c r="AX1366" s="69"/>
      <c r="AY1366" s="68"/>
      <c r="AZ1366" s="69"/>
      <c r="BA1366" s="69"/>
      <c r="BB1366" s="69"/>
      <c r="BC1366" s="68"/>
      <c r="BD1366" s="20"/>
      <c r="BE1366" s="27"/>
      <c r="BF1366" s="27"/>
      <c r="BG1366" s="28"/>
      <c r="BH1366" s="17"/>
      <c r="CF1366" s="17"/>
      <c r="CG1366" s="17"/>
      <c r="CH1366" s="17"/>
      <c r="CI1366" s="17"/>
    </row>
    <row r="1367" spans="33:87" ht="9.9499999999999993" customHeight="1">
      <c r="AG1367" s="18">
        <v>36069</v>
      </c>
      <c r="AH1367" s="19" t="s">
        <v>33</v>
      </c>
      <c r="AI1367" s="26"/>
      <c r="AJ1367" s="20">
        <v>1.4500000000000001E-2</v>
      </c>
      <c r="AK1367" s="21"/>
      <c r="AL1367" s="21"/>
      <c r="AM1367" s="21"/>
      <c r="AN1367" s="21"/>
      <c r="AO1367" s="19" t="s">
        <v>34</v>
      </c>
      <c r="AP1367" s="20"/>
      <c r="AQ1367" s="3">
        <f t="shared" si="149"/>
        <v>40.559248939670304</v>
      </c>
      <c r="AR1367" s="27">
        <v>52.005252340017442</v>
      </c>
      <c r="AS1367" s="28">
        <v>2.9449563744668818E-2</v>
      </c>
      <c r="AT1367" s="28"/>
      <c r="AU1367" s="28"/>
      <c r="AV1367" s="28"/>
      <c r="AW1367" s="60"/>
      <c r="AX1367" s="69"/>
      <c r="AY1367" s="68"/>
      <c r="AZ1367" s="69"/>
      <c r="BA1367" s="69"/>
      <c r="BB1367" s="69"/>
      <c r="BC1367" s="68"/>
      <c r="BD1367" s="20"/>
      <c r="BE1367" s="27"/>
      <c r="BF1367" s="27"/>
      <c r="BG1367" s="28"/>
      <c r="BH1367" s="17"/>
      <c r="CF1367" s="17"/>
      <c r="CG1367" s="17"/>
      <c r="CH1367" s="17"/>
      <c r="CI1367" s="17"/>
    </row>
    <row r="1368" spans="33:87" ht="9.9499999999999993" customHeight="1">
      <c r="AG1368" s="18">
        <v>36069</v>
      </c>
      <c r="AH1368" s="19" t="s">
        <v>33</v>
      </c>
      <c r="AI1368" s="26"/>
      <c r="AJ1368" s="20">
        <v>1.4500000000000001E-2</v>
      </c>
      <c r="AK1368" s="21"/>
      <c r="AL1368" s="21"/>
      <c r="AM1368" s="21"/>
      <c r="AN1368" s="21"/>
      <c r="AO1368" s="19" t="s">
        <v>34</v>
      </c>
      <c r="AP1368" s="18"/>
      <c r="AQ1368" s="3">
        <f t="shared" si="149"/>
        <v>40.559248939670304</v>
      </c>
      <c r="AR1368" s="27">
        <v>52.005252340017442</v>
      </c>
      <c r="AS1368" s="28">
        <v>2.9449563744668818E-2</v>
      </c>
      <c r="AT1368" s="28"/>
      <c r="AU1368" s="28"/>
      <c r="AV1368" s="28"/>
      <c r="AW1368" s="60"/>
      <c r="AX1368" s="69"/>
      <c r="AY1368" s="68"/>
      <c r="AZ1368" s="69"/>
      <c r="BA1368" s="69"/>
      <c r="BB1368" s="69"/>
      <c r="BC1368" s="68"/>
      <c r="BD1368" s="20"/>
      <c r="BE1368" s="27"/>
      <c r="BF1368" s="27"/>
      <c r="BG1368" s="28"/>
      <c r="BH1368" s="17"/>
      <c r="CF1368" s="17"/>
      <c r="CG1368" s="17"/>
      <c r="CH1368" s="17"/>
      <c r="CI1368" s="17"/>
    </row>
    <row r="1369" spans="33:87" ht="9.9499999999999993" customHeight="1">
      <c r="AG1369" s="18">
        <v>36069</v>
      </c>
      <c r="AH1369" s="19" t="s">
        <v>33</v>
      </c>
      <c r="AI1369" s="26"/>
      <c r="AJ1369" s="20">
        <v>1.4500000000000001E-2</v>
      </c>
      <c r="AK1369" s="21"/>
      <c r="AL1369" s="21"/>
      <c r="AM1369" s="21"/>
      <c r="AN1369" s="21"/>
      <c r="AO1369" s="19" t="s">
        <v>34</v>
      </c>
      <c r="AP1369" s="20"/>
      <c r="AQ1369" s="3">
        <f t="shared" si="149"/>
        <v>40.559248939670304</v>
      </c>
      <c r="AR1369" s="27">
        <v>52.005252340017442</v>
      </c>
      <c r="AS1369" s="28">
        <v>2.9449563744668818E-2</v>
      </c>
      <c r="AT1369" s="28"/>
      <c r="AU1369" s="28"/>
      <c r="AV1369" s="28"/>
      <c r="AW1369" s="60"/>
      <c r="AX1369" s="69"/>
      <c r="AY1369" s="68"/>
      <c r="AZ1369" s="69"/>
      <c r="BA1369" s="69"/>
      <c r="BB1369" s="69"/>
      <c r="BC1369" s="68"/>
      <c r="BD1369" s="20"/>
      <c r="BE1369" s="27"/>
      <c r="BF1369" s="27"/>
      <c r="BG1369" s="28"/>
      <c r="BH1369" s="17"/>
      <c r="CF1369" s="17"/>
      <c r="CG1369" s="17"/>
      <c r="CH1369" s="17"/>
      <c r="CI1369" s="17"/>
    </row>
    <row r="1370" spans="33:87" ht="9.9499999999999993" customHeight="1">
      <c r="AG1370" s="18">
        <v>36069</v>
      </c>
      <c r="AH1370" s="19" t="s">
        <v>39</v>
      </c>
      <c r="AI1370" s="19"/>
      <c r="AJ1370" s="19"/>
      <c r="AK1370" s="19"/>
      <c r="AL1370" s="20">
        <v>0.02</v>
      </c>
      <c r="AM1370" s="26"/>
      <c r="AN1370" s="21"/>
      <c r="AO1370" s="19" t="s">
        <v>34</v>
      </c>
      <c r="AP1370" s="20"/>
      <c r="AQ1370" s="3">
        <f t="shared" si="149"/>
        <v>40.559248939670304</v>
      </c>
      <c r="AR1370" s="19"/>
      <c r="AS1370" s="19"/>
      <c r="AT1370" s="27">
        <v>202.89767001096942</v>
      </c>
      <c r="AU1370" s="27">
        <v>115.57652462106331</v>
      </c>
      <c r="AV1370" s="28">
        <v>0</v>
      </c>
      <c r="AW1370" s="60"/>
      <c r="AX1370" s="69"/>
      <c r="AY1370" s="68"/>
      <c r="AZ1370" s="69"/>
      <c r="BA1370" s="69"/>
      <c r="BB1370" s="69"/>
      <c r="BC1370" s="68"/>
      <c r="BD1370" s="20"/>
      <c r="BE1370" s="27"/>
      <c r="BF1370" s="27"/>
      <c r="BG1370" s="28"/>
      <c r="BH1370" s="17"/>
      <c r="CF1370" s="17"/>
      <c r="CG1370" s="17"/>
      <c r="CH1370" s="17"/>
      <c r="CI1370" s="17"/>
    </row>
    <row r="1371" spans="33:87" ht="9.9499999999999993" customHeight="1">
      <c r="AG1371" s="18">
        <v>36098</v>
      </c>
      <c r="AH1371" s="19" t="s">
        <v>35</v>
      </c>
      <c r="AI1371" s="20">
        <v>1.6E-2</v>
      </c>
      <c r="AJ1371" s="26"/>
      <c r="AK1371" s="20"/>
      <c r="AL1371" s="20"/>
      <c r="AM1371" s="20"/>
      <c r="AN1371" s="20"/>
      <c r="AO1371" s="19" t="s">
        <v>34</v>
      </c>
      <c r="AP1371" s="18"/>
      <c r="AQ1371" s="3">
        <f t="shared" si="149"/>
        <v>40.484961413093401</v>
      </c>
      <c r="AR1371" s="27">
        <v>51.910158776170221</v>
      </c>
      <c r="AS1371" s="28">
        <v>2.9395714107483775E-2</v>
      </c>
      <c r="AT1371" s="28"/>
      <c r="AU1371" s="28"/>
      <c r="AV1371" s="28"/>
      <c r="AW1371" s="60"/>
      <c r="AX1371" s="69"/>
      <c r="AY1371" s="68"/>
      <c r="AZ1371" s="69"/>
      <c r="BA1371" s="69"/>
      <c r="BB1371" s="69"/>
      <c r="BC1371" s="68"/>
      <c r="BD1371" s="20"/>
      <c r="BE1371" s="27"/>
      <c r="BF1371" s="27"/>
      <c r="BG1371" s="28"/>
      <c r="BH1371" s="17"/>
      <c r="CF1371" s="17"/>
      <c r="CG1371" s="17"/>
      <c r="CH1371" s="17"/>
      <c r="CI1371" s="17"/>
    </row>
    <row r="1372" spans="33:87" ht="9.9499999999999993" customHeight="1">
      <c r="AG1372" s="18">
        <v>36098</v>
      </c>
      <c r="AH1372" s="19" t="s">
        <v>33</v>
      </c>
      <c r="AI1372" s="26"/>
      <c r="AJ1372" s="20">
        <v>1.4500000000000001E-2</v>
      </c>
      <c r="AK1372" s="21"/>
      <c r="AL1372" s="21"/>
      <c r="AM1372" s="21"/>
      <c r="AN1372" s="21"/>
      <c r="AO1372" s="19" t="s">
        <v>34</v>
      </c>
      <c r="AP1372" s="18"/>
      <c r="AQ1372" s="3">
        <f t="shared" si="149"/>
        <v>40.484961413093401</v>
      </c>
      <c r="AR1372" s="27">
        <v>51.910158776170221</v>
      </c>
      <c r="AS1372" s="28">
        <v>2.9395714107483775E-2</v>
      </c>
      <c r="AT1372" s="28"/>
      <c r="AU1372" s="28"/>
      <c r="AV1372" s="28"/>
      <c r="AW1372" s="60"/>
      <c r="AX1372" s="69"/>
      <c r="AY1372" s="68"/>
      <c r="AZ1372" s="69"/>
      <c r="BA1372" s="69"/>
      <c r="BB1372" s="69"/>
      <c r="BC1372" s="68"/>
      <c r="BD1372" s="20"/>
      <c r="BE1372" s="27"/>
      <c r="BF1372" s="27"/>
      <c r="BG1372" s="28"/>
      <c r="BH1372" s="17"/>
      <c r="CF1372" s="17"/>
      <c r="CG1372" s="17"/>
      <c r="CH1372" s="17"/>
      <c r="CI1372" s="17"/>
    </row>
    <row r="1373" spans="33:87" ht="9.9499999999999993" customHeight="1">
      <c r="AG1373" s="18">
        <v>36101</v>
      </c>
      <c r="AH1373" s="19" t="s">
        <v>33</v>
      </c>
      <c r="AI1373" s="26"/>
      <c r="AJ1373" s="20">
        <v>1.4500000000000001E-2</v>
      </c>
      <c r="AK1373" s="20"/>
      <c r="AL1373" s="20"/>
      <c r="AM1373" s="20"/>
      <c r="AN1373" s="20"/>
      <c r="AO1373" s="19" t="s">
        <v>34</v>
      </c>
      <c r="AP1373" s="18"/>
      <c r="AQ1373" s="3">
        <f t="shared" si="149"/>
        <v>40.477284266622114</v>
      </c>
      <c r="AR1373" s="27">
        <v>51.900331440681654</v>
      </c>
      <c r="AS1373" s="28">
        <v>2.9390149078378284E-2</v>
      </c>
      <c r="AT1373" s="28"/>
      <c r="AU1373" s="28"/>
      <c r="AV1373" s="28"/>
      <c r="AW1373" s="60"/>
      <c r="AX1373" s="69"/>
      <c r="AY1373" s="68"/>
      <c r="AZ1373" s="69"/>
      <c r="BA1373" s="69"/>
      <c r="BB1373" s="69"/>
      <c r="BC1373" s="68"/>
      <c r="BD1373" s="20"/>
      <c r="BE1373" s="27"/>
      <c r="BF1373" s="27"/>
      <c r="BG1373" s="28"/>
      <c r="BH1373" s="17"/>
      <c r="CF1373" s="17"/>
      <c r="CG1373" s="17"/>
      <c r="CH1373" s="17"/>
      <c r="CI1373" s="17"/>
    </row>
    <row r="1374" spans="33:87" ht="9.9499999999999993" customHeight="1">
      <c r="AG1374" s="18">
        <v>36101</v>
      </c>
      <c r="AH1374" s="19" t="s">
        <v>33</v>
      </c>
      <c r="AI1374" s="26"/>
      <c r="AJ1374" s="20">
        <v>1.4500000000000001E-2</v>
      </c>
      <c r="AK1374" s="21"/>
      <c r="AL1374" s="21"/>
      <c r="AM1374" s="21"/>
      <c r="AN1374" s="21"/>
      <c r="AO1374" s="19" t="s">
        <v>34</v>
      </c>
      <c r="AP1374" s="18"/>
      <c r="AQ1374" s="3">
        <f t="shared" si="149"/>
        <v>40.477284266622114</v>
      </c>
      <c r="AR1374" s="27">
        <v>51.900331440681654</v>
      </c>
      <c r="AS1374" s="28">
        <v>2.9390149078378284E-2</v>
      </c>
      <c r="AT1374" s="28"/>
      <c r="AU1374" s="28"/>
      <c r="AV1374" s="28"/>
      <c r="AW1374" s="60"/>
      <c r="AX1374" s="69"/>
      <c r="AY1374" s="68"/>
      <c r="AZ1374" s="69"/>
      <c r="BA1374" s="69"/>
      <c r="BB1374" s="69"/>
      <c r="BC1374" s="68"/>
      <c r="BD1374" s="20"/>
      <c r="BE1374" s="27"/>
      <c r="BF1374" s="27"/>
      <c r="BG1374" s="28"/>
      <c r="BH1374" s="17"/>
      <c r="CF1374" s="17"/>
      <c r="CG1374" s="17"/>
      <c r="CH1374" s="17"/>
      <c r="CI1374" s="17"/>
    </row>
    <row r="1375" spans="33:87" ht="9.9499999999999993" customHeight="1">
      <c r="AG1375" s="18">
        <v>36101</v>
      </c>
      <c r="AH1375" s="19" t="s">
        <v>33</v>
      </c>
      <c r="AI1375" s="26"/>
      <c r="AJ1375" s="20">
        <v>1.4500000000000001E-2</v>
      </c>
      <c r="AK1375" s="21"/>
      <c r="AL1375" s="21"/>
      <c r="AM1375" s="21"/>
      <c r="AN1375" s="21"/>
      <c r="AO1375" s="19" t="s">
        <v>34</v>
      </c>
      <c r="AP1375" s="20"/>
      <c r="AQ1375" s="3">
        <f t="shared" si="149"/>
        <v>40.477284266622114</v>
      </c>
      <c r="AR1375" s="27">
        <v>51.900331440681654</v>
      </c>
      <c r="AS1375" s="28">
        <v>2.9390149078378284E-2</v>
      </c>
      <c r="AT1375" s="28"/>
      <c r="AU1375" s="28"/>
      <c r="AV1375" s="28"/>
      <c r="AW1375" s="60"/>
      <c r="AX1375" s="69"/>
      <c r="AY1375" s="68"/>
      <c r="AZ1375" s="69"/>
      <c r="BA1375" s="69"/>
      <c r="BB1375" s="69"/>
      <c r="BC1375" s="68"/>
      <c r="BD1375" s="20"/>
      <c r="BE1375" s="27"/>
      <c r="BF1375" s="27"/>
      <c r="BG1375" s="28"/>
      <c r="BH1375" s="17"/>
      <c r="CF1375" s="17"/>
      <c r="CG1375" s="17"/>
      <c r="CH1375" s="17"/>
      <c r="CI1375" s="17"/>
    </row>
    <row r="1376" spans="33:87" ht="9.9499999999999993" customHeight="1">
      <c r="AG1376" s="18">
        <v>36101</v>
      </c>
      <c r="AH1376" s="19" t="s">
        <v>39</v>
      </c>
      <c r="AI1376" s="19"/>
      <c r="AJ1376" s="19"/>
      <c r="AK1376" s="19"/>
      <c r="AL1376" s="20">
        <v>0.02</v>
      </c>
      <c r="AM1376" s="26"/>
      <c r="AN1376" s="20"/>
      <c r="AO1376" s="19" t="s">
        <v>34</v>
      </c>
      <c r="AP1376" s="18"/>
      <c r="AQ1376" s="3">
        <f t="shared" si="149"/>
        <v>40.477284266622114</v>
      </c>
      <c r="AR1376" s="19"/>
      <c r="AS1376" s="19"/>
      <c r="AT1376" s="27">
        <v>202.48832278058777</v>
      </c>
      <c r="AU1376" s="27">
        <v>115.3433483098311</v>
      </c>
      <c r="AV1376" s="28">
        <v>0</v>
      </c>
      <c r="AW1376" s="60"/>
      <c r="AX1376" s="69"/>
      <c r="AY1376" s="68"/>
      <c r="AZ1376" s="69"/>
      <c r="BA1376" s="69"/>
      <c r="BB1376" s="69"/>
      <c r="BC1376" s="68"/>
      <c r="BD1376" s="20"/>
      <c r="BE1376" s="27"/>
      <c r="BF1376" s="27"/>
      <c r="BG1376" s="28"/>
      <c r="BH1376" s="17"/>
      <c r="CF1376" s="17"/>
      <c r="CG1376" s="17"/>
      <c r="CH1376" s="17"/>
      <c r="CI1376" s="17"/>
    </row>
    <row r="1377" spans="33:87" ht="9.9499999999999993" customHeight="1">
      <c r="AG1377" s="18">
        <v>36129</v>
      </c>
      <c r="AH1377" s="19" t="s">
        <v>35</v>
      </c>
      <c r="AI1377" s="20">
        <v>1.6E-2</v>
      </c>
      <c r="AJ1377" s="26"/>
      <c r="AK1377" s="20"/>
      <c r="AL1377" s="20"/>
      <c r="AM1377" s="20"/>
      <c r="AN1377" s="20"/>
      <c r="AO1377" s="19" t="s">
        <v>34</v>
      </c>
      <c r="AP1377" s="18"/>
      <c r="AQ1377" s="3">
        <f t="shared" si="149"/>
        <v>40.405701065181802</v>
      </c>
      <c r="AR1377" s="27">
        <v>51.808699310908203</v>
      </c>
      <c r="AS1377" s="28">
        <v>2.9338259584040679E-2</v>
      </c>
      <c r="AT1377" s="28"/>
      <c r="AU1377" s="28"/>
      <c r="AV1377" s="28"/>
      <c r="AW1377" s="60"/>
      <c r="AX1377" s="69"/>
      <c r="AY1377" s="68"/>
      <c r="AZ1377" s="69"/>
      <c r="BA1377" s="69"/>
      <c r="BB1377" s="69"/>
      <c r="BC1377" s="68"/>
      <c r="BD1377" s="20"/>
      <c r="BE1377" s="27"/>
      <c r="BF1377" s="27"/>
      <c r="BG1377" s="28"/>
      <c r="BH1377" s="17"/>
      <c r="CF1377" s="17"/>
      <c r="CG1377" s="17"/>
      <c r="CH1377" s="17"/>
      <c r="CI1377" s="17"/>
    </row>
    <row r="1378" spans="33:87" ht="9.9499999999999993" customHeight="1">
      <c r="AG1378" s="18">
        <v>36129</v>
      </c>
      <c r="AH1378" s="19" t="s">
        <v>33</v>
      </c>
      <c r="AI1378" s="26"/>
      <c r="AJ1378" s="20">
        <v>1.4500000000000001E-2</v>
      </c>
      <c r="AK1378" s="21"/>
      <c r="AL1378" s="21"/>
      <c r="AM1378" s="21"/>
      <c r="AN1378" s="21"/>
      <c r="AO1378" s="19" t="s">
        <v>34</v>
      </c>
      <c r="AP1378" s="18"/>
      <c r="AQ1378" s="3">
        <f t="shared" si="149"/>
        <v>40.405701065181802</v>
      </c>
      <c r="AR1378" s="27">
        <v>51.808699310908203</v>
      </c>
      <c r="AS1378" s="28">
        <v>2.9338259584040679E-2</v>
      </c>
      <c r="AT1378" s="28"/>
      <c r="AU1378" s="28"/>
      <c r="AV1378" s="28"/>
      <c r="AW1378" s="60"/>
      <c r="AX1378" s="69"/>
      <c r="AY1378" s="68"/>
      <c r="AZ1378" s="69"/>
      <c r="BA1378" s="69"/>
      <c r="BB1378" s="69"/>
      <c r="BC1378" s="68"/>
      <c r="BD1378" s="20"/>
      <c r="BE1378" s="27"/>
      <c r="BF1378" s="27"/>
      <c r="BG1378" s="28"/>
      <c r="BH1378" s="17"/>
      <c r="CF1378" s="17"/>
      <c r="CG1378" s="17"/>
      <c r="CH1378" s="17"/>
      <c r="CI1378" s="17"/>
    </row>
    <row r="1379" spans="33:87" ht="9.9499999999999993" customHeight="1">
      <c r="AG1379" s="18">
        <v>36130</v>
      </c>
      <c r="AH1379" s="19" t="s">
        <v>33</v>
      </c>
      <c r="AI1379" s="26"/>
      <c r="AJ1379" s="20">
        <v>1.4500000000000001E-2</v>
      </c>
      <c r="AK1379" s="20"/>
      <c r="AL1379" s="20"/>
      <c r="AM1379" s="20"/>
      <c r="AN1379" s="20"/>
      <c r="AO1379" s="19" t="s">
        <v>34</v>
      </c>
      <c r="AP1379" s="18"/>
      <c r="AQ1379" s="3">
        <f t="shared" si="149"/>
        <v>40.40314686493624</v>
      </c>
      <c r="AR1379" s="27">
        <v>51.805429728653067</v>
      </c>
      <c r="AS1379" s="28">
        <v>2.9336408083149738E-2</v>
      </c>
      <c r="AT1379" s="28"/>
      <c r="AU1379" s="28"/>
      <c r="AV1379" s="28"/>
      <c r="AW1379" s="60"/>
      <c r="AX1379" s="69"/>
      <c r="AY1379" s="68"/>
      <c r="AZ1379" s="69"/>
      <c r="BA1379" s="69"/>
      <c r="BB1379" s="69"/>
      <c r="BC1379" s="68"/>
      <c r="BD1379" s="20"/>
      <c r="BE1379" s="27"/>
      <c r="BF1379" s="27"/>
      <c r="BG1379" s="28"/>
      <c r="BH1379" s="17"/>
      <c r="CF1379" s="17"/>
      <c r="CG1379" s="17"/>
      <c r="CH1379" s="17"/>
      <c r="CI1379" s="17"/>
    </row>
    <row r="1380" spans="33:87" ht="9.9499999999999993" customHeight="1">
      <c r="AG1380" s="18">
        <v>36130</v>
      </c>
      <c r="AH1380" s="19" t="s">
        <v>33</v>
      </c>
      <c r="AI1380" s="26"/>
      <c r="AJ1380" s="20">
        <v>1.4500000000000001E-2</v>
      </c>
      <c r="AK1380" s="21"/>
      <c r="AL1380" s="21"/>
      <c r="AM1380" s="21"/>
      <c r="AN1380" s="21"/>
      <c r="AO1380" s="19" t="s">
        <v>34</v>
      </c>
      <c r="AP1380" s="20"/>
      <c r="AQ1380" s="3">
        <f t="shared" si="149"/>
        <v>40.40314686493624</v>
      </c>
      <c r="AR1380" s="27">
        <v>51.805429728653067</v>
      </c>
      <c r="AS1380" s="28">
        <v>2.9336408083149738E-2</v>
      </c>
      <c r="AT1380" s="28"/>
      <c r="AU1380" s="28"/>
      <c r="AV1380" s="28"/>
      <c r="AW1380" s="60"/>
      <c r="AX1380" s="69"/>
      <c r="AY1380" s="68"/>
      <c r="AZ1380" s="69"/>
      <c r="BA1380" s="69"/>
      <c r="BB1380" s="69"/>
      <c r="BC1380" s="68"/>
      <c r="BD1380" s="20"/>
      <c r="BE1380" s="27"/>
      <c r="BF1380" s="27"/>
      <c r="BG1380" s="28"/>
      <c r="BH1380" s="17"/>
      <c r="CF1380" s="17"/>
      <c r="CG1380" s="17"/>
      <c r="CH1380" s="17"/>
      <c r="CI1380" s="17"/>
    </row>
    <row r="1381" spans="33:87" ht="9.9499999999999993" customHeight="1">
      <c r="AG1381" s="18">
        <v>36130</v>
      </c>
      <c r="AH1381" s="19" t="s">
        <v>33</v>
      </c>
      <c r="AI1381" s="26"/>
      <c r="AJ1381" s="20">
        <v>1.4500000000000001E-2</v>
      </c>
      <c r="AK1381" s="21"/>
      <c r="AL1381" s="21"/>
      <c r="AM1381" s="21"/>
      <c r="AN1381" s="21"/>
      <c r="AO1381" s="19" t="s">
        <v>34</v>
      </c>
      <c r="AP1381" s="18"/>
      <c r="AQ1381" s="3">
        <f t="shared" si="149"/>
        <v>40.40314686493624</v>
      </c>
      <c r="AR1381" s="27">
        <v>51.805429728653067</v>
      </c>
      <c r="AS1381" s="28">
        <v>2.9336408083149738E-2</v>
      </c>
      <c r="AT1381" s="28"/>
      <c r="AU1381" s="28"/>
      <c r="AV1381" s="28"/>
      <c r="AW1381" s="60"/>
      <c r="AX1381" s="69"/>
      <c r="AY1381" s="68"/>
      <c r="AZ1381" s="69"/>
      <c r="BA1381" s="69"/>
      <c r="BB1381" s="69"/>
      <c r="BC1381" s="68"/>
      <c r="BD1381" s="20"/>
      <c r="BE1381" s="27"/>
      <c r="BF1381" s="27"/>
      <c r="BG1381" s="28"/>
      <c r="BH1381" s="17"/>
      <c r="CF1381" s="17"/>
      <c r="CG1381" s="17"/>
      <c r="CH1381" s="17"/>
      <c r="CI1381" s="17"/>
    </row>
    <row r="1382" spans="33:87" ht="9.9499999999999993" customHeight="1">
      <c r="AG1382" s="18">
        <v>36130</v>
      </c>
      <c r="AH1382" s="19" t="s">
        <v>39</v>
      </c>
      <c r="AI1382" s="19"/>
      <c r="AJ1382" s="19"/>
      <c r="AK1382" s="19"/>
      <c r="AL1382" s="20">
        <v>0.02</v>
      </c>
      <c r="AM1382" s="26"/>
      <c r="AN1382" s="20"/>
      <c r="AO1382" s="19" t="s">
        <v>34</v>
      </c>
      <c r="AP1382" s="18"/>
      <c r="AQ1382" s="3">
        <f t="shared" si="149"/>
        <v>40.40314686493624</v>
      </c>
      <c r="AR1382" s="19"/>
      <c r="AS1382" s="19"/>
      <c r="AT1382" s="27">
        <v>202.11806525112209</v>
      </c>
      <c r="AU1382" s="27">
        <v>115.13243865045399</v>
      </c>
      <c r="AV1382" s="28">
        <v>0</v>
      </c>
      <c r="AW1382" s="60"/>
      <c r="AX1382" s="69"/>
      <c r="AY1382" s="68"/>
      <c r="AZ1382" s="69"/>
      <c r="BA1382" s="69"/>
      <c r="BB1382" s="69"/>
      <c r="BC1382" s="68"/>
      <c r="BD1382" s="20"/>
      <c r="BE1382" s="27"/>
      <c r="BF1382" s="27"/>
      <c r="BG1382" s="28"/>
      <c r="BH1382" s="17"/>
      <c r="CF1382" s="17"/>
      <c r="CG1382" s="17"/>
      <c r="CH1382" s="17"/>
      <c r="CI1382" s="17"/>
    </row>
    <row r="1383" spans="33:87" ht="9.9499999999999993" customHeight="1">
      <c r="AG1383" s="18">
        <v>36157</v>
      </c>
      <c r="AH1383" s="19" t="s">
        <v>35</v>
      </c>
      <c r="AI1383" s="20">
        <v>1.6E-2</v>
      </c>
      <c r="AJ1383" s="26"/>
      <c r="AK1383" s="20"/>
      <c r="AL1383" s="20"/>
      <c r="AM1383" s="20"/>
      <c r="AN1383" s="20"/>
      <c r="AO1383" s="19" t="s">
        <v>34</v>
      </c>
      <c r="AP1383" s="20"/>
      <c r="AQ1383" s="3">
        <f t="shared" si="149"/>
        <v>40.334244457084431</v>
      </c>
      <c r="AR1383" s="27">
        <v>51.717228961357996</v>
      </c>
      <c r="AS1383" s="28">
        <v>2.9286461702699506E-2</v>
      </c>
      <c r="AT1383" s="28"/>
      <c r="AU1383" s="28"/>
      <c r="AV1383" s="28"/>
      <c r="AW1383" s="60"/>
      <c r="AX1383" s="69"/>
      <c r="AY1383" s="68"/>
      <c r="AZ1383" s="69"/>
      <c r="BA1383" s="69"/>
      <c r="BB1383" s="69"/>
      <c r="BC1383" s="68"/>
      <c r="BD1383" s="20"/>
      <c r="BE1383" s="27"/>
      <c r="BF1383" s="27"/>
      <c r="BG1383" s="28"/>
      <c r="BH1383" s="17"/>
      <c r="CF1383" s="17"/>
      <c r="CG1383" s="17"/>
      <c r="CH1383" s="17"/>
      <c r="CI1383" s="17"/>
    </row>
    <row r="1384" spans="33:87" ht="9.9499999999999993" customHeight="1">
      <c r="AG1384" s="18">
        <v>36157</v>
      </c>
      <c r="AH1384" s="19" t="s">
        <v>33</v>
      </c>
      <c r="AI1384" s="26"/>
      <c r="AJ1384" s="20">
        <v>1.4500000000000001E-2</v>
      </c>
      <c r="AK1384" s="21"/>
      <c r="AL1384" s="21"/>
      <c r="AM1384" s="21"/>
      <c r="AN1384" s="21"/>
      <c r="AO1384" s="19" t="s">
        <v>34</v>
      </c>
      <c r="AP1384" s="20"/>
      <c r="AQ1384" s="3">
        <f t="shared" si="149"/>
        <v>40.334244457084431</v>
      </c>
      <c r="AR1384" s="27">
        <v>51.717228961357996</v>
      </c>
      <c r="AS1384" s="28">
        <v>2.9286461702699506E-2</v>
      </c>
      <c r="AT1384" s="28"/>
      <c r="AU1384" s="28"/>
      <c r="AV1384" s="28"/>
      <c r="AW1384" s="60"/>
      <c r="AX1384" s="69"/>
      <c r="AY1384" s="68"/>
      <c r="AZ1384" s="69"/>
      <c r="BA1384" s="69"/>
      <c r="BB1384" s="69"/>
      <c r="BC1384" s="68"/>
      <c r="BD1384" s="20"/>
      <c r="BE1384" s="27"/>
      <c r="BF1384" s="27"/>
      <c r="BG1384" s="28"/>
      <c r="BH1384" s="17"/>
      <c r="CF1384" s="17"/>
      <c r="CG1384" s="17"/>
      <c r="CH1384" s="17"/>
      <c r="CI1384" s="17"/>
    </row>
    <row r="1385" spans="33:87" ht="9.9499999999999993" customHeight="1">
      <c r="AG1385" s="18">
        <v>36165</v>
      </c>
      <c r="AH1385" s="19" t="s">
        <v>33</v>
      </c>
      <c r="AI1385" s="26"/>
      <c r="AJ1385" s="20">
        <v>1.4500000000000001E-2</v>
      </c>
      <c r="AK1385" s="21"/>
      <c r="AL1385" s="21"/>
      <c r="AM1385" s="21"/>
      <c r="AN1385" s="21"/>
      <c r="AO1385" s="19" t="s">
        <v>34</v>
      </c>
      <c r="AP1385" s="18"/>
      <c r="AQ1385" s="3">
        <f t="shared" si="149"/>
        <v>40.313851503841114</v>
      </c>
      <c r="AR1385" s="27">
        <v>51.691124250523018</v>
      </c>
      <c r="AS1385" s="28">
        <v>2.9271679112265282E-2</v>
      </c>
      <c r="AT1385" s="28"/>
      <c r="AU1385" s="28"/>
      <c r="AV1385" s="28"/>
      <c r="AW1385" s="60"/>
      <c r="AX1385" s="69"/>
      <c r="AY1385" s="68"/>
      <c r="AZ1385" s="69"/>
      <c r="BA1385" s="69"/>
      <c r="BB1385" s="69"/>
      <c r="BC1385" s="68"/>
      <c r="BD1385" s="20"/>
      <c r="BE1385" s="27"/>
      <c r="BF1385" s="27"/>
      <c r="BG1385" s="28"/>
      <c r="BH1385" s="17"/>
      <c r="CF1385" s="17"/>
      <c r="CG1385" s="17"/>
      <c r="CH1385" s="17"/>
      <c r="CI1385" s="17"/>
    </row>
    <row r="1386" spans="33:87" ht="9.9499999999999993" customHeight="1">
      <c r="AG1386" s="18">
        <v>36165</v>
      </c>
      <c r="AH1386" s="19" t="s">
        <v>33</v>
      </c>
      <c r="AI1386" s="26"/>
      <c r="AJ1386" s="20">
        <v>1.4500000000000001E-2</v>
      </c>
      <c r="AK1386" s="21"/>
      <c r="AL1386" s="21"/>
      <c r="AM1386" s="21"/>
      <c r="AN1386" s="21"/>
      <c r="AO1386" s="19" t="s">
        <v>34</v>
      </c>
      <c r="AP1386" s="20"/>
      <c r="AQ1386" s="3">
        <f t="shared" si="149"/>
        <v>40.313851503841114</v>
      </c>
      <c r="AR1386" s="27">
        <v>51.691124250523018</v>
      </c>
      <c r="AS1386" s="28">
        <v>2.9271679112265282E-2</v>
      </c>
      <c r="AT1386" s="28"/>
      <c r="AU1386" s="28"/>
      <c r="AV1386" s="28"/>
      <c r="AW1386" s="60"/>
      <c r="AX1386" s="69"/>
      <c r="AY1386" s="68"/>
      <c r="AZ1386" s="69"/>
      <c r="BA1386" s="69"/>
      <c r="BB1386" s="69"/>
      <c r="BC1386" s="68"/>
      <c r="BD1386" s="20"/>
      <c r="BE1386" s="27"/>
      <c r="BF1386" s="27"/>
      <c r="BG1386" s="28"/>
      <c r="BH1386" s="17"/>
      <c r="CF1386" s="17"/>
      <c r="CG1386" s="17"/>
      <c r="CH1386" s="17"/>
      <c r="CI1386" s="17"/>
    </row>
    <row r="1387" spans="33:87" ht="9.9499999999999993" customHeight="1">
      <c r="AG1387" s="18">
        <v>36165</v>
      </c>
      <c r="AH1387" s="19" t="s">
        <v>33</v>
      </c>
      <c r="AI1387" s="26"/>
      <c r="AJ1387" s="20">
        <v>1.4500000000000001E-2</v>
      </c>
      <c r="AK1387" s="21"/>
      <c r="AL1387" s="21"/>
      <c r="AM1387" s="21"/>
      <c r="AN1387" s="21"/>
      <c r="AO1387" s="19" t="s">
        <v>34</v>
      </c>
      <c r="AP1387" s="20"/>
      <c r="AQ1387" s="3">
        <f t="shared" si="149"/>
        <v>40.313851503841114</v>
      </c>
      <c r="AR1387" s="27">
        <v>51.691124250523018</v>
      </c>
      <c r="AS1387" s="28">
        <v>2.9271679112265282E-2</v>
      </c>
      <c r="AT1387" s="28"/>
      <c r="AU1387" s="28"/>
      <c r="AV1387" s="28"/>
      <c r="AW1387" s="60"/>
      <c r="AX1387" s="69"/>
      <c r="AY1387" s="68"/>
      <c r="AZ1387" s="69"/>
      <c r="BA1387" s="69"/>
      <c r="BB1387" s="69"/>
      <c r="BC1387" s="68"/>
      <c r="BD1387" s="20"/>
      <c r="BE1387" s="27"/>
      <c r="BF1387" s="27"/>
      <c r="BG1387" s="28"/>
      <c r="BH1387" s="17"/>
      <c r="CF1387" s="17"/>
      <c r="CG1387" s="17"/>
      <c r="CH1387" s="17"/>
      <c r="CI1387" s="17"/>
    </row>
    <row r="1388" spans="33:87" ht="9.9499999999999993" customHeight="1">
      <c r="AG1388" s="18">
        <v>36165</v>
      </c>
      <c r="AH1388" s="19" t="s">
        <v>39</v>
      </c>
      <c r="AI1388" s="19"/>
      <c r="AJ1388" s="19"/>
      <c r="AK1388" s="19"/>
      <c r="AL1388" s="20">
        <v>0.02</v>
      </c>
      <c r="AM1388" s="26"/>
      <c r="AN1388" s="20"/>
      <c r="AO1388" s="19" t="s">
        <v>34</v>
      </c>
      <c r="AP1388" s="18"/>
      <c r="AQ1388" s="3">
        <f t="shared" si="149"/>
        <v>40.313851503841114</v>
      </c>
      <c r="AR1388" s="19"/>
      <c r="AS1388" s="19"/>
      <c r="AT1388" s="27">
        <v>201.67210423490698</v>
      </c>
      <c r="AU1388" s="27">
        <v>114.87840604195812</v>
      </c>
      <c r="AV1388" s="28">
        <v>0</v>
      </c>
      <c r="AW1388" s="60"/>
      <c r="AX1388" s="69"/>
      <c r="AY1388" s="68"/>
      <c r="AZ1388" s="69"/>
      <c r="BA1388" s="69"/>
      <c r="BB1388" s="69"/>
      <c r="BC1388" s="68"/>
      <c r="BD1388" s="20"/>
      <c r="BE1388" s="27"/>
      <c r="BF1388" s="27"/>
      <c r="BG1388" s="28"/>
      <c r="BH1388" s="17"/>
      <c r="CF1388" s="17"/>
      <c r="CG1388" s="17"/>
      <c r="CH1388" s="17"/>
      <c r="CI1388" s="17"/>
    </row>
    <row r="1389" spans="33:87" ht="9.9499999999999993" customHeight="1">
      <c r="AG1389" s="18">
        <v>36189</v>
      </c>
      <c r="AH1389" s="19" t="s">
        <v>35</v>
      </c>
      <c r="AI1389" s="20">
        <v>1.6E-2</v>
      </c>
      <c r="AJ1389" s="26"/>
      <c r="AK1389" s="20"/>
      <c r="AL1389" s="20"/>
      <c r="AM1389" s="20"/>
      <c r="AN1389" s="20"/>
      <c r="AO1389" s="19" t="s">
        <v>34</v>
      </c>
      <c r="AP1389" s="18"/>
      <c r="AQ1389" s="3">
        <f t="shared" si="149"/>
        <v>40.252734487200904</v>
      </c>
      <c r="AR1389" s="27">
        <v>51.612889150865342</v>
      </c>
      <c r="AS1389" s="28">
        <v>2.9227376095728119E-2</v>
      </c>
      <c r="AT1389" s="28"/>
      <c r="AU1389" s="28"/>
      <c r="AV1389" s="28"/>
      <c r="AW1389" s="60"/>
      <c r="AX1389" s="69"/>
      <c r="AY1389" s="68"/>
      <c r="AZ1389" s="69"/>
      <c r="BA1389" s="69"/>
      <c r="BB1389" s="69"/>
      <c r="BC1389" s="68"/>
      <c r="BD1389" s="20"/>
      <c r="BE1389" s="27"/>
      <c r="BF1389" s="27"/>
      <c r="BG1389" s="28"/>
      <c r="BH1389" s="17"/>
      <c r="CF1389" s="17"/>
      <c r="CG1389" s="17"/>
      <c r="CH1389" s="17"/>
      <c r="CI1389" s="17"/>
    </row>
    <row r="1390" spans="33:87" ht="9.9499999999999993" customHeight="1">
      <c r="AG1390" s="18">
        <v>36189</v>
      </c>
      <c r="AH1390" s="19" t="s">
        <v>33</v>
      </c>
      <c r="AI1390" s="26"/>
      <c r="AJ1390" s="20">
        <v>1.4500000000000001E-2</v>
      </c>
      <c r="AK1390" s="21"/>
      <c r="AL1390" s="21"/>
      <c r="AM1390" s="21"/>
      <c r="AN1390" s="21"/>
      <c r="AO1390" s="19" t="s">
        <v>34</v>
      </c>
      <c r="AP1390" s="20"/>
      <c r="AQ1390" s="3">
        <f t="shared" si="149"/>
        <v>40.252734487200904</v>
      </c>
      <c r="AR1390" s="27">
        <v>51.612889150865342</v>
      </c>
      <c r="AS1390" s="28">
        <v>2.9227376095728119E-2</v>
      </c>
      <c r="AT1390" s="28"/>
      <c r="AU1390" s="28"/>
      <c r="AV1390" s="28"/>
      <c r="AW1390" s="60"/>
      <c r="AX1390" s="69"/>
      <c r="AY1390" s="68"/>
      <c r="AZ1390" s="69"/>
      <c r="BA1390" s="69"/>
      <c r="BB1390" s="69"/>
      <c r="BC1390" s="68"/>
      <c r="BD1390" s="20"/>
      <c r="BE1390" s="27"/>
      <c r="BF1390" s="27"/>
      <c r="BG1390" s="28"/>
      <c r="BH1390" s="17"/>
      <c r="CF1390" s="17"/>
      <c r="CG1390" s="17"/>
      <c r="CH1390" s="17"/>
      <c r="CI1390" s="17"/>
    </row>
    <row r="1391" spans="33:87" ht="9.9499999999999993" customHeight="1">
      <c r="AG1391" s="18">
        <v>36192</v>
      </c>
      <c r="AH1391" s="19" t="s">
        <v>33</v>
      </c>
      <c r="AI1391" s="26"/>
      <c r="AJ1391" s="20">
        <v>1.4500000000000001E-2</v>
      </c>
      <c r="AK1391" s="20"/>
      <c r="AL1391" s="20"/>
      <c r="AM1391" s="20"/>
      <c r="AN1391" s="20"/>
      <c r="AO1391" s="19" t="s">
        <v>34</v>
      </c>
      <c r="AP1391" s="20"/>
      <c r="AQ1391" s="3">
        <f t="shared" si="149"/>
        <v>40.245101377825428</v>
      </c>
      <c r="AR1391" s="27">
        <v>51.603118092768483</v>
      </c>
      <c r="AS1391" s="28">
        <v>2.9221842935415868E-2</v>
      </c>
      <c r="AT1391" s="28"/>
      <c r="AU1391" s="28"/>
      <c r="AV1391" s="28"/>
      <c r="AW1391" s="60"/>
      <c r="AX1391" s="69"/>
      <c r="AY1391" s="68"/>
      <c r="AZ1391" s="69"/>
      <c r="BA1391" s="69"/>
      <c r="BB1391" s="69"/>
      <c r="BC1391" s="68"/>
      <c r="BD1391" s="20"/>
      <c r="BE1391" s="27"/>
      <c r="BF1391" s="27"/>
      <c r="BG1391" s="28"/>
      <c r="BH1391" s="17"/>
      <c r="CF1391" s="17"/>
      <c r="CG1391" s="17"/>
      <c r="CH1391" s="17"/>
      <c r="CI1391" s="17"/>
    </row>
    <row r="1392" spans="33:87" ht="9.9499999999999993" customHeight="1">
      <c r="AG1392" s="18">
        <v>36192</v>
      </c>
      <c r="AH1392" s="19" t="s">
        <v>33</v>
      </c>
      <c r="AI1392" s="26"/>
      <c r="AJ1392" s="20">
        <v>1.4500000000000001E-2</v>
      </c>
      <c r="AK1392" s="21"/>
      <c r="AL1392" s="21"/>
      <c r="AM1392" s="21"/>
      <c r="AN1392" s="21"/>
      <c r="AO1392" s="19" t="s">
        <v>34</v>
      </c>
      <c r="AP1392" s="18"/>
      <c r="AQ1392" s="3">
        <f t="shared" si="149"/>
        <v>40.245101377825428</v>
      </c>
      <c r="AR1392" s="27">
        <v>51.603118092768483</v>
      </c>
      <c r="AS1392" s="28">
        <v>2.9221842935415868E-2</v>
      </c>
      <c r="AT1392" s="28"/>
      <c r="AU1392" s="28"/>
      <c r="AV1392" s="28"/>
      <c r="AW1392" s="60"/>
      <c r="AX1392" s="69"/>
      <c r="AY1392" s="68"/>
      <c r="AZ1392" s="69"/>
      <c r="BA1392" s="69"/>
      <c r="BB1392" s="69"/>
      <c r="BC1392" s="68"/>
      <c r="BD1392" s="20"/>
      <c r="BE1392" s="27"/>
      <c r="BF1392" s="27"/>
      <c r="BG1392" s="28"/>
      <c r="BH1392" s="17"/>
      <c r="CF1392" s="17"/>
      <c r="CG1392" s="17"/>
      <c r="CH1392" s="17"/>
      <c r="CI1392" s="17"/>
    </row>
    <row r="1393" spans="33:87" ht="9.9499999999999993" customHeight="1">
      <c r="AG1393" s="18">
        <v>36192</v>
      </c>
      <c r="AH1393" s="19" t="s">
        <v>39</v>
      </c>
      <c r="AI1393" s="19"/>
      <c r="AJ1393" s="19"/>
      <c r="AK1393" s="19"/>
      <c r="AL1393" s="20">
        <v>0.02</v>
      </c>
      <c r="AM1393" s="26"/>
      <c r="AN1393" s="21"/>
      <c r="AO1393" s="19" t="s">
        <v>34</v>
      </c>
      <c r="AP1393" s="20"/>
      <c r="AQ1393" s="3">
        <f t="shared" si="149"/>
        <v>40.245101377825428</v>
      </c>
      <c r="AR1393" s="19"/>
      <c r="AS1393" s="19"/>
      <c r="AT1393" s="27">
        <v>201.3287496014506</v>
      </c>
      <c r="AU1393" s="27">
        <v>114.68282106927074</v>
      </c>
      <c r="AV1393" s="28">
        <v>0</v>
      </c>
      <c r="AW1393" s="60"/>
      <c r="AX1393" s="69"/>
      <c r="AY1393" s="68"/>
      <c r="AZ1393" s="69"/>
      <c r="BA1393" s="69"/>
      <c r="BB1393" s="69"/>
      <c r="BC1393" s="68"/>
      <c r="BD1393" s="20"/>
      <c r="BE1393" s="27"/>
      <c r="BF1393" s="27"/>
      <c r="BG1393" s="28"/>
      <c r="BH1393" s="17"/>
      <c r="CF1393" s="17"/>
      <c r="CG1393" s="17"/>
      <c r="CH1393" s="17"/>
      <c r="CI1393" s="17"/>
    </row>
    <row r="1394" spans="33:87" ht="9.9499999999999993" customHeight="1">
      <c r="AG1394" s="18">
        <v>36217</v>
      </c>
      <c r="AH1394" s="19" t="s">
        <v>35</v>
      </c>
      <c r="AI1394" s="20">
        <v>1.6E-2</v>
      </c>
      <c r="AJ1394" s="26"/>
      <c r="AK1394" s="20"/>
      <c r="AL1394" s="20"/>
      <c r="AM1394" s="20"/>
      <c r="AN1394" s="20"/>
      <c r="AO1394" s="19" t="s">
        <v>34</v>
      </c>
      <c r="AP1394" s="20"/>
      <c r="AQ1394" s="3">
        <f t="shared" si="149"/>
        <v>40.181548397187051</v>
      </c>
      <c r="AR1394" s="27">
        <v>51.521764512055263</v>
      </c>
      <c r="AS1394" s="28">
        <v>2.9175773983660638E-2</v>
      </c>
      <c r="AT1394" s="28"/>
      <c r="AU1394" s="28"/>
      <c r="AV1394" s="28"/>
      <c r="AW1394" s="60"/>
      <c r="AX1394" s="69"/>
      <c r="AY1394" s="68"/>
      <c r="AZ1394" s="69"/>
      <c r="BA1394" s="69"/>
      <c r="BB1394" s="69"/>
      <c r="BC1394" s="68"/>
      <c r="BD1394" s="20"/>
      <c r="BE1394" s="27"/>
      <c r="BF1394" s="27"/>
      <c r="BG1394" s="28"/>
      <c r="BH1394" s="17"/>
      <c r="CF1394" s="17"/>
      <c r="CG1394" s="17"/>
      <c r="CH1394" s="17"/>
      <c r="CI1394" s="17"/>
    </row>
    <row r="1395" spans="33:87" ht="9.9499999999999993" customHeight="1">
      <c r="AG1395" s="18">
        <v>36217</v>
      </c>
      <c r="AH1395" s="19" t="s">
        <v>33</v>
      </c>
      <c r="AI1395" s="26"/>
      <c r="AJ1395" s="20">
        <v>1.4500000000000001E-2</v>
      </c>
      <c r="AK1395" s="21"/>
      <c r="AL1395" s="21"/>
      <c r="AM1395" s="21"/>
      <c r="AN1395" s="21"/>
      <c r="AO1395" s="19" t="s">
        <v>34</v>
      </c>
      <c r="AP1395" s="20"/>
      <c r="AQ1395" s="3">
        <f t="shared" si="149"/>
        <v>40.181548397187051</v>
      </c>
      <c r="AR1395" s="27">
        <v>51.521764512055263</v>
      </c>
      <c r="AS1395" s="28">
        <v>2.9175773983660638E-2</v>
      </c>
      <c r="AT1395" s="28"/>
      <c r="AU1395" s="28"/>
      <c r="AV1395" s="28"/>
      <c r="AW1395" s="60"/>
      <c r="AX1395" s="69"/>
      <c r="AY1395" s="68"/>
      <c r="AZ1395" s="69"/>
      <c r="BA1395" s="69"/>
      <c r="BB1395" s="69"/>
      <c r="BC1395" s="68"/>
      <c r="BD1395" s="20"/>
      <c r="BE1395" s="27"/>
      <c r="BF1395" s="27"/>
      <c r="BG1395" s="28"/>
      <c r="BH1395" s="17"/>
      <c r="CF1395" s="17"/>
      <c r="CG1395" s="17"/>
      <c r="CH1395" s="17"/>
      <c r="CI1395" s="17"/>
    </row>
    <row r="1396" spans="33:87" ht="9.9499999999999993" customHeight="1">
      <c r="AG1396" s="18">
        <v>36220</v>
      </c>
      <c r="AH1396" s="19" t="s">
        <v>33</v>
      </c>
      <c r="AI1396" s="26"/>
      <c r="AJ1396" s="20">
        <v>1.4500000000000001E-2</v>
      </c>
      <c r="AK1396" s="20"/>
      <c r="AL1396" s="20"/>
      <c r="AM1396" s="20"/>
      <c r="AN1396" s="20"/>
      <c r="AO1396" s="19" t="s">
        <v>34</v>
      </c>
      <c r="AP1396" s="18"/>
      <c r="AQ1396" s="3">
        <f t="shared" si="149"/>
        <v>40.173928786800346</v>
      </c>
      <c r="AR1396" s="27">
        <v>51.512010705155831</v>
      </c>
      <c r="AS1396" s="28">
        <v>2.9170250592366231E-2</v>
      </c>
      <c r="AT1396" s="28"/>
      <c r="AU1396" s="28"/>
      <c r="AV1396" s="28"/>
      <c r="AW1396" s="60"/>
      <c r="AX1396" s="69"/>
      <c r="AY1396" s="68"/>
      <c r="AZ1396" s="69"/>
      <c r="BA1396" s="69"/>
      <c r="BB1396" s="69"/>
      <c r="BC1396" s="68"/>
      <c r="BD1396" s="20"/>
      <c r="BE1396" s="27"/>
      <c r="BF1396" s="27"/>
      <c r="BG1396" s="28"/>
      <c r="BH1396" s="17"/>
      <c r="CF1396" s="17"/>
      <c r="CG1396" s="17"/>
      <c r="CH1396" s="17"/>
      <c r="CI1396" s="17"/>
    </row>
    <row r="1397" spans="33:87" ht="9.9499999999999993" customHeight="1">
      <c r="AG1397" s="18">
        <v>36220</v>
      </c>
      <c r="AH1397" s="19" t="s">
        <v>33</v>
      </c>
      <c r="AI1397" s="26"/>
      <c r="AJ1397" s="20">
        <v>1.4500000000000001E-2</v>
      </c>
      <c r="AK1397" s="21"/>
      <c r="AL1397" s="21"/>
      <c r="AM1397" s="21"/>
      <c r="AN1397" s="21"/>
      <c r="AO1397" s="19" t="s">
        <v>34</v>
      </c>
      <c r="AP1397" s="18"/>
      <c r="AQ1397" s="3">
        <f t="shared" si="149"/>
        <v>40.173928786800346</v>
      </c>
      <c r="AR1397" s="27">
        <v>51.512010705155831</v>
      </c>
      <c r="AS1397" s="28">
        <v>2.9170250592366231E-2</v>
      </c>
      <c r="AT1397" s="28"/>
      <c r="AU1397" s="28"/>
      <c r="AV1397" s="28"/>
      <c r="AW1397" s="60"/>
      <c r="AX1397" s="69"/>
      <c r="AY1397" s="68"/>
      <c r="AZ1397" s="69"/>
      <c r="BA1397" s="69"/>
      <c r="BB1397" s="69"/>
      <c r="BC1397" s="68"/>
      <c r="BD1397" s="20"/>
      <c r="BE1397" s="27"/>
      <c r="BF1397" s="27"/>
      <c r="BG1397" s="28"/>
      <c r="BH1397" s="17"/>
      <c r="CF1397" s="17"/>
      <c r="CG1397" s="17"/>
      <c r="CH1397" s="17"/>
      <c r="CI1397" s="17"/>
    </row>
    <row r="1398" spans="33:87" ht="9.9499999999999993" customHeight="1">
      <c r="AG1398" s="18">
        <v>36220</v>
      </c>
      <c r="AH1398" s="19" t="s">
        <v>39</v>
      </c>
      <c r="AI1398" s="19"/>
      <c r="AJ1398" s="19"/>
      <c r="AK1398" s="19"/>
      <c r="AL1398" s="20">
        <v>0.02</v>
      </c>
      <c r="AM1398" s="26"/>
      <c r="AN1398" s="20"/>
      <c r="AO1398" s="19" t="s">
        <v>34</v>
      </c>
      <c r="AP1398" s="18"/>
      <c r="AQ1398" s="3">
        <f t="shared" si="149"/>
        <v>40.173928786800346</v>
      </c>
      <c r="AR1398" s="19"/>
      <c r="AS1398" s="19"/>
      <c r="AT1398" s="27">
        <v>200.97329556872074</v>
      </c>
      <c r="AU1398" s="27">
        <v>114.48034392025646</v>
      </c>
      <c r="AV1398" s="28">
        <v>0</v>
      </c>
      <c r="AW1398" s="60"/>
      <c r="AX1398" s="69"/>
      <c r="AY1398" s="68"/>
      <c r="AZ1398" s="69"/>
      <c r="BA1398" s="69"/>
      <c r="BB1398" s="69"/>
      <c r="BC1398" s="68"/>
      <c r="BD1398" s="20"/>
      <c r="BE1398" s="27"/>
      <c r="BF1398" s="27"/>
      <c r="BG1398" s="28"/>
      <c r="BH1398" s="17"/>
      <c r="CF1398" s="17"/>
      <c r="CG1398" s="17"/>
      <c r="CH1398" s="17"/>
      <c r="CI1398" s="17"/>
    </row>
    <row r="1399" spans="33:87" ht="9.9499999999999993" customHeight="1">
      <c r="AG1399" s="18">
        <v>36221</v>
      </c>
      <c r="AH1399" s="19" t="s">
        <v>33</v>
      </c>
      <c r="AI1399" s="26"/>
      <c r="AJ1399" s="20">
        <v>1.4500000000000001E-2</v>
      </c>
      <c r="AK1399" s="21"/>
      <c r="AL1399" s="21"/>
      <c r="AM1399" s="21"/>
      <c r="AN1399" s="21"/>
      <c r="AO1399" s="19" t="s">
        <v>34</v>
      </c>
      <c r="AP1399" s="18"/>
      <c r="AQ1399" s="3">
        <f t="shared" si="149"/>
        <v>40.171389237774655</v>
      </c>
      <c r="AR1399" s="27">
        <v>51.508759846547747</v>
      </c>
      <c r="AS1399" s="28">
        <v>2.9168409694312749E-2</v>
      </c>
      <c r="AT1399" s="28"/>
      <c r="AU1399" s="28"/>
      <c r="AV1399" s="28"/>
      <c r="AW1399" s="60"/>
      <c r="AX1399" s="69"/>
      <c r="AY1399" s="68"/>
      <c r="AZ1399" s="69"/>
      <c r="BA1399" s="69"/>
      <c r="BB1399" s="69"/>
      <c r="BC1399" s="68"/>
      <c r="BD1399" s="20"/>
      <c r="BE1399" s="27"/>
      <c r="BF1399" s="27"/>
      <c r="BG1399" s="28"/>
      <c r="BH1399" s="17"/>
      <c r="CF1399" s="17"/>
      <c r="CG1399" s="17"/>
      <c r="CH1399" s="17"/>
      <c r="CI1399" s="17"/>
    </row>
    <row r="1400" spans="33:87" ht="9.9499999999999993" customHeight="1">
      <c r="AG1400" s="18">
        <v>36250</v>
      </c>
      <c r="AH1400" s="19" t="s">
        <v>35</v>
      </c>
      <c r="AI1400" s="20">
        <v>1.6E-2</v>
      </c>
      <c r="AJ1400" s="26"/>
      <c r="AK1400" s="20"/>
      <c r="AL1400" s="20"/>
      <c r="AM1400" s="20"/>
      <c r="AN1400" s="20"/>
      <c r="AO1400" s="19" t="s">
        <v>34</v>
      </c>
      <c r="AP1400" s="20"/>
      <c r="AQ1400" s="3">
        <f t="shared" si="149"/>
        <v>40.09781210743698</v>
      </c>
      <c r="AR1400" s="27">
        <v>51.414574137936356</v>
      </c>
      <c r="AS1400" s="28">
        <v>2.9115074157904753E-2</v>
      </c>
      <c r="AT1400" s="28"/>
      <c r="AU1400" s="28"/>
      <c r="AV1400" s="28"/>
      <c r="AW1400" s="60"/>
      <c r="AX1400" s="69"/>
      <c r="AY1400" s="68"/>
      <c r="AZ1400" s="69"/>
      <c r="BA1400" s="69"/>
      <c r="BB1400" s="69"/>
      <c r="BC1400" s="68"/>
      <c r="BD1400" s="20"/>
      <c r="BE1400" s="27"/>
      <c r="BF1400" s="27"/>
      <c r="BG1400" s="28"/>
      <c r="BH1400" s="17"/>
      <c r="CF1400" s="17"/>
      <c r="CG1400" s="17"/>
      <c r="CH1400" s="17"/>
      <c r="CI1400" s="17"/>
    </row>
    <row r="1401" spans="33:87" ht="9.9499999999999993" customHeight="1">
      <c r="AG1401" s="18">
        <v>36250</v>
      </c>
      <c r="AH1401" s="19" t="s">
        <v>33</v>
      </c>
      <c r="AI1401" s="26"/>
      <c r="AJ1401" s="20">
        <v>1.4500000000000001E-2</v>
      </c>
      <c r="AK1401" s="21"/>
      <c r="AL1401" s="21"/>
      <c r="AM1401" s="21"/>
      <c r="AN1401" s="21"/>
      <c r="AO1401" s="19" t="s">
        <v>34</v>
      </c>
      <c r="AP1401" s="18"/>
      <c r="AQ1401" s="3">
        <f t="shared" si="149"/>
        <v>40.09781210743698</v>
      </c>
      <c r="AR1401" s="27">
        <v>51.414574137936356</v>
      </c>
      <c r="AS1401" s="28">
        <v>2.9115074157904753E-2</v>
      </c>
      <c r="AT1401" s="28"/>
      <c r="AU1401" s="28"/>
      <c r="AV1401" s="28"/>
      <c r="AW1401" s="60"/>
      <c r="AX1401" s="69"/>
      <c r="AY1401" s="68"/>
      <c r="AZ1401" s="69"/>
      <c r="BA1401" s="69"/>
      <c r="BB1401" s="69"/>
      <c r="BC1401" s="68"/>
      <c r="BD1401" s="20"/>
      <c r="BE1401" s="27"/>
      <c r="BF1401" s="27"/>
      <c r="BG1401" s="28"/>
      <c r="BH1401" s="17"/>
      <c r="CF1401" s="17"/>
      <c r="CG1401" s="17"/>
      <c r="CH1401" s="17"/>
      <c r="CI1401" s="17"/>
    </row>
    <row r="1402" spans="33:87" ht="9.9499999999999993" customHeight="1">
      <c r="AG1402" s="18">
        <v>36251</v>
      </c>
      <c r="AH1402" s="19" t="s">
        <v>33</v>
      </c>
      <c r="AI1402" s="26"/>
      <c r="AJ1402" s="20">
        <v>1.4500000000000001E-2</v>
      </c>
      <c r="AK1402" s="20"/>
      <c r="AL1402" s="20"/>
      <c r="AM1402" s="20"/>
      <c r="AN1402" s="20"/>
      <c r="AO1402" s="19" t="s">
        <v>34</v>
      </c>
      <c r="AP1402" s="20"/>
      <c r="AQ1402" s="3">
        <f t="shared" si="149"/>
        <v>40.095277370040243</v>
      </c>
      <c r="AR1402" s="27">
        <v>51.411329428428246</v>
      </c>
      <c r="AS1402" s="28">
        <v>2.9113236741967089E-2</v>
      </c>
      <c r="AT1402" s="28"/>
      <c r="AU1402" s="28"/>
      <c r="AV1402" s="28"/>
      <c r="AW1402" s="60"/>
      <c r="AX1402" s="69"/>
      <c r="AY1402" s="68"/>
      <c r="AZ1402" s="69"/>
      <c r="BA1402" s="69"/>
      <c r="BB1402" s="69"/>
      <c r="BC1402" s="68"/>
      <c r="BD1402" s="20"/>
      <c r="BE1402" s="27"/>
      <c r="BF1402" s="27"/>
      <c r="BG1402" s="28"/>
      <c r="BH1402" s="17"/>
      <c r="CF1402" s="17"/>
      <c r="CG1402" s="17"/>
      <c r="CH1402" s="17"/>
      <c r="CI1402" s="17"/>
    </row>
    <row r="1403" spans="33:87" ht="9.9499999999999993" customHeight="1">
      <c r="AG1403" s="18">
        <v>36251</v>
      </c>
      <c r="AH1403" s="19" t="s">
        <v>33</v>
      </c>
      <c r="AI1403" s="26"/>
      <c r="AJ1403" s="20">
        <v>1.4500000000000001E-2</v>
      </c>
      <c r="AK1403" s="21"/>
      <c r="AL1403" s="21"/>
      <c r="AM1403" s="21"/>
      <c r="AN1403" s="21"/>
      <c r="AO1403" s="19" t="s">
        <v>34</v>
      </c>
      <c r="AP1403" s="20"/>
      <c r="AQ1403" s="3">
        <f t="shared" si="149"/>
        <v>40.095277370040243</v>
      </c>
      <c r="AR1403" s="27">
        <v>51.411329428428246</v>
      </c>
      <c r="AS1403" s="28">
        <v>2.9113236741967089E-2</v>
      </c>
      <c r="AT1403" s="28"/>
      <c r="AU1403" s="28"/>
      <c r="AV1403" s="28"/>
      <c r="AW1403" s="60"/>
      <c r="AX1403" s="69"/>
      <c r="AY1403" s="68"/>
      <c r="AZ1403" s="69"/>
      <c r="BA1403" s="69"/>
      <c r="BB1403" s="69"/>
      <c r="BC1403" s="68"/>
      <c r="BD1403" s="20"/>
      <c r="BE1403" s="27"/>
      <c r="BF1403" s="27"/>
      <c r="BG1403" s="28"/>
      <c r="BH1403" s="17"/>
      <c r="CF1403" s="17"/>
      <c r="CG1403" s="17"/>
      <c r="CH1403" s="17"/>
      <c r="CI1403" s="17"/>
    </row>
    <row r="1404" spans="33:87" ht="9.9499999999999993" customHeight="1">
      <c r="AG1404" s="18">
        <v>36251</v>
      </c>
      <c r="AH1404" s="19" t="s">
        <v>33</v>
      </c>
      <c r="AI1404" s="26"/>
      <c r="AJ1404" s="20">
        <v>1.4500000000000001E-2</v>
      </c>
      <c r="AK1404" s="21"/>
      <c r="AL1404" s="21"/>
      <c r="AM1404" s="21"/>
      <c r="AN1404" s="21"/>
      <c r="AO1404" s="19" t="s">
        <v>34</v>
      </c>
      <c r="AP1404" s="18"/>
      <c r="AQ1404" s="3">
        <f t="shared" si="149"/>
        <v>40.095277370040243</v>
      </c>
      <c r="AR1404" s="27">
        <v>51.411329428428246</v>
      </c>
      <c r="AS1404" s="28">
        <v>2.9113236741967089E-2</v>
      </c>
      <c r="AT1404" s="28"/>
      <c r="AU1404" s="28"/>
      <c r="AV1404" s="28"/>
      <c r="AW1404" s="60"/>
      <c r="AX1404" s="69"/>
      <c r="AY1404" s="68"/>
      <c r="AZ1404" s="69"/>
      <c r="BA1404" s="69"/>
      <c r="BB1404" s="69"/>
      <c r="BC1404" s="68"/>
      <c r="BD1404" s="20"/>
      <c r="BE1404" s="27"/>
      <c r="BF1404" s="27"/>
      <c r="BG1404" s="28"/>
      <c r="BH1404" s="17"/>
      <c r="CF1404" s="17"/>
      <c r="CG1404" s="17"/>
      <c r="CH1404" s="17"/>
      <c r="CI1404" s="17"/>
    </row>
    <row r="1405" spans="33:87" ht="9.9499999999999993" customHeight="1">
      <c r="AG1405" s="18">
        <v>36251</v>
      </c>
      <c r="AH1405" s="19" t="s">
        <v>39</v>
      </c>
      <c r="AI1405" s="19"/>
      <c r="AJ1405" s="19"/>
      <c r="AK1405" s="19"/>
      <c r="AL1405" s="20">
        <v>0.02</v>
      </c>
      <c r="AM1405" s="26"/>
      <c r="AN1405" s="21"/>
      <c r="AO1405" s="19" t="s">
        <v>34</v>
      </c>
      <c r="AP1405" s="18"/>
      <c r="AQ1405" s="3">
        <f t="shared" si="149"/>
        <v>40.095277370040243</v>
      </c>
      <c r="AR1405" s="19"/>
      <c r="AS1405" s="19"/>
      <c r="AT1405" s="27">
        <v>200.58048915893363</v>
      </c>
      <c r="AU1405" s="27">
        <v>114.25658975053329</v>
      </c>
      <c r="AV1405" s="28">
        <v>0</v>
      </c>
      <c r="AW1405" s="60"/>
      <c r="AX1405" s="69"/>
      <c r="AY1405" s="68"/>
      <c r="AZ1405" s="69"/>
      <c r="BA1405" s="69"/>
      <c r="BB1405" s="69"/>
      <c r="BC1405" s="68"/>
      <c r="BD1405" s="20"/>
      <c r="BE1405" s="27"/>
      <c r="BF1405" s="27"/>
      <c r="BG1405" s="28"/>
      <c r="BH1405" s="17"/>
      <c r="CF1405" s="17"/>
      <c r="CG1405" s="17"/>
      <c r="CH1405" s="17"/>
      <c r="CI1405" s="17"/>
    </row>
    <row r="1406" spans="33:87" ht="9.9499999999999993" customHeight="1">
      <c r="AG1406" s="18">
        <v>36280</v>
      </c>
      <c r="AH1406" s="19" t="s">
        <v>35</v>
      </c>
      <c r="AI1406" s="20">
        <v>1.6E-2</v>
      </c>
      <c r="AJ1406" s="26"/>
      <c r="AK1406" s="20"/>
      <c r="AL1406" s="20"/>
      <c r="AM1406" s="20"/>
      <c r="AN1406" s="20"/>
      <c r="AO1406" s="19" t="s">
        <v>34</v>
      </c>
      <c r="AP1406" s="18"/>
      <c r="AQ1406" s="3">
        <f t="shared" si="149"/>
        <v>40.021839644709942</v>
      </c>
      <c r="AR1406" s="27">
        <v>51.317321875008282</v>
      </c>
      <c r="AS1406" s="28">
        <v>2.9060002091381779E-2</v>
      </c>
      <c r="AT1406" s="28"/>
      <c r="AU1406" s="28"/>
      <c r="AV1406" s="28"/>
      <c r="AW1406" s="60"/>
      <c r="AX1406" s="69"/>
      <c r="AY1406" s="68"/>
      <c r="AZ1406" s="69"/>
      <c r="BA1406" s="69"/>
      <c r="BB1406" s="69"/>
      <c r="BC1406" s="68"/>
      <c r="BD1406" s="20"/>
      <c r="BE1406" s="27"/>
      <c r="BF1406" s="27"/>
      <c r="BG1406" s="28"/>
      <c r="BH1406" s="17"/>
      <c r="CF1406" s="17"/>
      <c r="CG1406" s="17"/>
      <c r="CH1406" s="17"/>
      <c r="CI1406" s="17"/>
    </row>
    <row r="1407" spans="33:87" ht="9.9499999999999993" customHeight="1">
      <c r="AG1407" s="18">
        <v>36280</v>
      </c>
      <c r="AH1407" s="19" t="s">
        <v>33</v>
      </c>
      <c r="AI1407" s="26"/>
      <c r="AJ1407" s="20">
        <v>1.4500000000000001E-2</v>
      </c>
      <c r="AK1407" s="21"/>
      <c r="AL1407" s="21"/>
      <c r="AM1407" s="21"/>
      <c r="AN1407" s="21"/>
      <c r="AO1407" s="19" t="s">
        <v>34</v>
      </c>
      <c r="AP1407" s="18"/>
      <c r="AQ1407" s="3">
        <f t="shared" si="149"/>
        <v>40.021839644709942</v>
      </c>
      <c r="AR1407" s="27">
        <v>51.317321875008282</v>
      </c>
      <c r="AS1407" s="28">
        <v>2.9060002091381779E-2</v>
      </c>
      <c r="AT1407" s="28"/>
      <c r="AU1407" s="28"/>
      <c r="AV1407" s="28"/>
      <c r="AW1407" s="60"/>
      <c r="AX1407" s="69"/>
      <c r="AY1407" s="68"/>
      <c r="AZ1407" s="69"/>
      <c r="BA1407" s="69"/>
      <c r="BB1407" s="69"/>
      <c r="BC1407" s="68"/>
      <c r="BD1407" s="20"/>
      <c r="BE1407" s="27"/>
      <c r="BF1407" s="27"/>
      <c r="BG1407" s="28"/>
      <c r="BH1407" s="17"/>
      <c r="CF1407" s="17"/>
      <c r="CG1407" s="17"/>
      <c r="CH1407" s="17"/>
      <c r="CI1407" s="17"/>
    </row>
    <row r="1408" spans="33:87" ht="9.9499999999999993" customHeight="1">
      <c r="AG1408" s="18">
        <v>36280</v>
      </c>
      <c r="AH1408" s="19" t="s">
        <v>33</v>
      </c>
      <c r="AI1408" s="26"/>
      <c r="AJ1408" s="20">
        <v>1.4500000000000001E-2</v>
      </c>
      <c r="AK1408" s="21"/>
      <c r="AL1408" s="21"/>
      <c r="AM1408" s="21"/>
      <c r="AN1408" s="21"/>
      <c r="AO1408" s="19" t="s">
        <v>34</v>
      </c>
      <c r="AP1408" s="18"/>
      <c r="AQ1408" s="3">
        <f t="shared" si="149"/>
        <v>40.021839644709942</v>
      </c>
      <c r="AR1408" s="27">
        <v>51.317321875008282</v>
      </c>
      <c r="AS1408" s="28">
        <v>2.9060002091381779E-2</v>
      </c>
      <c r="AT1408" s="28"/>
      <c r="AU1408" s="28"/>
      <c r="AV1408" s="28"/>
      <c r="AW1408" s="60"/>
      <c r="AX1408" s="69"/>
      <c r="AY1408" s="68"/>
      <c r="AZ1408" s="69"/>
      <c r="BA1408" s="69"/>
      <c r="BB1408" s="69"/>
      <c r="BC1408" s="68"/>
      <c r="BD1408" s="20"/>
      <c r="BE1408" s="27"/>
      <c r="BF1408" s="27"/>
      <c r="BG1408" s="28"/>
      <c r="BH1408" s="17"/>
      <c r="CF1408" s="17"/>
      <c r="CG1408" s="17"/>
      <c r="CH1408" s="17"/>
      <c r="CI1408" s="17"/>
    </row>
    <row r="1409" spans="33:87" ht="9.9499999999999993" customHeight="1">
      <c r="AG1409" s="18">
        <v>36280</v>
      </c>
      <c r="AH1409" s="19" t="s">
        <v>33</v>
      </c>
      <c r="AI1409" s="26"/>
      <c r="AJ1409" s="20">
        <v>1.4500000000000001E-2</v>
      </c>
      <c r="AK1409" s="21"/>
      <c r="AL1409" s="21"/>
      <c r="AM1409" s="21"/>
      <c r="AN1409" s="21"/>
      <c r="AO1409" s="19" t="s">
        <v>34</v>
      </c>
      <c r="AP1409" s="18"/>
      <c r="AQ1409" s="3">
        <f t="shared" si="149"/>
        <v>40.021839644709942</v>
      </c>
      <c r="AR1409" s="27">
        <v>51.317321875008282</v>
      </c>
      <c r="AS1409" s="28">
        <v>2.9060002091381779E-2</v>
      </c>
      <c r="AT1409" s="28"/>
      <c r="AU1409" s="28"/>
      <c r="AV1409" s="28"/>
      <c r="AW1409" s="60"/>
      <c r="AX1409" s="69"/>
      <c r="AY1409" s="68"/>
      <c r="AZ1409" s="69"/>
      <c r="BA1409" s="69"/>
      <c r="BB1409" s="69"/>
      <c r="BC1409" s="68"/>
      <c r="BD1409" s="20"/>
      <c r="BE1409" s="27"/>
      <c r="BF1409" s="27"/>
      <c r="BG1409" s="28"/>
      <c r="BH1409" s="17"/>
      <c r="CF1409" s="17"/>
      <c r="CG1409" s="17"/>
      <c r="CH1409" s="17"/>
      <c r="CI1409" s="17"/>
    </row>
    <row r="1410" spans="33:87" ht="9.9499999999999993" customHeight="1">
      <c r="AG1410" s="18">
        <v>36280</v>
      </c>
      <c r="AH1410" s="19" t="s">
        <v>33</v>
      </c>
      <c r="AI1410" s="26"/>
      <c r="AJ1410" s="20">
        <v>1.4500000000000001E-2</v>
      </c>
      <c r="AK1410" s="21"/>
      <c r="AL1410" s="21"/>
      <c r="AM1410" s="21"/>
      <c r="AN1410" s="21"/>
      <c r="AO1410" s="19" t="s">
        <v>34</v>
      </c>
      <c r="AP1410" s="18"/>
      <c r="AQ1410" s="3">
        <f t="shared" si="149"/>
        <v>40.021839644709942</v>
      </c>
      <c r="AR1410" s="27">
        <v>51.317321875008282</v>
      </c>
      <c r="AS1410" s="28">
        <v>2.9060002091381779E-2</v>
      </c>
      <c r="AT1410" s="28"/>
      <c r="AU1410" s="28"/>
      <c r="AV1410" s="28"/>
      <c r="AW1410" s="60"/>
      <c r="AX1410" s="69"/>
      <c r="AY1410" s="68"/>
      <c r="AZ1410" s="69"/>
      <c r="BA1410" s="69"/>
      <c r="BB1410" s="69"/>
      <c r="BC1410" s="68"/>
      <c r="BD1410" s="20"/>
      <c r="BE1410" s="27"/>
      <c r="BF1410" s="27"/>
      <c r="BG1410" s="28"/>
      <c r="BH1410" s="17"/>
      <c r="CF1410" s="17"/>
      <c r="CG1410" s="17"/>
      <c r="CH1410" s="17"/>
      <c r="CI1410" s="17"/>
    </row>
    <row r="1411" spans="33:87" ht="9.9499999999999993" customHeight="1">
      <c r="AG1411" s="18">
        <v>36280</v>
      </c>
      <c r="AH1411" s="19" t="s">
        <v>39</v>
      </c>
      <c r="AI1411" s="19"/>
      <c r="AJ1411" s="19"/>
      <c r="AK1411" s="19"/>
      <c r="AL1411" s="20">
        <v>0.02</v>
      </c>
      <c r="AM1411" s="26"/>
      <c r="AN1411" s="20"/>
      <c r="AO1411" s="19" t="s">
        <v>34</v>
      </c>
      <c r="AP1411" s="20"/>
      <c r="AQ1411" s="3">
        <f t="shared" si="149"/>
        <v>40.021839644709942</v>
      </c>
      <c r="AR1411" s="19"/>
      <c r="AS1411" s="19"/>
      <c r="AT1411" s="27">
        <v>200.21372017514648</v>
      </c>
      <c r="AU1411" s="27">
        <v>114.04766727013897</v>
      </c>
      <c r="AV1411" s="28">
        <v>0</v>
      </c>
      <c r="AW1411" s="60"/>
      <c r="AX1411" s="69"/>
      <c r="AY1411" s="68"/>
      <c r="AZ1411" s="69"/>
      <c r="BA1411" s="69"/>
      <c r="BB1411" s="69"/>
      <c r="BC1411" s="68"/>
      <c r="BD1411" s="20"/>
      <c r="BE1411" s="27"/>
      <c r="BF1411" s="27"/>
      <c r="BG1411" s="28"/>
      <c r="BH1411" s="17"/>
      <c r="CF1411" s="17"/>
      <c r="CG1411" s="17"/>
      <c r="CH1411" s="17"/>
      <c r="CI1411" s="17"/>
    </row>
    <row r="1412" spans="33:87" ht="9.9499999999999993" customHeight="1">
      <c r="AG1412" s="18">
        <v>36311</v>
      </c>
      <c r="AH1412" s="19" t="s">
        <v>35</v>
      </c>
      <c r="AI1412" s="20">
        <v>1.6E-2</v>
      </c>
      <c r="AJ1412" s="26"/>
      <c r="AK1412" s="20"/>
      <c r="AL1412" s="20"/>
      <c r="AM1412" s="20"/>
      <c r="AN1412" s="20"/>
      <c r="AO1412" s="19" t="s">
        <v>34</v>
      </c>
      <c r="AP1412" s="18"/>
      <c r="AQ1412" s="3">
        <f t="shared" si="149"/>
        <v>39.943485983904019</v>
      </c>
      <c r="AR1412" s="27">
        <v>51.217021121574504</v>
      </c>
      <c r="AS1412" s="28">
        <v>2.9003203723928932E-2</v>
      </c>
      <c r="AT1412" s="28"/>
      <c r="AU1412" s="28"/>
      <c r="AV1412" s="28"/>
      <c r="AW1412" s="60"/>
      <c r="AX1412" s="69"/>
      <c r="AY1412" s="68"/>
      <c r="AZ1412" s="69"/>
      <c r="BA1412" s="69"/>
      <c r="BB1412" s="69"/>
      <c r="BC1412" s="68"/>
      <c r="BD1412" s="20"/>
      <c r="BE1412" s="27"/>
      <c r="BF1412" s="27"/>
      <c r="BG1412" s="28"/>
      <c r="BH1412" s="17"/>
      <c r="CF1412" s="17"/>
      <c r="CG1412" s="17"/>
      <c r="CH1412" s="17"/>
      <c r="CI1412" s="17"/>
    </row>
    <row r="1413" spans="33:87" ht="9.9499999999999993" customHeight="1">
      <c r="AG1413" s="18">
        <v>36311</v>
      </c>
      <c r="AH1413" s="19" t="s">
        <v>33</v>
      </c>
      <c r="AI1413" s="26"/>
      <c r="AJ1413" s="20">
        <v>1.4500000000000001E-2</v>
      </c>
      <c r="AK1413" s="21"/>
      <c r="AL1413" s="21"/>
      <c r="AM1413" s="21"/>
      <c r="AN1413" s="21"/>
      <c r="AO1413" s="19" t="s">
        <v>34</v>
      </c>
      <c r="AP1413" s="20"/>
      <c r="AQ1413" s="3">
        <f t="shared" ref="AQ1413:AQ1476" si="153">100*2.71828^(-(0.69315/30.02)*(AG1413-21794)/365.25)</f>
        <v>39.943485983904019</v>
      </c>
      <c r="AR1413" s="27">
        <v>51.217021121574504</v>
      </c>
      <c r="AS1413" s="28">
        <v>2.9003203723928932E-2</v>
      </c>
      <c r="AT1413" s="28"/>
      <c r="AU1413" s="28"/>
      <c r="AV1413" s="28"/>
      <c r="AW1413" s="60"/>
      <c r="AX1413" s="69"/>
      <c r="AY1413" s="68"/>
      <c r="AZ1413" s="69"/>
      <c r="BA1413" s="69"/>
      <c r="BB1413" s="69"/>
      <c r="BC1413" s="68"/>
      <c r="BD1413" s="20"/>
      <c r="BE1413" s="27"/>
      <c r="BF1413" s="27"/>
      <c r="BG1413" s="28"/>
      <c r="BH1413" s="17"/>
      <c r="CF1413" s="17"/>
      <c r="CG1413" s="17"/>
      <c r="CH1413" s="17"/>
      <c r="CI1413" s="17"/>
    </row>
    <row r="1414" spans="33:87" ht="9.9499999999999993" customHeight="1">
      <c r="AG1414" s="18">
        <v>36312</v>
      </c>
      <c r="AH1414" s="19" t="s">
        <v>33</v>
      </c>
      <c r="AI1414" s="26"/>
      <c r="AJ1414" s="20">
        <v>1.4500000000000001E-2</v>
      </c>
      <c r="AK1414" s="20"/>
      <c r="AL1414" s="20"/>
      <c r="AM1414" s="20"/>
      <c r="AN1414" s="20"/>
      <c r="AO1414" s="19" t="s">
        <v>34</v>
      </c>
      <c r="AP1414" s="20"/>
      <c r="AQ1414" s="3">
        <f t="shared" si="153"/>
        <v>39.940961002056937</v>
      </c>
      <c r="AR1414" s="27">
        <v>51.213788879390329</v>
      </c>
      <c r="AS1414" s="28">
        <v>2.9001373367994521E-2</v>
      </c>
      <c r="AT1414" s="28"/>
      <c r="AU1414" s="28"/>
      <c r="AV1414" s="28"/>
      <c r="AW1414" s="60"/>
      <c r="AX1414" s="69"/>
      <c r="AY1414" s="68"/>
      <c r="AZ1414" s="69"/>
      <c r="BA1414" s="69"/>
      <c r="BB1414" s="69"/>
      <c r="BC1414" s="68"/>
      <c r="BD1414" s="20"/>
      <c r="BE1414" s="27"/>
      <c r="BF1414" s="27"/>
      <c r="BG1414" s="28"/>
      <c r="BH1414" s="17"/>
      <c r="CF1414" s="17"/>
      <c r="CG1414" s="17"/>
      <c r="CH1414" s="17"/>
      <c r="CI1414" s="17"/>
    </row>
    <row r="1415" spans="33:87" ht="9.9499999999999993" customHeight="1">
      <c r="AG1415" s="18">
        <v>36312</v>
      </c>
      <c r="AH1415" s="19" t="s">
        <v>33</v>
      </c>
      <c r="AI1415" s="26"/>
      <c r="AJ1415" s="20">
        <v>1.4500000000000001E-2</v>
      </c>
      <c r="AK1415" s="21"/>
      <c r="AL1415" s="21"/>
      <c r="AM1415" s="21"/>
      <c r="AN1415" s="21"/>
      <c r="AO1415" s="19" t="s">
        <v>34</v>
      </c>
      <c r="AP1415" s="20"/>
      <c r="AQ1415" s="3">
        <f t="shared" si="153"/>
        <v>39.940961002056937</v>
      </c>
      <c r="AR1415" s="27">
        <v>51.213788879390329</v>
      </c>
      <c r="AS1415" s="28">
        <v>2.9001373367994521E-2</v>
      </c>
      <c r="AT1415" s="28"/>
      <c r="AU1415" s="28"/>
      <c r="AV1415" s="28"/>
      <c r="AW1415" s="60"/>
      <c r="AX1415" s="69"/>
      <c r="AY1415" s="68"/>
      <c r="AZ1415" s="69"/>
      <c r="BA1415" s="69"/>
      <c r="BB1415" s="69"/>
      <c r="BC1415" s="68"/>
      <c r="BD1415" s="20"/>
      <c r="BE1415" s="27"/>
      <c r="BF1415" s="27"/>
      <c r="BG1415" s="28"/>
      <c r="BH1415" s="17"/>
      <c r="CF1415" s="17"/>
      <c r="CG1415" s="17"/>
      <c r="CH1415" s="17"/>
      <c r="CI1415" s="17"/>
    </row>
    <row r="1416" spans="33:87" ht="9.9499999999999993" customHeight="1">
      <c r="AG1416" s="18">
        <v>36312</v>
      </c>
      <c r="AH1416" s="19" t="s">
        <v>33</v>
      </c>
      <c r="AI1416" s="26"/>
      <c r="AJ1416" s="20">
        <v>1.4500000000000001E-2</v>
      </c>
      <c r="AK1416" s="21"/>
      <c r="AL1416" s="21"/>
      <c r="AM1416" s="21"/>
      <c r="AN1416" s="21"/>
      <c r="AO1416" s="19" t="s">
        <v>34</v>
      </c>
      <c r="AP1416" s="18"/>
      <c r="AQ1416" s="3">
        <f t="shared" si="153"/>
        <v>39.940961002056937</v>
      </c>
      <c r="AR1416" s="27">
        <v>51.213788879390329</v>
      </c>
      <c r="AS1416" s="28">
        <v>2.9001373367994521E-2</v>
      </c>
      <c r="AT1416" s="28"/>
      <c r="AU1416" s="28"/>
      <c r="AV1416" s="28"/>
      <c r="AW1416" s="60"/>
      <c r="AX1416" s="69"/>
      <c r="AY1416" s="68"/>
      <c r="AZ1416" s="69"/>
      <c r="BA1416" s="69"/>
      <c r="BB1416" s="69"/>
      <c r="BC1416" s="68"/>
      <c r="BD1416" s="20"/>
      <c r="BE1416" s="27"/>
      <c r="BF1416" s="27"/>
      <c r="BG1416" s="28"/>
      <c r="BH1416" s="17"/>
      <c r="CF1416" s="17"/>
      <c r="CG1416" s="17"/>
      <c r="CH1416" s="17"/>
      <c r="CI1416" s="17"/>
    </row>
    <row r="1417" spans="33:87" ht="9.9499999999999993" customHeight="1">
      <c r="AG1417" s="18">
        <v>36312</v>
      </c>
      <c r="AH1417" s="19" t="s">
        <v>39</v>
      </c>
      <c r="AI1417" s="19"/>
      <c r="AJ1417" s="19"/>
      <c r="AK1417" s="19"/>
      <c r="AL1417" s="20">
        <v>0.02</v>
      </c>
      <c r="AM1417" s="26"/>
      <c r="AN1417" s="21"/>
      <c r="AO1417" s="19" t="s">
        <v>34</v>
      </c>
      <c r="AP1417" s="18"/>
      <c r="AQ1417" s="3">
        <f t="shared" si="153"/>
        <v>39.940961002056937</v>
      </c>
      <c r="AR1417" s="19"/>
      <c r="AS1417" s="19"/>
      <c r="AT1417" s="27">
        <v>199.80978782918277</v>
      </c>
      <c r="AU1417" s="27">
        <v>113.81757543751225</v>
      </c>
      <c r="AV1417" s="28">
        <v>0</v>
      </c>
      <c r="AW1417" s="60"/>
      <c r="AX1417" s="69"/>
      <c r="AY1417" s="68"/>
      <c r="AZ1417" s="69"/>
      <c r="BA1417" s="69"/>
      <c r="BB1417" s="69"/>
      <c r="BC1417" s="68"/>
      <c r="BD1417" s="20"/>
      <c r="BE1417" s="27"/>
      <c r="BF1417" s="27"/>
      <c r="BG1417" s="28"/>
      <c r="BH1417" s="17"/>
      <c r="CF1417" s="17"/>
      <c r="CG1417" s="17"/>
      <c r="CH1417" s="17"/>
      <c r="CI1417" s="17"/>
    </row>
    <row r="1418" spans="33:87" ht="9.9499999999999993" customHeight="1">
      <c r="AG1418" s="18">
        <v>36341</v>
      </c>
      <c r="AH1418" s="19" t="s">
        <v>35</v>
      </c>
      <c r="AI1418" s="20">
        <v>1.6E-2</v>
      </c>
      <c r="AJ1418" s="26"/>
      <c r="AK1418" s="20"/>
      <c r="AL1418" s="20"/>
      <c r="AM1418" s="20"/>
      <c r="AN1418" s="20"/>
      <c r="AO1418" s="19" t="s">
        <v>34</v>
      </c>
      <c r="AP1418" s="18"/>
      <c r="AQ1418" s="3">
        <f t="shared" si="153"/>
        <v>39.867805919566109</v>
      </c>
      <c r="AR1418" s="27">
        <v>51.120142536309075</v>
      </c>
      <c r="AS1418" s="28">
        <v>2.8948343263804365E-2</v>
      </c>
      <c r="AT1418" s="28"/>
      <c r="AU1418" s="28"/>
      <c r="AV1418" s="28"/>
      <c r="AW1418" s="60"/>
      <c r="AX1418" s="69"/>
      <c r="AY1418" s="68"/>
      <c r="AZ1418" s="69"/>
      <c r="BA1418" s="69"/>
      <c r="BB1418" s="69"/>
      <c r="BC1418" s="68"/>
      <c r="BD1418" s="20"/>
      <c r="BE1418" s="27"/>
      <c r="BF1418" s="27"/>
      <c r="BG1418" s="28"/>
      <c r="BH1418" s="17"/>
      <c r="CF1418" s="17"/>
      <c r="CG1418" s="17"/>
      <c r="CH1418" s="17"/>
      <c r="CI1418" s="17"/>
    </row>
    <row r="1419" spans="33:87" ht="9.9499999999999993" customHeight="1">
      <c r="AG1419" s="18">
        <v>36341</v>
      </c>
      <c r="AH1419" s="19" t="s">
        <v>33</v>
      </c>
      <c r="AI1419" s="26"/>
      <c r="AJ1419" s="20">
        <v>1.4500000000000001E-2</v>
      </c>
      <c r="AK1419" s="21"/>
      <c r="AL1419" s="21"/>
      <c r="AM1419" s="21"/>
      <c r="AN1419" s="21"/>
      <c r="AO1419" s="19" t="s">
        <v>34</v>
      </c>
      <c r="AP1419" s="18"/>
      <c r="AQ1419" s="3">
        <f t="shared" si="153"/>
        <v>39.867805919566109</v>
      </c>
      <c r="AR1419" s="27">
        <v>51.120142536309075</v>
      </c>
      <c r="AS1419" s="28">
        <v>2.8948343263804365E-2</v>
      </c>
      <c r="AT1419" s="28"/>
      <c r="AU1419" s="28"/>
      <c r="AV1419" s="28"/>
      <c r="AW1419" s="60"/>
      <c r="AX1419" s="69"/>
      <c r="AY1419" s="68"/>
      <c r="AZ1419" s="69"/>
      <c r="BA1419" s="69"/>
      <c r="BB1419" s="69"/>
      <c r="BC1419" s="68"/>
      <c r="BD1419" s="20"/>
      <c r="BE1419" s="27"/>
      <c r="BF1419" s="27"/>
      <c r="BG1419" s="28"/>
      <c r="BH1419" s="17"/>
      <c r="CF1419" s="17"/>
      <c r="CG1419" s="17"/>
      <c r="CH1419" s="17"/>
      <c r="CI1419" s="17"/>
    </row>
    <row r="1420" spans="33:87" ht="9.9499999999999993" customHeight="1">
      <c r="AG1420" s="18">
        <v>36342</v>
      </c>
      <c r="AH1420" s="19" t="s">
        <v>33</v>
      </c>
      <c r="AI1420" s="26"/>
      <c r="AJ1420" s="20">
        <v>1.4500000000000001E-2</v>
      </c>
      <c r="AK1420" s="21"/>
      <c r="AL1420" s="21"/>
      <c r="AM1420" s="21"/>
      <c r="AN1420" s="21"/>
      <c r="AO1420" s="19" t="s">
        <v>34</v>
      </c>
      <c r="AP1420" s="18"/>
      <c r="AQ1420" s="3">
        <f t="shared" si="153"/>
        <v>39.865285721747853</v>
      </c>
      <c r="AR1420" s="27">
        <v>51.116916408011321</v>
      </c>
      <c r="AS1420" s="28">
        <v>2.8946516370045017E-2</v>
      </c>
      <c r="AT1420" s="28"/>
      <c r="AU1420" s="28"/>
      <c r="AV1420" s="28"/>
      <c r="AW1420" s="60"/>
      <c r="AX1420" s="69"/>
      <c r="AY1420" s="68"/>
      <c r="AZ1420" s="69"/>
      <c r="BA1420" s="69"/>
      <c r="BB1420" s="69"/>
      <c r="BC1420" s="68"/>
      <c r="BD1420" s="20"/>
      <c r="BE1420" s="27"/>
      <c r="BF1420" s="27"/>
      <c r="BG1420" s="28"/>
      <c r="BH1420" s="17"/>
      <c r="CF1420" s="17"/>
      <c r="CG1420" s="17"/>
      <c r="CH1420" s="17"/>
      <c r="CI1420" s="17"/>
    </row>
    <row r="1421" spans="33:87" ht="9.9499999999999993" customHeight="1">
      <c r="AG1421" s="18">
        <v>36342</v>
      </c>
      <c r="AH1421" s="19" t="s">
        <v>33</v>
      </c>
      <c r="AI1421" s="26"/>
      <c r="AJ1421" s="20">
        <v>1.4500000000000001E-2</v>
      </c>
      <c r="AK1421" s="21"/>
      <c r="AL1421" s="21"/>
      <c r="AM1421" s="21"/>
      <c r="AN1421" s="21"/>
      <c r="AO1421" s="19" t="s">
        <v>34</v>
      </c>
      <c r="AP1421" s="18"/>
      <c r="AQ1421" s="3">
        <f t="shared" si="153"/>
        <v>39.865285721747853</v>
      </c>
      <c r="AR1421" s="27">
        <v>51.116916408011321</v>
      </c>
      <c r="AS1421" s="28">
        <v>2.8946516370045017E-2</v>
      </c>
      <c r="AT1421" s="28"/>
      <c r="AU1421" s="28"/>
      <c r="AV1421" s="28"/>
      <c r="AW1421" s="60"/>
      <c r="AX1421" s="69"/>
      <c r="AY1421" s="68"/>
      <c r="AZ1421" s="69"/>
      <c r="BA1421" s="69"/>
      <c r="BB1421" s="69"/>
      <c r="BC1421" s="68"/>
      <c r="BD1421" s="20"/>
      <c r="BE1421" s="27"/>
      <c r="BF1421" s="27"/>
      <c r="BG1421" s="28"/>
      <c r="BH1421" s="17"/>
      <c r="CF1421" s="17"/>
      <c r="CG1421" s="17"/>
      <c r="CH1421" s="17"/>
      <c r="CI1421" s="17"/>
    </row>
    <row r="1422" spans="33:87" ht="9.9499999999999993" customHeight="1">
      <c r="AG1422" s="18">
        <v>36342</v>
      </c>
      <c r="AH1422" s="19" t="s">
        <v>33</v>
      </c>
      <c r="AI1422" s="26"/>
      <c r="AJ1422" s="20">
        <v>1.4500000000000001E-2</v>
      </c>
      <c r="AK1422" s="21"/>
      <c r="AL1422" s="21"/>
      <c r="AM1422" s="21"/>
      <c r="AN1422" s="21"/>
      <c r="AO1422" s="19" t="s">
        <v>34</v>
      </c>
      <c r="AP1422" s="18"/>
      <c r="AQ1422" s="3">
        <f t="shared" si="153"/>
        <v>39.865285721747853</v>
      </c>
      <c r="AR1422" s="27">
        <v>51.116916408011321</v>
      </c>
      <c r="AS1422" s="28">
        <v>2.8946516370045017E-2</v>
      </c>
      <c r="AT1422" s="28"/>
      <c r="AU1422" s="28"/>
      <c r="AV1422" s="28"/>
      <c r="AW1422" s="60"/>
      <c r="AX1422" s="69"/>
      <c r="AY1422" s="68"/>
      <c r="AZ1422" s="69"/>
      <c r="BA1422" s="69"/>
      <c r="BB1422" s="69"/>
      <c r="BC1422" s="68"/>
      <c r="BD1422" s="20"/>
      <c r="BE1422" s="27"/>
      <c r="BF1422" s="27"/>
      <c r="BG1422" s="28"/>
      <c r="BH1422" s="17"/>
      <c r="CF1422" s="17"/>
      <c r="CG1422" s="17"/>
      <c r="CH1422" s="17"/>
      <c r="CI1422" s="17"/>
    </row>
    <row r="1423" spans="33:87" ht="9.9499999999999993" customHeight="1">
      <c r="AG1423" s="18">
        <v>36342</v>
      </c>
      <c r="AH1423" s="19" t="s">
        <v>39</v>
      </c>
      <c r="AI1423" s="19"/>
      <c r="AJ1423" s="19"/>
      <c r="AK1423" s="19"/>
      <c r="AL1423" s="20">
        <v>0.02</v>
      </c>
      <c r="AM1423" s="26"/>
      <c r="AN1423" s="20"/>
      <c r="AO1423" s="19" t="s">
        <v>34</v>
      </c>
      <c r="AP1423" s="20"/>
      <c r="AQ1423" s="3">
        <f t="shared" si="153"/>
        <v>39.865285721747853</v>
      </c>
      <c r="AR1423" s="19"/>
      <c r="AS1423" s="19"/>
      <c r="AT1423" s="27">
        <v>199.4318414132612</v>
      </c>
      <c r="AU1423" s="27">
        <v>113.602285960591</v>
      </c>
      <c r="AV1423" s="28">
        <v>0</v>
      </c>
      <c r="AW1423" s="60"/>
      <c r="AX1423" s="69"/>
      <c r="AY1423" s="68"/>
      <c r="AZ1423" s="69"/>
      <c r="BA1423" s="69"/>
      <c r="BB1423" s="69"/>
      <c r="BC1423" s="68"/>
      <c r="BD1423" s="20"/>
      <c r="BE1423" s="27"/>
      <c r="BF1423" s="27"/>
      <c r="BG1423" s="28"/>
      <c r="BH1423" s="17"/>
      <c r="CF1423" s="17"/>
      <c r="CG1423" s="17"/>
      <c r="CH1423" s="17"/>
      <c r="CI1423" s="17"/>
    </row>
    <row r="1424" spans="33:87" ht="9.9499999999999993" customHeight="1">
      <c r="AG1424" s="18">
        <v>36371</v>
      </c>
      <c r="AH1424" s="19" t="s">
        <v>35</v>
      </c>
      <c r="AI1424" s="20">
        <v>1.6E-2</v>
      </c>
      <c r="AJ1424" s="26"/>
      <c r="AK1424" s="20"/>
      <c r="AL1424" s="20"/>
      <c r="AM1424" s="20"/>
      <c r="AN1424" s="20"/>
      <c r="AO1424" s="19" t="s">
        <v>34</v>
      </c>
      <c r="AP1424" s="20"/>
      <c r="AQ1424" s="3">
        <f t="shared" si="153"/>
        <v>39.792269244619419</v>
      </c>
      <c r="AR1424" s="27">
        <v>51.023447199894846</v>
      </c>
      <c r="AS1424" s="28">
        <v>2.8893586573943027E-2</v>
      </c>
      <c r="AT1424" s="28"/>
      <c r="AU1424" s="28"/>
      <c r="AV1424" s="28"/>
      <c r="AW1424" s="60"/>
      <c r="AX1424" s="69"/>
      <c r="AY1424" s="68"/>
      <c r="AZ1424" s="69"/>
      <c r="BA1424" s="69"/>
      <c r="BB1424" s="69"/>
      <c r="BC1424" s="68"/>
      <c r="BD1424" s="20"/>
      <c r="BE1424" s="27"/>
      <c r="BF1424" s="27"/>
      <c r="BG1424" s="28"/>
      <c r="BH1424" s="17"/>
      <c r="CF1424" s="17"/>
      <c r="CG1424" s="17"/>
      <c r="CH1424" s="17"/>
      <c r="CI1424" s="17"/>
    </row>
    <row r="1425" spans="33:87" ht="9.9499999999999993" customHeight="1">
      <c r="AG1425" s="18">
        <v>36371</v>
      </c>
      <c r="AH1425" s="19" t="s">
        <v>33</v>
      </c>
      <c r="AI1425" s="26"/>
      <c r="AJ1425" s="20">
        <v>1.4500000000000001E-2</v>
      </c>
      <c r="AK1425" s="21"/>
      <c r="AL1425" s="21"/>
      <c r="AM1425" s="21"/>
      <c r="AN1425" s="21"/>
      <c r="AO1425" s="19" t="s">
        <v>34</v>
      </c>
      <c r="AP1425" s="18"/>
      <c r="AQ1425" s="3">
        <f t="shared" si="153"/>
        <v>39.792269244619419</v>
      </c>
      <c r="AR1425" s="27">
        <v>51.023447199894846</v>
      </c>
      <c r="AS1425" s="28">
        <v>2.8893586573943027E-2</v>
      </c>
      <c r="AT1425" s="28"/>
      <c r="AU1425" s="28"/>
      <c r="AV1425" s="28"/>
      <c r="AW1425" s="60"/>
      <c r="AX1425" s="69"/>
      <c r="AY1425" s="68"/>
      <c r="AZ1425" s="69"/>
      <c r="BA1425" s="69"/>
      <c r="BB1425" s="69"/>
      <c r="BC1425" s="68"/>
      <c r="BD1425" s="20"/>
      <c r="BE1425" s="27"/>
      <c r="BF1425" s="27"/>
      <c r="BG1425" s="28"/>
      <c r="BH1425" s="17"/>
      <c r="CF1425" s="17"/>
      <c r="CG1425" s="17"/>
      <c r="CH1425" s="17"/>
      <c r="CI1425" s="17"/>
    </row>
    <row r="1426" spans="33:87" ht="9.9499999999999993" customHeight="1">
      <c r="AG1426" s="18">
        <v>36374</v>
      </c>
      <c r="AH1426" s="19" t="s">
        <v>33</v>
      </c>
      <c r="AI1426" s="26"/>
      <c r="AJ1426" s="20">
        <v>1.4500000000000001E-2</v>
      </c>
      <c r="AK1426" s="20"/>
      <c r="AL1426" s="20"/>
      <c r="AM1426" s="20"/>
      <c r="AN1426" s="20"/>
      <c r="AO1426" s="19" t="s">
        <v>34</v>
      </c>
      <c r="AP1426" s="18"/>
      <c r="AQ1426" s="3">
        <f t="shared" si="153"/>
        <v>39.784723453077241</v>
      </c>
      <c r="AR1426" s="27">
        <v>51.013787731589659</v>
      </c>
      <c r="AS1426" s="28">
        <v>2.8888116604761194E-2</v>
      </c>
      <c r="AT1426" s="28"/>
      <c r="AU1426" s="28"/>
      <c r="AV1426" s="28"/>
      <c r="AW1426" s="60"/>
      <c r="AX1426" s="69"/>
      <c r="AY1426" s="68"/>
      <c r="AZ1426" s="69"/>
      <c r="BA1426" s="69"/>
      <c r="BB1426" s="69"/>
      <c r="BC1426" s="68"/>
      <c r="BD1426" s="20"/>
      <c r="BE1426" s="27"/>
      <c r="BF1426" s="27"/>
      <c r="BG1426" s="28"/>
      <c r="BH1426" s="17"/>
      <c r="CF1426" s="17"/>
      <c r="CG1426" s="17"/>
      <c r="CH1426" s="17"/>
      <c r="CI1426" s="17"/>
    </row>
    <row r="1427" spans="33:87" ht="9.9499999999999993" customHeight="1">
      <c r="AG1427" s="18">
        <v>36374</v>
      </c>
      <c r="AH1427" s="19" t="s">
        <v>33</v>
      </c>
      <c r="AI1427" s="26"/>
      <c r="AJ1427" s="20">
        <v>1.4500000000000001E-2</v>
      </c>
      <c r="AK1427" s="21"/>
      <c r="AL1427" s="21"/>
      <c r="AM1427" s="21"/>
      <c r="AN1427" s="21"/>
      <c r="AO1427" s="19" t="s">
        <v>34</v>
      </c>
      <c r="AP1427" s="20"/>
      <c r="AQ1427" s="3">
        <f t="shared" si="153"/>
        <v>39.784723453077241</v>
      </c>
      <c r="AR1427" s="27">
        <v>51.013787731589659</v>
      </c>
      <c r="AS1427" s="28">
        <v>2.8888116604761194E-2</v>
      </c>
      <c r="AT1427" s="28"/>
      <c r="AU1427" s="28"/>
      <c r="AV1427" s="28"/>
      <c r="AW1427" s="60"/>
      <c r="AX1427" s="69"/>
      <c r="AY1427" s="68"/>
      <c r="AZ1427" s="69"/>
      <c r="BA1427" s="69"/>
      <c r="BB1427" s="69"/>
      <c r="BC1427" s="68"/>
      <c r="BD1427" s="20"/>
      <c r="BE1427" s="27"/>
      <c r="BF1427" s="27"/>
      <c r="BG1427" s="28"/>
      <c r="BH1427" s="17"/>
      <c r="CF1427" s="17"/>
      <c r="CG1427" s="17"/>
      <c r="CH1427" s="17"/>
      <c r="CI1427" s="17"/>
    </row>
    <row r="1428" spans="33:87" ht="9.9499999999999993" customHeight="1">
      <c r="AG1428" s="18">
        <v>36374</v>
      </c>
      <c r="AH1428" s="19" t="s">
        <v>33</v>
      </c>
      <c r="AI1428" s="26"/>
      <c r="AJ1428" s="20">
        <v>1.4500000000000001E-2</v>
      </c>
      <c r="AK1428" s="21"/>
      <c r="AL1428" s="21"/>
      <c r="AM1428" s="21"/>
      <c r="AN1428" s="21"/>
      <c r="AO1428" s="19" t="s">
        <v>34</v>
      </c>
      <c r="AP1428" s="18"/>
      <c r="AQ1428" s="3">
        <f t="shared" si="153"/>
        <v>39.784723453077241</v>
      </c>
      <c r="AR1428" s="27">
        <v>51.013787731589659</v>
      </c>
      <c r="AS1428" s="28">
        <v>2.8888116604761194E-2</v>
      </c>
      <c r="AT1428" s="28"/>
      <c r="AU1428" s="28"/>
      <c r="AV1428" s="28"/>
      <c r="AW1428" s="60"/>
      <c r="AX1428" s="69"/>
      <c r="AY1428" s="68"/>
      <c r="AZ1428" s="69"/>
      <c r="BA1428" s="69"/>
      <c r="BB1428" s="69"/>
      <c r="BC1428" s="68"/>
      <c r="BD1428" s="20"/>
      <c r="BE1428" s="27"/>
      <c r="BF1428" s="27"/>
      <c r="BG1428" s="28"/>
      <c r="BH1428" s="17"/>
      <c r="CF1428" s="17"/>
      <c r="CG1428" s="17"/>
      <c r="CH1428" s="17"/>
      <c r="CI1428" s="17"/>
    </row>
    <row r="1429" spans="33:87" ht="9.9499999999999993" customHeight="1">
      <c r="AG1429" s="18">
        <v>36374</v>
      </c>
      <c r="AH1429" s="19" t="s">
        <v>39</v>
      </c>
      <c r="AI1429" s="19"/>
      <c r="AJ1429" s="19"/>
      <c r="AK1429" s="19"/>
      <c r="AL1429" s="20">
        <v>0.02</v>
      </c>
      <c r="AM1429" s="26"/>
      <c r="AN1429" s="20"/>
      <c r="AO1429" s="19" t="s">
        <v>34</v>
      </c>
      <c r="AP1429" s="20"/>
      <c r="AQ1429" s="3">
        <f t="shared" si="153"/>
        <v>39.784723453077241</v>
      </c>
      <c r="AR1429" s="19"/>
      <c r="AS1429" s="19"/>
      <c r="AT1429" s="27">
        <v>199.02948651225117</v>
      </c>
      <c r="AU1429" s="27">
        <v>113.37309268734899</v>
      </c>
      <c r="AV1429" s="28">
        <v>0</v>
      </c>
      <c r="AW1429" s="60"/>
      <c r="AX1429" s="69"/>
      <c r="AY1429" s="68"/>
      <c r="AZ1429" s="69"/>
      <c r="BA1429" s="69"/>
      <c r="BB1429" s="69"/>
      <c r="BC1429" s="68"/>
      <c r="BD1429" s="20"/>
      <c r="BE1429" s="27"/>
      <c r="BF1429" s="27"/>
      <c r="BG1429" s="28"/>
      <c r="BH1429" s="17"/>
      <c r="CF1429" s="17"/>
      <c r="CG1429" s="17"/>
      <c r="CH1429" s="17"/>
      <c r="CI1429" s="17"/>
    </row>
    <row r="1430" spans="33:87" ht="9.9499999999999993" customHeight="1">
      <c r="AG1430" s="18">
        <v>36403</v>
      </c>
      <c r="AH1430" s="19" t="s">
        <v>35</v>
      </c>
      <c r="AI1430" s="20">
        <v>1.6E-2</v>
      </c>
      <c r="AJ1430" s="26"/>
      <c r="AK1430" s="20"/>
      <c r="AL1430" s="20"/>
      <c r="AM1430" s="20"/>
      <c r="AN1430" s="20"/>
      <c r="AO1430" s="19" t="s">
        <v>34</v>
      </c>
      <c r="AP1430" s="18"/>
      <c r="AQ1430" s="3">
        <f t="shared" si="153"/>
        <v>39.711854532223427</v>
      </c>
      <c r="AR1430" s="27">
        <v>50.920507098144682</v>
      </c>
      <c r="AS1430" s="28">
        <v>2.8835293594830964E-2</v>
      </c>
      <c r="AT1430" s="28"/>
      <c r="AU1430" s="28"/>
      <c r="AV1430" s="28"/>
      <c r="AW1430" s="60"/>
      <c r="AX1430" s="69"/>
      <c r="AY1430" s="68"/>
      <c r="AZ1430" s="69"/>
      <c r="BA1430" s="69"/>
      <c r="BB1430" s="69"/>
      <c r="BC1430" s="68"/>
      <c r="BD1430" s="20"/>
      <c r="BE1430" s="27"/>
      <c r="BF1430" s="27"/>
      <c r="BG1430" s="28"/>
      <c r="BH1430" s="17"/>
      <c r="CF1430" s="17"/>
      <c r="CG1430" s="17"/>
      <c r="CH1430" s="17"/>
      <c r="CI1430" s="17"/>
    </row>
    <row r="1431" spans="33:87" ht="9.9499999999999993" customHeight="1">
      <c r="AG1431" s="18">
        <v>36403</v>
      </c>
      <c r="AH1431" s="19" t="s">
        <v>33</v>
      </c>
      <c r="AI1431" s="26"/>
      <c r="AJ1431" s="20">
        <v>1.4500000000000001E-2</v>
      </c>
      <c r="AK1431" s="21"/>
      <c r="AL1431" s="21"/>
      <c r="AM1431" s="21"/>
      <c r="AN1431" s="21"/>
      <c r="AO1431" s="19" t="s">
        <v>34</v>
      </c>
      <c r="AP1431" s="18"/>
      <c r="AQ1431" s="3">
        <f t="shared" si="153"/>
        <v>39.711854532223427</v>
      </c>
      <c r="AR1431" s="27">
        <v>50.920507098144682</v>
      </c>
      <c r="AS1431" s="28">
        <v>2.8835293594830964E-2</v>
      </c>
      <c r="AT1431" s="28"/>
      <c r="AU1431" s="28"/>
      <c r="AV1431" s="28"/>
      <c r="AW1431" s="60"/>
      <c r="AX1431" s="69"/>
      <c r="AY1431" s="68"/>
      <c r="AZ1431" s="69"/>
      <c r="BA1431" s="69"/>
      <c r="BB1431" s="69"/>
      <c r="BC1431" s="68"/>
      <c r="BD1431" s="20"/>
      <c r="BE1431" s="27"/>
      <c r="BF1431" s="27"/>
      <c r="BG1431" s="28"/>
      <c r="BH1431" s="17"/>
      <c r="CF1431" s="17"/>
      <c r="CG1431" s="17"/>
      <c r="CH1431" s="17"/>
      <c r="CI1431" s="17"/>
    </row>
    <row r="1432" spans="33:87" ht="9.9499999999999993" customHeight="1">
      <c r="AG1432" s="18">
        <v>36404</v>
      </c>
      <c r="AH1432" s="19" t="s">
        <v>33</v>
      </c>
      <c r="AI1432" s="26"/>
      <c r="AJ1432" s="20">
        <v>1.4500000000000001E-2</v>
      </c>
      <c r="AK1432" s="20"/>
      <c r="AL1432" s="20"/>
      <c r="AM1432" s="20"/>
      <c r="AN1432" s="20"/>
      <c r="AO1432" s="19" t="s">
        <v>34</v>
      </c>
      <c r="AP1432" s="20"/>
      <c r="AQ1432" s="3">
        <f t="shared" si="153"/>
        <v>39.709344192694005</v>
      </c>
      <c r="AR1432" s="27">
        <v>50.917293568589898</v>
      </c>
      <c r="AS1432" s="28">
        <v>2.8833473835494922E-2</v>
      </c>
      <c r="AT1432" s="28"/>
      <c r="AU1432" s="28"/>
      <c r="AV1432" s="28"/>
      <c r="AW1432" s="60"/>
      <c r="AX1432" s="69"/>
      <c r="AY1432" s="68"/>
      <c r="AZ1432" s="69"/>
      <c r="BA1432" s="69"/>
      <c r="BB1432" s="69"/>
      <c r="BC1432" s="68"/>
      <c r="BD1432" s="20"/>
      <c r="BE1432" s="27"/>
      <c r="BF1432" s="27"/>
      <c r="BG1432" s="28"/>
      <c r="BH1432" s="17"/>
      <c r="CF1432" s="17"/>
      <c r="CG1432" s="17"/>
      <c r="CH1432" s="17"/>
      <c r="CI1432" s="17"/>
    </row>
    <row r="1433" spans="33:87" ht="9.9499999999999993" customHeight="1">
      <c r="AG1433" s="18">
        <v>36404</v>
      </c>
      <c r="AH1433" s="19" t="s">
        <v>33</v>
      </c>
      <c r="AI1433" s="26"/>
      <c r="AJ1433" s="20">
        <v>1.4500000000000001E-2</v>
      </c>
      <c r="AK1433" s="21"/>
      <c r="AL1433" s="21"/>
      <c r="AM1433" s="21"/>
      <c r="AN1433" s="21"/>
      <c r="AO1433" s="19" t="s">
        <v>34</v>
      </c>
      <c r="AP1433" s="20"/>
      <c r="AQ1433" s="3">
        <f t="shared" si="153"/>
        <v>39.709344192694005</v>
      </c>
      <c r="AR1433" s="27">
        <v>50.917293568589898</v>
      </c>
      <c r="AS1433" s="28">
        <v>2.8833473835494922E-2</v>
      </c>
      <c r="AT1433" s="28"/>
      <c r="AU1433" s="28"/>
      <c r="AV1433" s="28"/>
      <c r="AW1433" s="60"/>
      <c r="AX1433" s="69"/>
      <c r="AY1433" s="68"/>
      <c r="AZ1433" s="69"/>
      <c r="BA1433" s="69"/>
      <c r="BB1433" s="69"/>
      <c r="BC1433" s="68"/>
      <c r="BD1433" s="20"/>
      <c r="BE1433" s="27"/>
      <c r="BF1433" s="27"/>
      <c r="BG1433" s="28"/>
      <c r="BH1433" s="17"/>
      <c r="CF1433" s="17"/>
      <c r="CG1433" s="17"/>
      <c r="CH1433" s="17"/>
      <c r="CI1433" s="17"/>
    </row>
    <row r="1434" spans="33:87" ht="9.9499999999999993" customHeight="1">
      <c r="AG1434" s="18">
        <v>36404</v>
      </c>
      <c r="AH1434" s="19" t="s">
        <v>33</v>
      </c>
      <c r="AI1434" s="26"/>
      <c r="AJ1434" s="20">
        <v>1.4500000000000001E-2</v>
      </c>
      <c r="AK1434" s="21"/>
      <c r="AL1434" s="21"/>
      <c r="AM1434" s="21"/>
      <c r="AN1434" s="21"/>
      <c r="AO1434" s="19" t="s">
        <v>34</v>
      </c>
      <c r="AP1434" s="18"/>
      <c r="AQ1434" s="3">
        <f t="shared" si="153"/>
        <v>39.709344192694005</v>
      </c>
      <c r="AR1434" s="27">
        <v>50.917293568589898</v>
      </c>
      <c r="AS1434" s="28">
        <v>2.8833473835494922E-2</v>
      </c>
      <c r="AT1434" s="28"/>
      <c r="AU1434" s="28"/>
      <c r="AV1434" s="28"/>
      <c r="AW1434" s="60"/>
      <c r="AX1434" s="69"/>
      <c r="AY1434" s="68"/>
      <c r="AZ1434" s="69"/>
      <c r="BA1434" s="69"/>
      <c r="BB1434" s="69"/>
      <c r="BC1434" s="68"/>
      <c r="BD1434" s="20"/>
      <c r="BE1434" s="27"/>
      <c r="BF1434" s="27"/>
      <c r="BG1434" s="28"/>
      <c r="BH1434" s="17"/>
      <c r="CF1434" s="17"/>
      <c r="CG1434" s="17"/>
      <c r="CH1434" s="17"/>
      <c r="CI1434" s="17"/>
    </row>
    <row r="1435" spans="33:87" ht="9.9499999999999993" customHeight="1">
      <c r="AG1435" s="18">
        <v>36404</v>
      </c>
      <c r="AH1435" s="19" t="s">
        <v>39</v>
      </c>
      <c r="AI1435" s="19"/>
      <c r="AJ1435" s="19"/>
      <c r="AK1435" s="19"/>
      <c r="AL1435" s="20">
        <v>0.02</v>
      </c>
      <c r="AM1435" s="26"/>
      <c r="AN1435" s="21"/>
      <c r="AO1435" s="19" t="s">
        <v>34</v>
      </c>
      <c r="AP1435" s="18"/>
      <c r="AQ1435" s="3">
        <f t="shared" si="153"/>
        <v>39.709344192694005</v>
      </c>
      <c r="AR1435" s="19"/>
      <c r="AS1435" s="19"/>
      <c r="AT1435" s="27">
        <v>198.65301606049172</v>
      </c>
      <c r="AU1435" s="27">
        <v>113.15864396334675</v>
      </c>
      <c r="AV1435" s="28">
        <v>0</v>
      </c>
      <c r="AW1435" s="60"/>
      <c r="AX1435" s="69"/>
      <c r="AY1435" s="68"/>
      <c r="AZ1435" s="69"/>
      <c r="BA1435" s="69"/>
      <c r="BB1435" s="69"/>
      <c r="BC1435" s="68"/>
      <c r="BD1435" s="20"/>
      <c r="BE1435" s="27"/>
      <c r="BF1435" s="27"/>
      <c r="BG1435" s="28"/>
      <c r="BH1435" s="17"/>
      <c r="CF1435" s="17"/>
      <c r="CG1435" s="17"/>
      <c r="CH1435" s="17"/>
      <c r="CI1435" s="17"/>
    </row>
    <row r="1436" spans="33:87" ht="9.9499999999999993" customHeight="1">
      <c r="AG1436" s="18">
        <v>36433</v>
      </c>
      <c r="AH1436" s="19" t="s">
        <v>35</v>
      </c>
      <c r="AI1436" s="20">
        <v>1.6E-2</v>
      </c>
      <c r="AJ1436" s="26"/>
      <c r="AK1436" s="20"/>
      <c r="AL1436" s="20"/>
      <c r="AM1436" s="20"/>
      <c r="AN1436" s="20"/>
      <c r="AO1436" s="19" t="s">
        <v>34</v>
      </c>
      <c r="AP1436" s="18"/>
      <c r="AQ1436" s="3">
        <f t="shared" si="153"/>
        <v>39.636613335018261</v>
      </c>
      <c r="AR1436" s="27">
        <v>50.824189378358582</v>
      </c>
      <c r="AS1436" s="28">
        <v>2.8780750741927638E-2</v>
      </c>
      <c r="AT1436" s="28"/>
      <c r="AU1436" s="28"/>
      <c r="AV1436" s="28"/>
      <c r="AW1436" s="60"/>
      <c r="AX1436" s="69"/>
      <c r="AY1436" s="68"/>
      <c r="AZ1436" s="69"/>
      <c r="BA1436" s="69"/>
      <c r="BB1436" s="69"/>
      <c r="BC1436" s="68"/>
      <c r="BD1436" s="20"/>
      <c r="BE1436" s="27"/>
      <c r="BF1436" s="27"/>
      <c r="BG1436" s="28"/>
      <c r="BH1436" s="17"/>
      <c r="CF1436" s="17"/>
      <c r="CG1436" s="17"/>
      <c r="CH1436" s="17"/>
      <c r="CI1436" s="17"/>
    </row>
    <row r="1437" spans="33:87" ht="9.9499999999999993" customHeight="1">
      <c r="AG1437" s="18">
        <v>36433</v>
      </c>
      <c r="AH1437" s="19" t="s">
        <v>33</v>
      </c>
      <c r="AI1437" s="26"/>
      <c r="AJ1437" s="20">
        <v>1.4500000000000001E-2</v>
      </c>
      <c r="AK1437" s="21"/>
      <c r="AL1437" s="21"/>
      <c r="AM1437" s="21"/>
      <c r="AN1437" s="21"/>
      <c r="AO1437" s="19" t="s">
        <v>34</v>
      </c>
      <c r="AP1437" s="20"/>
      <c r="AQ1437" s="3">
        <f t="shared" si="153"/>
        <v>39.636613335018261</v>
      </c>
      <c r="AR1437" s="27">
        <v>50.824189378358582</v>
      </c>
      <c r="AS1437" s="28">
        <v>2.8780750741927638E-2</v>
      </c>
      <c r="AT1437" s="28"/>
      <c r="AU1437" s="28"/>
      <c r="AV1437" s="28"/>
      <c r="AW1437" s="60"/>
      <c r="AX1437" s="69"/>
      <c r="AY1437" s="68"/>
      <c r="AZ1437" s="69"/>
      <c r="BA1437" s="69"/>
      <c r="BB1437" s="69"/>
      <c r="BC1437" s="68"/>
      <c r="BD1437" s="20"/>
      <c r="BE1437" s="27"/>
      <c r="BF1437" s="27"/>
      <c r="BG1437" s="28"/>
      <c r="BH1437" s="17"/>
      <c r="CF1437" s="17"/>
      <c r="CG1437" s="17"/>
      <c r="CH1437" s="17"/>
      <c r="CI1437" s="17"/>
    </row>
    <row r="1438" spans="33:87" ht="9.9499999999999993" customHeight="1">
      <c r="AG1438" s="18">
        <v>36434</v>
      </c>
      <c r="AH1438" s="19" t="s">
        <v>33</v>
      </c>
      <c r="AI1438" s="26"/>
      <c r="AJ1438" s="20">
        <v>1.4500000000000001E-2</v>
      </c>
      <c r="AK1438" s="20"/>
      <c r="AL1438" s="20"/>
      <c r="AM1438" s="20"/>
      <c r="AN1438" s="20"/>
      <c r="AO1438" s="19" t="s">
        <v>34</v>
      </c>
      <c r="AP1438" s="20"/>
      <c r="AQ1438" s="3">
        <f t="shared" si="153"/>
        <v>39.634107751775197</v>
      </c>
      <c r="AR1438" s="27">
        <v>50.820981927294703</v>
      </c>
      <c r="AS1438" s="28">
        <v>2.8778934424722867E-2</v>
      </c>
      <c r="AT1438" s="28"/>
      <c r="AU1438" s="28"/>
      <c r="AV1438" s="28"/>
      <c r="AW1438" s="60"/>
      <c r="AX1438" s="69"/>
      <c r="AY1438" s="68"/>
      <c r="AZ1438" s="69"/>
      <c r="BA1438" s="69"/>
      <c r="BB1438" s="69"/>
      <c r="BC1438" s="68"/>
      <c r="BD1438" s="20"/>
      <c r="BE1438" s="27"/>
      <c r="BF1438" s="27"/>
      <c r="BG1438" s="28"/>
      <c r="BH1438" s="17"/>
      <c r="CF1438" s="17"/>
      <c r="CG1438" s="17"/>
      <c r="CH1438" s="17"/>
      <c r="CI1438" s="17"/>
    </row>
    <row r="1439" spans="33:87" ht="9.9499999999999993" customHeight="1">
      <c r="AG1439" s="18">
        <v>36434</v>
      </c>
      <c r="AH1439" s="19" t="s">
        <v>33</v>
      </c>
      <c r="AI1439" s="26"/>
      <c r="AJ1439" s="20">
        <v>1.4500000000000001E-2</v>
      </c>
      <c r="AK1439" s="21"/>
      <c r="AL1439" s="21"/>
      <c r="AM1439" s="21"/>
      <c r="AN1439" s="21"/>
      <c r="AO1439" s="19" t="s">
        <v>34</v>
      </c>
      <c r="AP1439" s="20"/>
      <c r="AQ1439" s="3">
        <f t="shared" si="153"/>
        <v>39.634107751775197</v>
      </c>
      <c r="AR1439" s="27">
        <v>50.820981927294703</v>
      </c>
      <c r="AS1439" s="28">
        <v>2.8778934424722867E-2</v>
      </c>
      <c r="AT1439" s="28"/>
      <c r="AU1439" s="28"/>
      <c r="AV1439" s="28"/>
      <c r="AW1439" s="60"/>
      <c r="AX1439" s="69"/>
      <c r="AY1439" s="68"/>
      <c r="AZ1439" s="69"/>
      <c r="BA1439" s="69"/>
      <c r="BB1439" s="69"/>
      <c r="BC1439" s="68"/>
      <c r="BD1439" s="20"/>
      <c r="BE1439" s="27"/>
      <c r="BF1439" s="27"/>
      <c r="BG1439" s="28"/>
      <c r="BH1439" s="17"/>
      <c r="CF1439" s="17"/>
      <c r="CG1439" s="17"/>
      <c r="CH1439" s="17"/>
      <c r="CI1439" s="17"/>
    </row>
    <row r="1440" spans="33:87" ht="9.9499999999999993" customHeight="1">
      <c r="AG1440" s="18">
        <v>36434</v>
      </c>
      <c r="AH1440" s="19" t="s">
        <v>33</v>
      </c>
      <c r="AI1440" s="26"/>
      <c r="AJ1440" s="20">
        <v>1.4500000000000001E-2</v>
      </c>
      <c r="AK1440" s="21"/>
      <c r="AL1440" s="21"/>
      <c r="AM1440" s="21"/>
      <c r="AN1440" s="21"/>
      <c r="AO1440" s="19" t="s">
        <v>34</v>
      </c>
      <c r="AP1440" s="18"/>
      <c r="AQ1440" s="3">
        <f t="shared" si="153"/>
        <v>39.634107751775197</v>
      </c>
      <c r="AR1440" s="27">
        <v>50.820981927294703</v>
      </c>
      <c r="AS1440" s="28">
        <v>2.8778934424722867E-2</v>
      </c>
      <c r="AT1440" s="28"/>
      <c r="AU1440" s="28"/>
      <c r="AV1440" s="28"/>
      <c r="AW1440" s="60"/>
      <c r="AX1440" s="69"/>
      <c r="AY1440" s="68"/>
      <c r="AZ1440" s="69"/>
      <c r="BA1440" s="69"/>
      <c r="BB1440" s="69"/>
      <c r="BC1440" s="68"/>
      <c r="BD1440" s="20"/>
      <c r="BE1440" s="27"/>
      <c r="BF1440" s="27"/>
      <c r="BG1440" s="28"/>
      <c r="BH1440" s="17"/>
      <c r="CF1440" s="17"/>
      <c r="CG1440" s="17"/>
      <c r="CH1440" s="17"/>
      <c r="CI1440" s="17"/>
    </row>
    <row r="1441" spans="33:87" ht="9.9499999999999993" customHeight="1">
      <c r="AG1441" s="18">
        <v>36434</v>
      </c>
      <c r="AH1441" s="19" t="s">
        <v>39</v>
      </c>
      <c r="AI1441" s="19"/>
      <c r="AJ1441" s="19"/>
      <c r="AK1441" s="19"/>
      <c r="AL1441" s="20">
        <v>0.02</v>
      </c>
      <c r="AM1441" s="26"/>
      <c r="AN1441" s="21"/>
      <c r="AO1441" s="19" t="s">
        <v>34</v>
      </c>
      <c r="AP1441" s="18"/>
      <c r="AQ1441" s="3">
        <f t="shared" si="153"/>
        <v>39.634107751775197</v>
      </c>
      <c r="AR1441" s="19"/>
      <c r="AS1441" s="19"/>
      <c r="AT1441" s="27">
        <v>198.27725771427771</v>
      </c>
      <c r="AU1441" s="27">
        <v>112.94460087576262</v>
      </c>
      <c r="AV1441" s="28">
        <v>0</v>
      </c>
      <c r="AW1441" s="60"/>
      <c r="AX1441" s="69"/>
      <c r="AY1441" s="68"/>
      <c r="AZ1441" s="69"/>
      <c r="BA1441" s="69"/>
      <c r="BB1441" s="69"/>
      <c r="BC1441" s="68"/>
      <c r="BD1441" s="20"/>
      <c r="BE1441" s="27"/>
      <c r="BF1441" s="27"/>
      <c r="BG1441" s="28"/>
      <c r="BH1441" s="17"/>
      <c r="CF1441" s="17"/>
      <c r="CG1441" s="17"/>
      <c r="CH1441" s="17"/>
      <c r="CI1441" s="17"/>
    </row>
    <row r="1442" spans="33:87" ht="9.9499999999999993" customHeight="1">
      <c r="AG1442" s="18">
        <v>36462</v>
      </c>
      <c r="AH1442" s="19" t="s">
        <v>35</v>
      </c>
      <c r="AI1442" s="20">
        <v>1.6E-2</v>
      </c>
      <c r="AJ1442" s="26"/>
      <c r="AK1442" s="20"/>
      <c r="AL1442" s="20"/>
      <c r="AM1442" s="20"/>
      <c r="AN1442" s="20"/>
      <c r="AO1442" s="19" t="s">
        <v>34</v>
      </c>
      <c r="AP1442" s="18"/>
      <c r="AQ1442" s="3">
        <f t="shared" si="153"/>
        <v>39.564015689758037</v>
      </c>
      <c r="AR1442" s="27">
        <v>50.731255432647963</v>
      </c>
      <c r="AS1442" s="28">
        <v>2.8728124054523938E-2</v>
      </c>
      <c r="AT1442" s="28"/>
      <c r="AU1442" s="28"/>
      <c r="AV1442" s="28"/>
      <c r="AW1442" s="60"/>
      <c r="AX1442" s="69"/>
      <c r="AY1442" s="68"/>
      <c r="AZ1442" s="69"/>
      <c r="BA1442" s="69"/>
      <c r="BB1442" s="69"/>
      <c r="BC1442" s="68"/>
      <c r="BD1442" s="20"/>
      <c r="BE1442" s="27"/>
      <c r="BF1442" s="27"/>
      <c r="BG1442" s="28"/>
      <c r="BH1442" s="17"/>
      <c r="CF1442" s="17"/>
      <c r="CG1442" s="17"/>
      <c r="CH1442" s="17"/>
      <c r="CI1442" s="17"/>
    </row>
    <row r="1443" spans="33:87" ht="9.9499999999999993" customHeight="1">
      <c r="AG1443" s="18">
        <v>36462</v>
      </c>
      <c r="AH1443" s="19" t="s">
        <v>33</v>
      </c>
      <c r="AI1443" s="26"/>
      <c r="AJ1443" s="20">
        <v>1.4500000000000001E-2</v>
      </c>
      <c r="AK1443" s="21"/>
      <c r="AL1443" s="21"/>
      <c r="AM1443" s="21"/>
      <c r="AN1443" s="21"/>
      <c r="AO1443" s="19" t="s">
        <v>34</v>
      </c>
      <c r="AP1443" s="18"/>
      <c r="AQ1443" s="3">
        <f t="shared" si="153"/>
        <v>39.564015689758037</v>
      </c>
      <c r="AR1443" s="27">
        <v>50.731255432647963</v>
      </c>
      <c r="AS1443" s="28">
        <v>2.8728124054523938E-2</v>
      </c>
      <c r="AT1443" s="28"/>
      <c r="AU1443" s="28"/>
      <c r="AV1443" s="28"/>
      <c r="AW1443" s="60"/>
      <c r="AX1443" s="69"/>
      <c r="AY1443" s="68"/>
      <c r="AZ1443" s="69"/>
      <c r="BA1443" s="69"/>
      <c r="BB1443" s="69"/>
      <c r="BC1443" s="68"/>
      <c r="BD1443" s="20"/>
      <c r="BE1443" s="27"/>
      <c r="BF1443" s="27"/>
      <c r="BG1443" s="28"/>
      <c r="BH1443" s="17"/>
      <c r="CF1443" s="17"/>
      <c r="CG1443" s="17"/>
      <c r="CH1443" s="17"/>
      <c r="CI1443" s="17"/>
    </row>
    <row r="1444" spans="33:87" ht="9.9499999999999993" customHeight="1">
      <c r="AG1444" s="18">
        <v>36465</v>
      </c>
      <c r="AH1444" s="19" t="s">
        <v>33</v>
      </c>
      <c r="AI1444" s="26"/>
      <c r="AJ1444" s="20">
        <v>1.4500000000000001E-2</v>
      </c>
      <c r="AK1444" s="21"/>
      <c r="AL1444" s="21"/>
      <c r="AM1444" s="21"/>
      <c r="AN1444" s="21"/>
      <c r="AO1444" s="19" t="s">
        <v>34</v>
      </c>
      <c r="AP1444" s="18"/>
      <c r="AQ1444" s="3">
        <f t="shared" si="153"/>
        <v>39.556513181842966</v>
      </c>
      <c r="AR1444" s="27">
        <v>50.721651280423309</v>
      </c>
      <c r="AS1444" s="28">
        <v>2.872268540976352E-2</v>
      </c>
      <c r="AT1444" s="28"/>
      <c r="AU1444" s="28"/>
      <c r="AV1444" s="28"/>
      <c r="AW1444" s="60"/>
      <c r="AX1444" s="69"/>
      <c r="AY1444" s="68"/>
      <c r="AZ1444" s="69"/>
      <c r="BA1444" s="69"/>
      <c r="BB1444" s="69"/>
      <c r="BC1444" s="68"/>
      <c r="BD1444" s="20"/>
      <c r="BE1444" s="27"/>
      <c r="BF1444" s="27"/>
      <c r="BG1444" s="28"/>
      <c r="BH1444" s="17"/>
      <c r="CF1444" s="17"/>
      <c r="CG1444" s="17"/>
      <c r="CH1444" s="17"/>
      <c r="CI1444" s="17"/>
    </row>
    <row r="1445" spans="33:87" ht="9.9499999999999993" customHeight="1">
      <c r="AG1445" s="18">
        <v>36465</v>
      </c>
      <c r="AH1445" s="19" t="s">
        <v>33</v>
      </c>
      <c r="AI1445" s="26"/>
      <c r="AJ1445" s="20">
        <v>1.4500000000000001E-2</v>
      </c>
      <c r="AK1445" s="21"/>
      <c r="AL1445" s="21"/>
      <c r="AM1445" s="21"/>
      <c r="AN1445" s="21"/>
      <c r="AO1445" s="19" t="s">
        <v>34</v>
      </c>
      <c r="AP1445" s="18"/>
      <c r="AQ1445" s="3">
        <f t="shared" si="153"/>
        <v>39.556513181842966</v>
      </c>
      <c r="AR1445" s="27">
        <v>50.721651280423309</v>
      </c>
      <c r="AS1445" s="28">
        <v>2.872268540976352E-2</v>
      </c>
      <c r="AT1445" s="28"/>
      <c r="AU1445" s="28"/>
      <c r="AV1445" s="28"/>
      <c r="AW1445" s="60"/>
      <c r="AX1445" s="69"/>
      <c r="AY1445" s="68"/>
      <c r="AZ1445" s="69"/>
      <c r="BA1445" s="69"/>
      <c r="BB1445" s="69"/>
      <c r="BC1445" s="68"/>
      <c r="BD1445" s="20"/>
      <c r="BE1445" s="27"/>
      <c r="BF1445" s="27"/>
      <c r="BG1445" s="28"/>
      <c r="BH1445" s="17"/>
      <c r="CF1445" s="17"/>
      <c r="CG1445" s="17"/>
      <c r="CH1445" s="17"/>
      <c r="CI1445" s="17"/>
    </row>
    <row r="1446" spans="33:87" ht="9.9499999999999993" customHeight="1">
      <c r="AG1446" s="18">
        <v>36465</v>
      </c>
      <c r="AH1446" s="19" t="s">
        <v>33</v>
      </c>
      <c r="AI1446" s="26"/>
      <c r="AJ1446" s="20">
        <v>1.4500000000000001E-2</v>
      </c>
      <c r="AK1446" s="21"/>
      <c r="AL1446" s="21"/>
      <c r="AM1446" s="21"/>
      <c r="AN1446" s="21"/>
      <c r="AO1446" s="19" t="s">
        <v>34</v>
      </c>
      <c r="AP1446" s="20"/>
      <c r="AQ1446" s="3">
        <f t="shared" si="153"/>
        <v>39.556513181842966</v>
      </c>
      <c r="AR1446" s="27">
        <v>50.721651280423309</v>
      </c>
      <c r="AS1446" s="28">
        <v>2.872268540976352E-2</v>
      </c>
      <c r="AT1446" s="28"/>
      <c r="AU1446" s="28"/>
      <c r="AV1446" s="28"/>
      <c r="AW1446" s="60"/>
      <c r="AX1446" s="69"/>
      <c r="AY1446" s="68"/>
      <c r="AZ1446" s="69"/>
      <c r="BA1446" s="69"/>
      <c r="BB1446" s="69"/>
      <c r="BC1446" s="68"/>
      <c r="BD1446" s="20"/>
      <c r="BE1446" s="27"/>
      <c r="BF1446" s="27"/>
      <c r="BG1446" s="28"/>
      <c r="BH1446" s="17"/>
      <c r="CF1446" s="17"/>
      <c r="CG1446" s="17"/>
      <c r="CH1446" s="17"/>
      <c r="CI1446" s="17"/>
    </row>
    <row r="1447" spans="33:87" ht="9.9499999999999993" customHeight="1">
      <c r="AG1447" s="18">
        <v>36465</v>
      </c>
      <c r="AH1447" s="19" t="s">
        <v>39</v>
      </c>
      <c r="AI1447" s="19"/>
      <c r="AJ1447" s="19"/>
      <c r="AK1447" s="19"/>
      <c r="AL1447" s="20">
        <v>0.02</v>
      </c>
      <c r="AM1447" s="26"/>
      <c r="AN1447" s="20"/>
      <c r="AO1447" s="19" t="s">
        <v>34</v>
      </c>
      <c r="AP1447" s="18"/>
      <c r="AQ1447" s="3">
        <f t="shared" si="153"/>
        <v>39.556513181842966</v>
      </c>
      <c r="AR1447" s="19"/>
      <c r="AS1447" s="19"/>
      <c r="AT1447" s="27">
        <v>197.88972076552648</v>
      </c>
      <c r="AU1447" s="27">
        <v>112.72384834717766</v>
      </c>
      <c r="AV1447" s="28">
        <v>0</v>
      </c>
      <c r="AW1447" s="60"/>
      <c r="AX1447" s="69"/>
      <c r="AY1447" s="68"/>
      <c r="AZ1447" s="69"/>
      <c r="BA1447" s="69"/>
      <c r="BB1447" s="69"/>
      <c r="BC1447" s="68"/>
      <c r="BD1447" s="20"/>
      <c r="BE1447" s="27"/>
      <c r="BF1447" s="27"/>
      <c r="BG1447" s="28"/>
      <c r="BH1447" s="17"/>
      <c r="CF1447" s="17"/>
      <c r="CG1447" s="17"/>
      <c r="CH1447" s="17"/>
      <c r="CI1447" s="17"/>
    </row>
    <row r="1448" spans="33:87" ht="9.9499999999999993" customHeight="1">
      <c r="AG1448" s="18">
        <v>36494</v>
      </c>
      <c r="AH1448" s="19" t="s">
        <v>35</v>
      </c>
      <c r="AI1448" s="20">
        <v>1.6E-2</v>
      </c>
      <c r="AJ1448" s="26"/>
      <c r="AK1448" s="20"/>
      <c r="AL1448" s="20"/>
      <c r="AM1448" s="20"/>
      <c r="AN1448" s="20"/>
      <c r="AO1448" s="19" t="s">
        <v>34</v>
      </c>
      <c r="AP1448" s="18"/>
      <c r="AQ1448" s="3">
        <f t="shared" si="153"/>
        <v>39.484062246455665</v>
      </c>
      <c r="AR1448" s="27">
        <v>50.628904829489151</v>
      </c>
      <c r="AS1448" s="28">
        <v>2.8670164897008011E-2</v>
      </c>
      <c r="AT1448" s="28"/>
      <c r="AU1448" s="28"/>
      <c r="AV1448" s="28"/>
      <c r="AW1448" s="60"/>
      <c r="AX1448" s="69"/>
      <c r="AY1448" s="68"/>
      <c r="AZ1448" s="69"/>
      <c r="BA1448" s="69"/>
      <c r="BB1448" s="69"/>
      <c r="BC1448" s="68"/>
      <c r="BD1448" s="20"/>
      <c r="BE1448" s="27"/>
      <c r="BF1448" s="27"/>
      <c r="BG1448" s="28"/>
      <c r="BH1448" s="17"/>
      <c r="CF1448" s="17"/>
      <c r="CG1448" s="17"/>
      <c r="CH1448" s="17"/>
      <c r="CI1448" s="17"/>
    </row>
    <row r="1449" spans="33:87" ht="9.9499999999999993" customHeight="1">
      <c r="AG1449" s="18">
        <v>36494</v>
      </c>
      <c r="AH1449" s="19" t="s">
        <v>33</v>
      </c>
      <c r="AI1449" s="26"/>
      <c r="AJ1449" s="20">
        <v>1.4500000000000001E-2</v>
      </c>
      <c r="AK1449" s="21"/>
      <c r="AL1449" s="21"/>
      <c r="AM1449" s="21"/>
      <c r="AN1449" s="21"/>
      <c r="AO1449" s="19" t="s">
        <v>34</v>
      </c>
      <c r="AP1449" s="18"/>
      <c r="AQ1449" s="3">
        <f t="shared" si="153"/>
        <v>39.484062246455665</v>
      </c>
      <c r="AR1449" s="27">
        <v>50.628904829489151</v>
      </c>
      <c r="AS1449" s="28">
        <v>2.8670164897008011E-2</v>
      </c>
      <c r="AT1449" s="28"/>
      <c r="AU1449" s="28"/>
      <c r="AV1449" s="28"/>
      <c r="AW1449" s="60"/>
      <c r="AX1449" s="69"/>
      <c r="AY1449" s="68"/>
      <c r="AZ1449" s="69"/>
      <c r="BA1449" s="69"/>
      <c r="BB1449" s="69"/>
      <c r="BC1449" s="68"/>
      <c r="BD1449" s="20"/>
      <c r="BE1449" s="27"/>
      <c r="BF1449" s="27"/>
      <c r="BG1449" s="28"/>
      <c r="BH1449" s="17"/>
      <c r="CF1449" s="17"/>
      <c r="CG1449" s="17"/>
      <c r="CH1449" s="17"/>
      <c r="CI1449" s="17"/>
    </row>
    <row r="1450" spans="33:87" ht="9.9499999999999993" customHeight="1">
      <c r="AG1450" s="18">
        <v>36495</v>
      </c>
      <c r="AH1450" s="19" t="s">
        <v>33</v>
      </c>
      <c r="AI1450" s="26"/>
      <c r="AJ1450" s="20">
        <v>1.4500000000000001E-2</v>
      </c>
      <c r="AK1450" s="20"/>
      <c r="AL1450" s="20"/>
      <c r="AM1450" s="20"/>
      <c r="AN1450" s="20"/>
      <c r="AO1450" s="19" t="s">
        <v>34</v>
      </c>
      <c r="AP1450" s="18"/>
      <c r="AQ1450" s="3">
        <f t="shared" si="153"/>
        <v>39.481566306555429</v>
      </c>
      <c r="AR1450" s="27">
        <v>50.625709702589056</v>
      </c>
      <c r="AS1450" s="28">
        <v>2.8668355558737688E-2</v>
      </c>
      <c r="AT1450" s="28"/>
      <c r="AU1450" s="28"/>
      <c r="AV1450" s="28"/>
      <c r="AW1450" s="60"/>
      <c r="AX1450" s="69"/>
      <c r="AY1450" s="68"/>
      <c r="AZ1450" s="69"/>
      <c r="BA1450" s="69"/>
      <c r="BB1450" s="69"/>
      <c r="BC1450" s="68"/>
      <c r="BD1450" s="20"/>
      <c r="BE1450" s="27"/>
      <c r="BF1450" s="27"/>
      <c r="BG1450" s="28"/>
      <c r="BH1450" s="17"/>
      <c r="CF1450" s="17"/>
      <c r="CG1450" s="17"/>
      <c r="CH1450" s="17"/>
      <c r="CI1450" s="17"/>
    </row>
    <row r="1451" spans="33:87" ht="9.9499999999999993" customHeight="1">
      <c r="AG1451" s="18">
        <v>36495</v>
      </c>
      <c r="AH1451" s="19" t="s">
        <v>33</v>
      </c>
      <c r="AI1451" s="26"/>
      <c r="AJ1451" s="20">
        <v>1.4500000000000001E-2</v>
      </c>
      <c r="AK1451" s="21"/>
      <c r="AL1451" s="21"/>
      <c r="AM1451" s="21"/>
      <c r="AN1451" s="21"/>
      <c r="AO1451" s="19" t="s">
        <v>34</v>
      </c>
      <c r="AP1451" s="20"/>
      <c r="AQ1451" s="3">
        <f t="shared" si="153"/>
        <v>39.481566306555429</v>
      </c>
      <c r="AR1451" s="27">
        <v>50.625709702589056</v>
      </c>
      <c r="AS1451" s="28">
        <v>2.8668355558737688E-2</v>
      </c>
      <c r="AT1451" s="28"/>
      <c r="AU1451" s="28"/>
      <c r="AV1451" s="28"/>
      <c r="AW1451" s="60"/>
      <c r="AX1451" s="69"/>
      <c r="AY1451" s="68"/>
      <c r="AZ1451" s="69"/>
      <c r="BA1451" s="69"/>
      <c r="BB1451" s="69"/>
      <c r="BC1451" s="68"/>
      <c r="BD1451" s="20"/>
      <c r="BE1451" s="27"/>
      <c r="BF1451" s="27"/>
      <c r="BG1451" s="28"/>
      <c r="BH1451" s="17"/>
      <c r="CF1451" s="17"/>
      <c r="CG1451" s="17"/>
      <c r="CH1451" s="17"/>
      <c r="CI1451" s="17"/>
    </row>
    <row r="1452" spans="33:87" ht="9.9499999999999993" customHeight="1">
      <c r="AG1452" s="18">
        <v>36495</v>
      </c>
      <c r="AH1452" s="19" t="s">
        <v>33</v>
      </c>
      <c r="AI1452" s="26"/>
      <c r="AJ1452" s="20">
        <v>1.4500000000000001E-2</v>
      </c>
      <c r="AK1452" s="21"/>
      <c r="AL1452" s="21"/>
      <c r="AM1452" s="21"/>
      <c r="AN1452" s="21"/>
      <c r="AO1452" s="19" t="s">
        <v>34</v>
      </c>
      <c r="AP1452" s="18"/>
      <c r="AQ1452" s="3">
        <f t="shared" si="153"/>
        <v>39.481566306555429</v>
      </c>
      <c r="AR1452" s="27">
        <v>50.625709702589056</v>
      </c>
      <c r="AS1452" s="28">
        <v>2.8668355558737688E-2</v>
      </c>
      <c r="AT1452" s="28"/>
      <c r="AU1452" s="28"/>
      <c r="AV1452" s="28"/>
      <c r="AW1452" s="60"/>
      <c r="AX1452" s="69"/>
      <c r="AY1452" s="68"/>
      <c r="AZ1452" s="69"/>
      <c r="BA1452" s="69"/>
      <c r="BB1452" s="69"/>
      <c r="BC1452" s="68"/>
      <c r="BD1452" s="20"/>
      <c r="BE1452" s="27"/>
      <c r="BF1452" s="27"/>
      <c r="BG1452" s="28"/>
      <c r="BH1452" s="17"/>
      <c r="CF1452" s="17"/>
      <c r="CG1452" s="17"/>
      <c r="CH1452" s="17"/>
      <c r="CI1452" s="17"/>
    </row>
    <row r="1453" spans="33:87" ht="9.9499999999999993" customHeight="1">
      <c r="AG1453" s="18">
        <v>36495</v>
      </c>
      <c r="AH1453" s="19" t="s">
        <v>39</v>
      </c>
      <c r="AI1453" s="19"/>
      <c r="AJ1453" s="19"/>
      <c r="AK1453" s="19"/>
      <c r="AL1453" s="20">
        <v>0.02</v>
      </c>
      <c r="AM1453" s="26"/>
      <c r="AN1453" s="20"/>
      <c r="AO1453" s="19" t="s">
        <v>34</v>
      </c>
      <c r="AP1453" s="20"/>
      <c r="AQ1453" s="3">
        <f t="shared" si="153"/>
        <v>39.481566306555429</v>
      </c>
      <c r="AR1453" s="19"/>
      <c r="AS1453" s="19"/>
      <c r="AT1453" s="27">
        <v>197.51540621605611</v>
      </c>
      <c r="AU1453" s="27">
        <v>112.51062768899787</v>
      </c>
      <c r="AV1453" s="28">
        <v>0</v>
      </c>
      <c r="AW1453" s="60"/>
      <c r="AX1453" s="69"/>
      <c r="AY1453" s="68"/>
      <c r="AZ1453" s="69"/>
      <c r="BA1453" s="69"/>
      <c r="BB1453" s="69"/>
      <c r="BC1453" s="68"/>
      <c r="BD1453" s="20"/>
      <c r="BE1453" s="27"/>
      <c r="BF1453" s="27"/>
      <c r="BG1453" s="28"/>
      <c r="BH1453" s="17"/>
      <c r="CF1453" s="17"/>
      <c r="CG1453" s="17"/>
      <c r="CH1453" s="17"/>
      <c r="CI1453" s="17"/>
    </row>
    <row r="1454" spans="33:87" ht="9.9499999999999993" customHeight="1">
      <c r="AG1454" s="18">
        <v>36522</v>
      </c>
      <c r="AH1454" s="19" t="s">
        <v>35</v>
      </c>
      <c r="AI1454" s="20">
        <v>1.6E-2</v>
      </c>
      <c r="AJ1454" s="26"/>
      <c r="AK1454" s="20"/>
      <c r="AL1454" s="20"/>
      <c r="AM1454" s="20"/>
      <c r="AN1454" s="20"/>
      <c r="AO1454" s="19" t="s">
        <v>34</v>
      </c>
      <c r="AP1454" s="18"/>
      <c r="AQ1454" s="3">
        <f t="shared" si="153"/>
        <v>39.414235536668215</v>
      </c>
      <c r="AR1454" s="27">
        <v>50.53951745471052</v>
      </c>
      <c r="AS1454" s="28">
        <v>2.8619546563800037E-2</v>
      </c>
      <c r="AT1454" s="28"/>
      <c r="AU1454" s="28"/>
      <c r="AV1454" s="28"/>
      <c r="AW1454" s="60"/>
      <c r="AX1454" s="69"/>
      <c r="AY1454" s="68"/>
      <c r="AZ1454" s="69"/>
      <c r="BA1454" s="69"/>
      <c r="BB1454" s="69"/>
      <c r="BC1454" s="68"/>
      <c r="BD1454" s="20"/>
      <c r="BE1454" s="27"/>
      <c r="BF1454" s="27"/>
      <c r="BG1454" s="28"/>
      <c r="BH1454" s="17"/>
      <c r="CF1454" s="17"/>
      <c r="CG1454" s="17"/>
      <c r="CH1454" s="17"/>
      <c r="CI1454" s="17"/>
    </row>
    <row r="1455" spans="33:87" ht="9.9499999999999993" customHeight="1">
      <c r="AG1455" s="18">
        <v>36522</v>
      </c>
      <c r="AH1455" s="19" t="s">
        <v>33</v>
      </c>
      <c r="AI1455" s="26"/>
      <c r="AJ1455" s="20">
        <v>1.4500000000000001E-2</v>
      </c>
      <c r="AK1455" s="21"/>
      <c r="AL1455" s="21"/>
      <c r="AM1455" s="21"/>
      <c r="AN1455" s="21"/>
      <c r="AO1455" s="19" t="s">
        <v>34</v>
      </c>
      <c r="AP1455" s="18"/>
      <c r="AQ1455" s="3">
        <f t="shared" si="153"/>
        <v>39.414235536668215</v>
      </c>
      <c r="AR1455" s="27">
        <v>50.53951745471052</v>
      </c>
      <c r="AS1455" s="28">
        <v>2.8619546563800037E-2</v>
      </c>
      <c r="AT1455" s="28"/>
      <c r="AU1455" s="28"/>
      <c r="AV1455" s="28"/>
      <c r="AW1455" s="60"/>
      <c r="AX1455" s="69"/>
      <c r="AY1455" s="68"/>
      <c r="AZ1455" s="69"/>
      <c r="BA1455" s="69"/>
      <c r="BB1455" s="69"/>
      <c r="BC1455" s="68"/>
      <c r="BD1455" s="20"/>
      <c r="BE1455" s="27"/>
      <c r="BF1455" s="27"/>
      <c r="BG1455" s="28"/>
      <c r="BH1455" s="17"/>
      <c r="CF1455" s="17"/>
      <c r="CG1455" s="17"/>
      <c r="CH1455" s="17"/>
      <c r="CI1455" s="17"/>
    </row>
    <row r="1456" spans="33:87" ht="9.9499999999999993" customHeight="1">
      <c r="AG1456" s="18">
        <v>36530</v>
      </c>
      <c r="AH1456" s="19" t="s">
        <v>33</v>
      </c>
      <c r="AI1456" s="26"/>
      <c r="AJ1456" s="20">
        <v>1.4500000000000001E-2</v>
      </c>
      <c r="AK1456" s="21"/>
      <c r="AL1456" s="21"/>
      <c r="AM1456" s="21"/>
      <c r="AN1456" s="21"/>
      <c r="AO1456" s="19" t="s">
        <v>34</v>
      </c>
      <c r="AP1456" s="20"/>
      <c r="AQ1456" s="3">
        <f t="shared" si="153"/>
        <v>39.394307739005477</v>
      </c>
      <c r="AR1456" s="27">
        <v>50.514007203767257</v>
      </c>
      <c r="AS1456" s="28">
        <v>2.8605100604449922E-2</v>
      </c>
      <c r="AT1456" s="28"/>
      <c r="AU1456" s="28"/>
      <c r="AV1456" s="28"/>
      <c r="AW1456" s="60"/>
      <c r="AX1456" s="69"/>
      <c r="AY1456" s="68"/>
      <c r="AZ1456" s="69"/>
      <c r="BA1456" s="69"/>
      <c r="BB1456" s="69"/>
      <c r="BC1456" s="68"/>
      <c r="BD1456" s="20"/>
      <c r="BE1456" s="27"/>
      <c r="BF1456" s="27"/>
      <c r="BG1456" s="28"/>
      <c r="BH1456" s="17"/>
      <c r="CF1456" s="17"/>
      <c r="CG1456" s="17"/>
      <c r="CH1456" s="17"/>
      <c r="CI1456" s="17"/>
    </row>
    <row r="1457" spans="33:87" ht="9.9499999999999993" customHeight="1">
      <c r="AG1457" s="18">
        <v>36530</v>
      </c>
      <c r="AH1457" s="19" t="s">
        <v>33</v>
      </c>
      <c r="AI1457" s="26"/>
      <c r="AJ1457" s="20">
        <v>1.4500000000000001E-2</v>
      </c>
      <c r="AK1457" s="21"/>
      <c r="AL1457" s="21"/>
      <c r="AM1457" s="21"/>
      <c r="AN1457" s="21"/>
      <c r="AO1457" s="19" t="s">
        <v>34</v>
      </c>
      <c r="AP1457" s="18"/>
      <c r="AQ1457" s="3">
        <f t="shared" si="153"/>
        <v>39.394307739005477</v>
      </c>
      <c r="AR1457" s="27">
        <v>50.514007203767257</v>
      </c>
      <c r="AS1457" s="28">
        <v>2.8605100604449922E-2</v>
      </c>
      <c r="AT1457" s="28"/>
      <c r="AU1457" s="28"/>
      <c r="AV1457" s="28"/>
      <c r="AW1457" s="60"/>
      <c r="AX1457" s="69"/>
      <c r="AY1457" s="68"/>
      <c r="AZ1457" s="69"/>
      <c r="BA1457" s="69"/>
      <c r="BB1457" s="69"/>
      <c r="BC1457" s="68"/>
      <c r="BD1457" s="20"/>
      <c r="BE1457" s="27"/>
      <c r="BF1457" s="27"/>
      <c r="BG1457" s="28"/>
      <c r="BH1457" s="17"/>
      <c r="CF1457" s="17"/>
      <c r="CG1457" s="17"/>
      <c r="CH1457" s="17"/>
      <c r="CI1457" s="17"/>
    </row>
    <row r="1458" spans="33:87" ht="9.9499999999999993" customHeight="1">
      <c r="AG1458" s="18">
        <v>36530</v>
      </c>
      <c r="AH1458" s="19" t="s">
        <v>33</v>
      </c>
      <c r="AI1458" s="26"/>
      <c r="AJ1458" s="20">
        <v>1.4500000000000001E-2</v>
      </c>
      <c r="AK1458" s="21"/>
      <c r="AL1458" s="21"/>
      <c r="AM1458" s="21"/>
      <c r="AN1458" s="21"/>
      <c r="AO1458" s="19" t="s">
        <v>34</v>
      </c>
      <c r="AP1458" s="20"/>
      <c r="AQ1458" s="3">
        <f t="shared" si="153"/>
        <v>39.394307739005477</v>
      </c>
      <c r="AR1458" s="27">
        <v>50.514007203767257</v>
      </c>
      <c r="AS1458" s="28">
        <v>2.8605100604449922E-2</v>
      </c>
      <c r="AT1458" s="28"/>
      <c r="AU1458" s="28"/>
      <c r="AV1458" s="28"/>
      <c r="AW1458" s="60"/>
      <c r="AX1458" s="69"/>
      <c r="AY1458" s="68"/>
      <c r="AZ1458" s="69"/>
      <c r="BA1458" s="69"/>
      <c r="BB1458" s="69"/>
      <c r="BC1458" s="68"/>
      <c r="BD1458" s="20"/>
      <c r="BE1458" s="27"/>
      <c r="BF1458" s="27"/>
      <c r="BG1458" s="28"/>
      <c r="BH1458" s="17"/>
      <c r="CF1458" s="17"/>
      <c r="CG1458" s="17"/>
      <c r="CH1458" s="17"/>
      <c r="CI1458" s="17"/>
    </row>
    <row r="1459" spans="33:87" ht="9.9499999999999993" customHeight="1">
      <c r="AG1459" s="18">
        <v>36530</v>
      </c>
      <c r="AH1459" s="19" t="s">
        <v>39</v>
      </c>
      <c r="AI1459" s="19"/>
      <c r="AJ1459" s="19"/>
      <c r="AK1459" s="19"/>
      <c r="AL1459" s="20">
        <v>0.02</v>
      </c>
      <c r="AM1459" s="26"/>
      <c r="AN1459" s="21"/>
      <c r="AO1459" s="19" t="s">
        <v>34</v>
      </c>
      <c r="AP1459" s="20"/>
      <c r="AQ1459" s="3">
        <f t="shared" si="153"/>
        <v>39.394307739005477</v>
      </c>
      <c r="AR1459" s="19"/>
      <c r="AS1459" s="19"/>
      <c r="AT1459" s="27">
        <v>197.0796006824695</v>
      </c>
      <c r="AU1459" s="27">
        <v>112.2623799443104</v>
      </c>
      <c r="AV1459" s="28">
        <v>0</v>
      </c>
      <c r="AW1459" s="60"/>
      <c r="AX1459" s="69"/>
      <c r="AY1459" s="68"/>
      <c r="AZ1459" s="69"/>
      <c r="BA1459" s="69"/>
      <c r="BB1459" s="69"/>
      <c r="BC1459" s="68"/>
      <c r="BD1459" s="20"/>
      <c r="BE1459" s="27"/>
      <c r="BF1459" s="27"/>
      <c r="BG1459" s="28"/>
      <c r="BH1459" s="17"/>
      <c r="CF1459" s="17"/>
      <c r="CG1459" s="17"/>
      <c r="CH1459" s="17"/>
      <c r="CI1459" s="17"/>
    </row>
    <row r="1460" spans="33:87" ht="9.9499999999999993" customHeight="1">
      <c r="AG1460" s="18">
        <v>36556</v>
      </c>
      <c r="AH1460" s="19" t="s">
        <v>35</v>
      </c>
      <c r="AI1460" s="20">
        <v>1.6E-2</v>
      </c>
      <c r="AJ1460" s="26"/>
      <c r="AK1460" s="20"/>
      <c r="AL1460" s="20"/>
      <c r="AM1460" s="20"/>
      <c r="AN1460" s="20"/>
      <c r="AO1460" s="19" t="s">
        <v>34</v>
      </c>
      <c r="AP1460" s="18"/>
      <c r="AQ1460" s="3">
        <f t="shared" si="153"/>
        <v>39.329611953964452</v>
      </c>
      <c r="AR1460" s="27">
        <v>50.431187782979769</v>
      </c>
      <c r="AS1460" s="28">
        <v>2.8558201575947354E-2</v>
      </c>
      <c r="AT1460" s="28"/>
      <c r="AU1460" s="28"/>
      <c r="AV1460" s="28"/>
      <c r="AW1460" s="60"/>
      <c r="AX1460" s="69"/>
      <c r="AY1460" s="68"/>
      <c r="AZ1460" s="69"/>
      <c r="BA1460" s="69"/>
      <c r="BB1460" s="69"/>
      <c r="BC1460" s="68"/>
      <c r="BD1460" s="20"/>
      <c r="BE1460" s="27"/>
      <c r="BF1460" s="27"/>
      <c r="BG1460" s="28"/>
      <c r="BH1460" s="17"/>
      <c r="CF1460" s="17"/>
      <c r="CG1460" s="17"/>
      <c r="CH1460" s="17"/>
      <c r="CI1460" s="17"/>
    </row>
    <row r="1461" spans="33:87" ht="9.9499999999999993" customHeight="1">
      <c r="AG1461" s="18">
        <v>36556</v>
      </c>
      <c r="AH1461" s="19" t="s">
        <v>33</v>
      </c>
      <c r="AI1461" s="26"/>
      <c r="AJ1461" s="20">
        <v>1.4500000000000001E-2</v>
      </c>
      <c r="AK1461" s="21"/>
      <c r="AL1461" s="21"/>
      <c r="AM1461" s="21"/>
      <c r="AN1461" s="21"/>
      <c r="AO1461" s="19" t="s">
        <v>34</v>
      </c>
      <c r="AP1461" s="20"/>
      <c r="AQ1461" s="3">
        <f t="shared" si="153"/>
        <v>39.329611953964452</v>
      </c>
      <c r="AR1461" s="27">
        <v>50.431187782979769</v>
      </c>
      <c r="AS1461" s="28">
        <v>2.8558201575947354E-2</v>
      </c>
      <c r="AT1461" s="28"/>
      <c r="AU1461" s="28"/>
      <c r="AV1461" s="28"/>
      <c r="AW1461" s="60"/>
      <c r="AX1461" s="69"/>
      <c r="AY1461" s="68"/>
      <c r="AZ1461" s="69"/>
      <c r="BA1461" s="69"/>
      <c r="BB1461" s="69"/>
      <c r="BC1461" s="68"/>
      <c r="BD1461" s="20"/>
      <c r="BE1461" s="27"/>
      <c r="BF1461" s="27"/>
      <c r="BG1461" s="28"/>
      <c r="BH1461" s="17"/>
      <c r="CF1461" s="17"/>
      <c r="CG1461" s="17"/>
      <c r="CH1461" s="17"/>
      <c r="CI1461" s="17"/>
    </row>
    <row r="1462" spans="33:87" ht="9.9499999999999993" customHeight="1">
      <c r="AG1462" s="18">
        <v>36557</v>
      </c>
      <c r="AH1462" s="19" t="s">
        <v>33</v>
      </c>
      <c r="AI1462" s="26"/>
      <c r="AJ1462" s="20">
        <v>1.4500000000000001E-2</v>
      </c>
      <c r="AK1462" s="20"/>
      <c r="AL1462" s="20"/>
      <c r="AM1462" s="20"/>
      <c r="AN1462" s="20"/>
      <c r="AO1462" s="19" t="s">
        <v>34</v>
      </c>
      <c r="AP1462" s="20"/>
      <c r="AQ1462" s="3">
        <f t="shared" si="153"/>
        <v>39.32712577746306</v>
      </c>
      <c r="AR1462" s="27">
        <v>50.428005133755335</v>
      </c>
      <c r="AS1462" s="28">
        <v>2.8556399303542271E-2</v>
      </c>
      <c r="AT1462" s="28"/>
      <c r="AU1462" s="28"/>
      <c r="AV1462" s="28"/>
      <c r="AW1462" s="60"/>
      <c r="AX1462" s="69"/>
      <c r="AY1462" s="68"/>
      <c r="AZ1462" s="69"/>
      <c r="BA1462" s="69"/>
      <c r="BB1462" s="69"/>
      <c r="BC1462" s="68"/>
      <c r="BD1462" s="20"/>
      <c r="BE1462" s="27"/>
      <c r="BF1462" s="27"/>
      <c r="BG1462" s="28"/>
      <c r="BH1462" s="17"/>
      <c r="CF1462" s="17"/>
      <c r="CG1462" s="17"/>
      <c r="CH1462" s="17"/>
      <c r="CI1462" s="17"/>
    </row>
    <row r="1463" spans="33:87" ht="9.9499999999999993" customHeight="1">
      <c r="AG1463" s="18">
        <v>36557</v>
      </c>
      <c r="AH1463" s="19" t="s">
        <v>33</v>
      </c>
      <c r="AI1463" s="26"/>
      <c r="AJ1463" s="20">
        <v>1.4500000000000001E-2</v>
      </c>
      <c r="AK1463" s="21"/>
      <c r="AL1463" s="21"/>
      <c r="AM1463" s="21"/>
      <c r="AN1463" s="21"/>
      <c r="AO1463" s="19" t="s">
        <v>34</v>
      </c>
      <c r="AP1463" s="18"/>
      <c r="AQ1463" s="3">
        <f t="shared" si="153"/>
        <v>39.32712577746306</v>
      </c>
      <c r="AR1463" s="27">
        <v>50.428005133755335</v>
      </c>
      <c r="AS1463" s="28">
        <v>2.8556399303542271E-2</v>
      </c>
      <c r="AT1463" s="28"/>
      <c r="AU1463" s="28"/>
      <c r="AV1463" s="28"/>
      <c r="AW1463" s="60"/>
      <c r="AX1463" s="69"/>
      <c r="AY1463" s="68"/>
      <c r="AZ1463" s="69"/>
      <c r="BA1463" s="69"/>
      <c r="BB1463" s="69"/>
      <c r="BC1463" s="68"/>
      <c r="BD1463" s="20"/>
      <c r="BE1463" s="27"/>
      <c r="BF1463" s="27"/>
      <c r="BG1463" s="28"/>
      <c r="BH1463" s="17"/>
      <c r="CF1463" s="17"/>
      <c r="CG1463" s="17"/>
      <c r="CH1463" s="17"/>
      <c r="CI1463" s="17"/>
    </row>
    <row r="1464" spans="33:87" ht="9.9499999999999993" customHeight="1">
      <c r="AG1464" s="18">
        <v>36557</v>
      </c>
      <c r="AH1464" s="19" t="s">
        <v>33</v>
      </c>
      <c r="AI1464" s="26"/>
      <c r="AJ1464" s="20">
        <v>1.4500000000000001E-2</v>
      </c>
      <c r="AK1464" s="21"/>
      <c r="AL1464" s="21"/>
      <c r="AM1464" s="21"/>
      <c r="AN1464" s="21"/>
      <c r="AO1464" s="19" t="s">
        <v>34</v>
      </c>
      <c r="AP1464" s="20"/>
      <c r="AQ1464" s="3">
        <f t="shared" si="153"/>
        <v>39.32712577746306</v>
      </c>
      <c r="AR1464" s="27">
        <v>50.428005133755335</v>
      </c>
      <c r="AS1464" s="28">
        <v>2.8556399303542271E-2</v>
      </c>
      <c r="AT1464" s="28"/>
      <c r="AU1464" s="28"/>
      <c r="AV1464" s="28"/>
      <c r="AW1464" s="60"/>
      <c r="AX1464" s="69"/>
      <c r="AY1464" s="68"/>
      <c r="AZ1464" s="69"/>
      <c r="BA1464" s="69"/>
      <c r="BB1464" s="69"/>
      <c r="BC1464" s="68"/>
      <c r="BD1464" s="20"/>
      <c r="BE1464" s="27"/>
      <c r="BF1464" s="27"/>
      <c r="BG1464" s="28"/>
      <c r="BH1464" s="17"/>
      <c r="CF1464" s="17"/>
      <c r="CG1464" s="17"/>
      <c r="CH1464" s="17"/>
      <c r="CI1464" s="17"/>
    </row>
    <row r="1465" spans="33:87" ht="9.9499999999999993" customHeight="1">
      <c r="AG1465" s="18">
        <v>36557</v>
      </c>
      <c r="AH1465" s="19" t="s">
        <v>39</v>
      </c>
      <c r="AI1465" s="19"/>
      <c r="AJ1465" s="19"/>
      <c r="AK1465" s="19"/>
      <c r="AL1465" s="20">
        <v>0.02</v>
      </c>
      <c r="AM1465" s="26"/>
      <c r="AN1465" s="21"/>
      <c r="AO1465" s="19" t="s">
        <v>34</v>
      </c>
      <c r="AP1465" s="18"/>
      <c r="AQ1465" s="3">
        <f t="shared" si="153"/>
        <v>39.32712577746306</v>
      </c>
      <c r="AR1465" s="19"/>
      <c r="AS1465" s="19"/>
      <c r="AT1465" s="27">
        <v>196.74406496566439</v>
      </c>
      <c r="AU1465" s="27">
        <v>112.07124885821918</v>
      </c>
      <c r="AV1465" s="28">
        <v>0</v>
      </c>
      <c r="AW1465" s="60"/>
      <c r="AX1465" s="69"/>
      <c r="AY1465" s="68"/>
      <c r="AZ1465" s="69"/>
      <c r="BA1465" s="69"/>
      <c r="BB1465" s="69"/>
      <c r="BC1465" s="68"/>
      <c r="BD1465" s="20"/>
      <c r="BE1465" s="27"/>
      <c r="BF1465" s="27"/>
      <c r="BG1465" s="28"/>
      <c r="BH1465" s="17"/>
      <c r="CF1465" s="17"/>
      <c r="CG1465" s="17"/>
      <c r="CH1465" s="17"/>
      <c r="CI1465" s="17"/>
    </row>
    <row r="1466" spans="33:87" ht="9.9499999999999993" customHeight="1">
      <c r="AG1466" s="18">
        <v>36585</v>
      </c>
      <c r="AH1466" s="19" t="s">
        <v>35</v>
      </c>
      <c r="AI1466" s="20">
        <v>1.6E-2</v>
      </c>
      <c r="AJ1466" s="26"/>
      <c r="AK1466" s="20"/>
      <c r="AL1466" s="20"/>
      <c r="AM1466" s="20"/>
      <c r="AN1466" s="20"/>
      <c r="AO1466" s="19" t="s">
        <v>34</v>
      </c>
      <c r="AP1466" s="18"/>
      <c r="AQ1466" s="3">
        <f t="shared" si="153"/>
        <v>39.257576606425474</v>
      </c>
      <c r="AR1466" s="27">
        <v>50.338972455497512</v>
      </c>
      <c r="AS1466" s="28">
        <v>2.8505981828080954E-2</v>
      </c>
      <c r="AT1466" s="28"/>
      <c r="AU1466" s="28"/>
      <c r="AV1466" s="28"/>
      <c r="AW1466" s="60"/>
      <c r="AX1466" s="69"/>
      <c r="AY1466" s="68"/>
      <c r="AZ1466" s="69"/>
      <c r="BA1466" s="69"/>
      <c r="BB1466" s="69"/>
      <c r="BC1466" s="68"/>
      <c r="BD1466" s="20"/>
      <c r="BE1466" s="27"/>
      <c r="BF1466" s="27"/>
      <c r="BG1466" s="28"/>
      <c r="BH1466" s="17"/>
      <c r="CF1466" s="17"/>
      <c r="CG1466" s="17"/>
      <c r="CH1466" s="17"/>
      <c r="CI1466" s="17"/>
    </row>
    <row r="1467" spans="33:87" ht="9.9499999999999993" customHeight="1">
      <c r="AG1467" s="18">
        <v>36585</v>
      </c>
      <c r="AH1467" s="19" t="s">
        <v>33</v>
      </c>
      <c r="AI1467" s="26"/>
      <c r="AJ1467" s="20">
        <v>1.4500000000000001E-2</v>
      </c>
      <c r="AK1467" s="21"/>
      <c r="AL1467" s="21"/>
      <c r="AM1467" s="21"/>
      <c r="AN1467" s="21"/>
      <c r="AO1467" s="19" t="s">
        <v>34</v>
      </c>
      <c r="AP1467" s="18"/>
      <c r="AQ1467" s="3">
        <f t="shared" si="153"/>
        <v>39.257576606425474</v>
      </c>
      <c r="AR1467" s="27">
        <v>50.338972455497512</v>
      </c>
      <c r="AS1467" s="28">
        <v>2.8505981828080954E-2</v>
      </c>
      <c r="AT1467" s="28"/>
      <c r="AU1467" s="28"/>
      <c r="AV1467" s="28"/>
      <c r="AW1467" s="60"/>
      <c r="AX1467" s="69"/>
      <c r="AY1467" s="68"/>
      <c r="AZ1467" s="69"/>
      <c r="BA1467" s="69"/>
      <c r="BB1467" s="69"/>
      <c r="BC1467" s="68"/>
      <c r="BD1467" s="20"/>
      <c r="BE1467" s="27"/>
      <c r="BF1467" s="27"/>
      <c r="BG1467" s="28"/>
      <c r="BH1467" s="17"/>
      <c r="CF1467" s="17"/>
      <c r="CG1467" s="17"/>
      <c r="CH1467" s="17"/>
      <c r="CI1467" s="17"/>
    </row>
    <row r="1468" spans="33:87" ht="9.9499999999999993" customHeight="1">
      <c r="AG1468" s="18">
        <v>36586</v>
      </c>
      <c r="AH1468" s="19" t="s">
        <v>33</v>
      </c>
      <c r="AI1468" s="26"/>
      <c r="AJ1468" s="20">
        <v>1.4500000000000001E-2</v>
      </c>
      <c r="AK1468" s="20"/>
      <c r="AL1468" s="20"/>
      <c r="AM1468" s="20"/>
      <c r="AN1468" s="20"/>
      <c r="AO1468" s="19" t="s">
        <v>34</v>
      </c>
      <c r="AP1468" s="18"/>
      <c r="AQ1468" s="3">
        <f t="shared" si="153"/>
        <v>39.255094983556305</v>
      </c>
      <c r="AR1468" s="27">
        <v>50.335795625867135</v>
      </c>
      <c r="AS1468" s="28">
        <v>2.8504182851198889E-2</v>
      </c>
      <c r="AT1468" s="28"/>
      <c r="AU1468" s="28"/>
      <c r="AV1468" s="28"/>
      <c r="AW1468" s="60"/>
      <c r="AX1468" s="69"/>
      <c r="AY1468" s="68"/>
      <c r="AZ1468" s="69"/>
      <c r="BA1468" s="69"/>
      <c r="BB1468" s="69"/>
      <c r="BC1468" s="68"/>
      <c r="BD1468" s="20"/>
      <c r="BE1468" s="27"/>
      <c r="BF1468" s="27"/>
      <c r="BG1468" s="28"/>
      <c r="BH1468" s="17"/>
      <c r="CF1468" s="17"/>
      <c r="CG1468" s="17"/>
      <c r="CH1468" s="17"/>
      <c r="CI1468" s="17"/>
    </row>
    <row r="1469" spans="33:87" ht="9.9499999999999993" customHeight="1">
      <c r="AG1469" s="18">
        <v>36586</v>
      </c>
      <c r="AH1469" s="19" t="s">
        <v>33</v>
      </c>
      <c r="AI1469" s="26"/>
      <c r="AJ1469" s="20">
        <v>3.9E-2</v>
      </c>
      <c r="AK1469" s="21"/>
      <c r="AL1469" s="21"/>
      <c r="AM1469" s="21"/>
      <c r="AN1469" s="21"/>
      <c r="AO1469" s="19" t="s">
        <v>34</v>
      </c>
      <c r="AP1469" s="20"/>
      <c r="AQ1469" s="3">
        <f t="shared" si="153"/>
        <v>39.255094983556305</v>
      </c>
      <c r="AR1469" s="27">
        <v>50.335795625867135</v>
      </c>
      <c r="AS1469" s="28">
        <v>2.8504182851198889E-2</v>
      </c>
      <c r="AT1469" s="28"/>
      <c r="AU1469" s="28"/>
      <c r="AV1469" s="28"/>
      <c r="AW1469" s="60"/>
      <c r="AX1469" s="69"/>
      <c r="AY1469" s="68"/>
      <c r="AZ1469" s="69"/>
      <c r="BA1469" s="69"/>
      <c r="BB1469" s="69"/>
      <c r="BC1469" s="68"/>
      <c r="BD1469" s="20"/>
      <c r="BE1469" s="27"/>
      <c r="BF1469" s="27"/>
      <c r="BG1469" s="28"/>
      <c r="BH1469" s="17"/>
      <c r="CF1469" s="17"/>
      <c r="CG1469" s="17"/>
      <c r="CH1469" s="17"/>
      <c r="CI1469" s="17"/>
    </row>
    <row r="1470" spans="33:87" ht="9.9499999999999993" customHeight="1">
      <c r="AG1470" s="18">
        <v>36586</v>
      </c>
      <c r="AH1470" s="19" t="s">
        <v>33</v>
      </c>
      <c r="AI1470" s="26"/>
      <c r="AJ1470" s="20">
        <v>1.4500000000000001E-2</v>
      </c>
      <c r="AK1470" s="21"/>
      <c r="AL1470" s="21"/>
      <c r="AM1470" s="21"/>
      <c r="AN1470" s="21"/>
      <c r="AO1470" s="19" t="s">
        <v>34</v>
      </c>
      <c r="AP1470" s="20"/>
      <c r="AQ1470" s="3">
        <f t="shared" si="153"/>
        <v>39.255094983556305</v>
      </c>
      <c r="AR1470" s="27">
        <v>50.335795625867135</v>
      </c>
      <c r="AS1470" s="28">
        <v>2.8504182851198889E-2</v>
      </c>
      <c r="AT1470" s="28"/>
      <c r="AU1470" s="28"/>
      <c r="AV1470" s="28"/>
      <c r="AW1470" s="60"/>
      <c r="AX1470" s="69"/>
      <c r="AY1470" s="68"/>
      <c r="AZ1470" s="69"/>
      <c r="BA1470" s="69"/>
      <c r="BB1470" s="69"/>
      <c r="BC1470" s="68"/>
      <c r="BD1470" s="20"/>
      <c r="BE1470" s="27"/>
      <c r="BF1470" s="27"/>
      <c r="BG1470" s="28"/>
      <c r="BH1470" s="17"/>
      <c r="CF1470" s="17"/>
      <c r="CG1470" s="17"/>
      <c r="CH1470" s="17"/>
      <c r="CI1470" s="17"/>
    </row>
    <row r="1471" spans="33:87" ht="9.9499999999999993" customHeight="1">
      <c r="AG1471" s="18">
        <v>36586</v>
      </c>
      <c r="AH1471" s="19" t="s">
        <v>39</v>
      </c>
      <c r="AI1471" s="19"/>
      <c r="AJ1471" s="19"/>
      <c r="AK1471" s="19"/>
      <c r="AL1471" s="20">
        <v>0.02</v>
      </c>
      <c r="AM1471" s="26"/>
      <c r="AN1471" s="20"/>
      <c r="AO1471" s="19" t="s">
        <v>34</v>
      </c>
      <c r="AP1471" s="20"/>
      <c r="AQ1471" s="3">
        <f t="shared" si="153"/>
        <v>39.255094983556305</v>
      </c>
      <c r="AR1471" s="19"/>
      <c r="AS1471" s="19"/>
      <c r="AT1471" s="27">
        <v>196.38431102809952</v>
      </c>
      <c r="AU1471" s="27">
        <v>111.86632235600631</v>
      </c>
      <c r="AV1471" s="28">
        <v>0</v>
      </c>
      <c r="AW1471" s="60"/>
      <c r="AX1471" s="69"/>
      <c r="AY1471" s="68"/>
      <c r="AZ1471" s="69"/>
      <c r="BA1471" s="69"/>
      <c r="BB1471" s="69"/>
      <c r="BC1471" s="68"/>
      <c r="BD1471" s="20"/>
      <c r="BE1471" s="27"/>
      <c r="BF1471" s="27"/>
      <c r="BG1471" s="28"/>
      <c r="BH1471" s="17"/>
      <c r="CF1471" s="17"/>
      <c r="CG1471" s="17"/>
      <c r="CH1471" s="17"/>
      <c r="CI1471" s="17"/>
    </row>
    <row r="1472" spans="33:87" ht="9.9499999999999993" customHeight="1">
      <c r="AG1472" s="18">
        <v>36616</v>
      </c>
      <c r="AH1472" s="19" t="s">
        <v>35</v>
      </c>
      <c r="AI1472" s="20">
        <v>7.5999999999999998E-2</v>
      </c>
      <c r="AJ1472" s="26"/>
      <c r="AK1472" s="20"/>
      <c r="AL1472" s="20"/>
      <c r="AM1472" s="20"/>
      <c r="AN1472" s="20"/>
      <c r="AO1472" s="19" t="s">
        <v>34</v>
      </c>
      <c r="AP1472" s="18"/>
      <c r="AQ1472" s="3">
        <f t="shared" si="153"/>
        <v>39.180719198850298</v>
      </c>
      <c r="AR1472" s="27">
        <v>50.240583905980714</v>
      </c>
      <c r="AS1472" s="28">
        <v>2.8450266304545061E-2</v>
      </c>
      <c r="AT1472" s="28"/>
      <c r="AU1472" s="28"/>
      <c r="AV1472" s="28"/>
      <c r="AW1472" s="60"/>
      <c r="AX1472" s="69"/>
      <c r="AY1472" s="68"/>
      <c r="AZ1472" s="69"/>
      <c r="BA1472" s="69"/>
      <c r="BB1472" s="69"/>
      <c r="BC1472" s="68"/>
      <c r="BD1472" s="20"/>
      <c r="BE1472" s="27"/>
      <c r="BF1472" s="27"/>
      <c r="BG1472" s="28"/>
      <c r="BH1472" s="17"/>
      <c r="CF1472" s="17"/>
      <c r="CG1472" s="17"/>
      <c r="CH1472" s="17"/>
      <c r="CI1472" s="17"/>
    </row>
    <row r="1473" spans="33:87" ht="9.9499999999999993" customHeight="1">
      <c r="AG1473" s="18">
        <v>36616</v>
      </c>
      <c r="AH1473" s="19" t="s">
        <v>33</v>
      </c>
      <c r="AI1473" s="26"/>
      <c r="AJ1473" s="20">
        <v>7.6999999999999999E-2</v>
      </c>
      <c r="AK1473" s="21"/>
      <c r="AL1473" s="21"/>
      <c r="AM1473" s="21"/>
      <c r="AN1473" s="21"/>
      <c r="AO1473" s="19" t="s">
        <v>34</v>
      </c>
      <c r="AP1473" s="20"/>
      <c r="AQ1473" s="3">
        <f t="shared" si="153"/>
        <v>39.180719198850298</v>
      </c>
      <c r="AR1473" s="27">
        <v>50.240583905980714</v>
      </c>
      <c r="AS1473" s="28">
        <v>2.8450266304545061E-2</v>
      </c>
      <c r="AT1473" s="28"/>
      <c r="AU1473" s="28"/>
      <c r="AV1473" s="28"/>
      <c r="AW1473" s="60"/>
      <c r="AX1473" s="69"/>
      <c r="AY1473" s="68"/>
      <c r="AZ1473" s="69"/>
      <c r="BA1473" s="69"/>
      <c r="BB1473" s="69"/>
      <c r="BC1473" s="68"/>
      <c r="BD1473" s="20"/>
      <c r="BE1473" s="27"/>
      <c r="BF1473" s="27"/>
      <c r="BG1473" s="28"/>
      <c r="BH1473" s="17"/>
      <c r="CF1473" s="17"/>
      <c r="CG1473" s="17"/>
      <c r="CH1473" s="17"/>
      <c r="CI1473" s="17"/>
    </row>
    <row r="1474" spans="33:87" ht="9.9499999999999993" customHeight="1">
      <c r="AG1474" s="18">
        <v>36619</v>
      </c>
      <c r="AH1474" s="19" t="s">
        <v>33</v>
      </c>
      <c r="AI1474" s="26"/>
      <c r="AJ1474" s="20">
        <v>6.8000000000000005E-2</v>
      </c>
      <c r="AK1474" s="21"/>
      <c r="AL1474" s="21"/>
      <c r="AM1474" s="21"/>
      <c r="AN1474" s="21"/>
      <c r="AO1474" s="19" t="s">
        <v>34</v>
      </c>
      <c r="AP1474" s="18"/>
      <c r="AQ1474" s="3">
        <f t="shared" si="153"/>
        <v>39.173289375290103</v>
      </c>
      <c r="AR1474" s="27">
        <v>50.231072644893771</v>
      </c>
      <c r="AS1474" s="28">
        <v>2.8444880262230701E-2</v>
      </c>
      <c r="AT1474" s="28"/>
      <c r="AU1474" s="28"/>
      <c r="AV1474" s="28"/>
      <c r="AW1474" s="60"/>
      <c r="AX1474" s="69"/>
      <c r="AY1474" s="68"/>
      <c r="AZ1474" s="69"/>
      <c r="BA1474" s="69"/>
      <c r="BB1474" s="69"/>
      <c r="BC1474" s="68"/>
      <c r="BD1474" s="20"/>
      <c r="BE1474" s="27"/>
      <c r="BF1474" s="27"/>
      <c r="BG1474" s="28"/>
      <c r="BH1474" s="17"/>
      <c r="CF1474" s="17"/>
      <c r="CG1474" s="17"/>
      <c r="CH1474" s="17"/>
      <c r="CI1474" s="17"/>
    </row>
    <row r="1475" spans="33:87" ht="9.9499999999999993" customHeight="1">
      <c r="AG1475" s="18">
        <v>36619</v>
      </c>
      <c r="AH1475" s="19" t="s">
        <v>33</v>
      </c>
      <c r="AI1475" s="26"/>
      <c r="AJ1475" s="20">
        <v>1.4500000000000001E-2</v>
      </c>
      <c r="AK1475" s="21"/>
      <c r="AL1475" s="21"/>
      <c r="AM1475" s="21"/>
      <c r="AN1475" s="21"/>
      <c r="AO1475" s="19" t="s">
        <v>34</v>
      </c>
      <c r="AP1475" s="18"/>
      <c r="AQ1475" s="3">
        <f t="shared" si="153"/>
        <v>39.173289375290103</v>
      </c>
      <c r="AR1475" s="27">
        <v>50.231072644893771</v>
      </c>
      <c r="AS1475" s="28">
        <v>2.8444880262230701E-2</v>
      </c>
      <c r="AT1475" s="28"/>
      <c r="AU1475" s="28"/>
      <c r="AV1475" s="28"/>
      <c r="AW1475" s="60"/>
      <c r="AX1475" s="69"/>
      <c r="AY1475" s="68"/>
      <c r="AZ1475" s="69"/>
      <c r="BA1475" s="69"/>
      <c r="BB1475" s="69"/>
      <c r="BC1475" s="68"/>
      <c r="BD1475" s="20"/>
      <c r="BE1475" s="27"/>
      <c r="BF1475" s="27"/>
      <c r="BG1475" s="28"/>
      <c r="BH1475" s="17"/>
      <c r="CF1475" s="17"/>
      <c r="CG1475" s="17"/>
      <c r="CH1475" s="17"/>
      <c r="CI1475" s="17"/>
    </row>
    <row r="1476" spans="33:87" ht="9.9499999999999993" customHeight="1">
      <c r="AG1476" s="18">
        <v>36619</v>
      </c>
      <c r="AH1476" s="19" t="s">
        <v>33</v>
      </c>
      <c r="AI1476" s="26"/>
      <c r="AJ1476" s="20">
        <v>6.7000000000000004E-2</v>
      </c>
      <c r="AK1476" s="21"/>
      <c r="AL1476" s="21"/>
      <c r="AM1476" s="21"/>
      <c r="AN1476" s="21"/>
      <c r="AO1476" s="19" t="s">
        <v>34</v>
      </c>
      <c r="AP1476" s="18"/>
      <c r="AQ1476" s="3">
        <f t="shared" si="153"/>
        <v>39.173289375290103</v>
      </c>
      <c r="AR1476" s="27">
        <v>50.231072644893771</v>
      </c>
      <c r="AS1476" s="28">
        <v>2.8444880262230701E-2</v>
      </c>
      <c r="AT1476" s="28"/>
      <c r="AU1476" s="28"/>
      <c r="AV1476" s="28"/>
      <c r="AW1476" s="60"/>
      <c r="AX1476" s="69"/>
      <c r="AY1476" s="68"/>
      <c r="AZ1476" s="69"/>
      <c r="BA1476" s="69"/>
      <c r="BB1476" s="69"/>
      <c r="BC1476" s="68"/>
      <c r="BD1476" s="20"/>
      <c r="BE1476" s="27"/>
      <c r="BF1476" s="27"/>
      <c r="BG1476" s="28"/>
      <c r="BH1476" s="17"/>
      <c r="CF1476" s="17"/>
      <c r="CG1476" s="17"/>
      <c r="CH1476" s="17"/>
      <c r="CI1476" s="17"/>
    </row>
    <row r="1477" spans="33:87" ht="9.9499999999999993" customHeight="1">
      <c r="AG1477" s="18">
        <v>36619</v>
      </c>
      <c r="AH1477" s="19" t="s">
        <v>39</v>
      </c>
      <c r="AI1477" s="19"/>
      <c r="AJ1477" s="19"/>
      <c r="AK1477" s="19"/>
      <c r="AL1477" s="20">
        <v>0.11</v>
      </c>
      <c r="AM1477" s="26"/>
      <c r="AN1477" s="21"/>
      <c r="AO1477" s="19" t="s">
        <v>34</v>
      </c>
      <c r="AP1477" s="18"/>
      <c r="AQ1477" s="3">
        <f t="shared" ref="AQ1477:AQ1540" si="154">100*2.71828^(-(0.69315/30.02)*(AG1477-21794)/365.25)</f>
        <v>39.173289375290103</v>
      </c>
      <c r="AR1477" s="19"/>
      <c r="AS1477" s="19"/>
      <c r="AT1477" s="27">
        <v>195.97573597308056</v>
      </c>
      <c r="AU1477" s="27">
        <v>111.63358589873995</v>
      </c>
      <c r="AV1477" s="28">
        <v>0</v>
      </c>
      <c r="AW1477" s="60"/>
      <c r="AX1477" s="69"/>
      <c r="AY1477" s="68"/>
      <c r="AZ1477" s="69"/>
      <c r="BA1477" s="69"/>
      <c r="BB1477" s="69"/>
      <c r="BC1477" s="68"/>
      <c r="BD1477" s="20"/>
      <c r="BE1477" s="27"/>
      <c r="BF1477" s="27"/>
      <c r="BG1477" s="28"/>
      <c r="BH1477" s="17"/>
      <c r="CF1477" s="17"/>
      <c r="CG1477" s="17"/>
      <c r="CH1477" s="17"/>
      <c r="CI1477" s="17"/>
    </row>
    <row r="1478" spans="33:87" ht="9.9499999999999993" customHeight="1">
      <c r="AG1478" s="18">
        <v>36644</v>
      </c>
      <c r="AH1478" s="19" t="s">
        <v>35</v>
      </c>
      <c r="AI1478" s="20">
        <v>1.6E-2</v>
      </c>
      <c r="AJ1478" s="26"/>
      <c r="AK1478" s="20"/>
      <c r="AL1478" s="20"/>
      <c r="AM1478" s="20"/>
      <c r="AN1478" s="20"/>
      <c r="AO1478" s="19" t="s">
        <v>34</v>
      </c>
      <c r="AP1478" s="20"/>
      <c r="AQ1478" s="3">
        <f t="shared" si="154"/>
        <v>39.111428944679261</v>
      </c>
      <c r="AR1478" s="27">
        <v>50.151882127464553</v>
      </c>
      <c r="AS1478" s="28">
        <v>2.8400036211176833E-2</v>
      </c>
      <c r="AT1478" s="28"/>
      <c r="AU1478" s="28"/>
      <c r="AV1478" s="28"/>
      <c r="AW1478" s="60"/>
      <c r="AX1478" s="69"/>
      <c r="AY1478" s="68"/>
      <c r="AZ1478" s="69"/>
      <c r="BA1478" s="69"/>
      <c r="BB1478" s="69"/>
      <c r="BC1478" s="68"/>
      <c r="BD1478" s="20"/>
      <c r="BE1478" s="27"/>
      <c r="BF1478" s="27"/>
      <c r="BG1478" s="28"/>
      <c r="BH1478" s="17"/>
      <c r="CF1478" s="17"/>
      <c r="CG1478" s="17"/>
      <c r="CH1478" s="17"/>
      <c r="CI1478" s="17"/>
    </row>
    <row r="1479" spans="33:87" ht="9.9499999999999993" customHeight="1">
      <c r="AG1479" s="18">
        <v>36644</v>
      </c>
      <c r="AH1479" s="19" t="s">
        <v>33</v>
      </c>
      <c r="AI1479" s="26"/>
      <c r="AJ1479" s="20">
        <v>1.4500000000000001E-2</v>
      </c>
      <c r="AK1479" s="21"/>
      <c r="AL1479" s="21"/>
      <c r="AM1479" s="21"/>
      <c r="AN1479" s="21"/>
      <c r="AO1479" s="19" t="s">
        <v>34</v>
      </c>
      <c r="AP1479" s="20"/>
      <c r="AQ1479" s="3">
        <f t="shared" si="154"/>
        <v>39.111428944679261</v>
      </c>
      <c r="AR1479" s="27">
        <v>50.151882127464553</v>
      </c>
      <c r="AS1479" s="28">
        <v>2.8400036211176833E-2</v>
      </c>
      <c r="AT1479" s="28"/>
      <c r="AU1479" s="28"/>
      <c r="AV1479" s="28"/>
      <c r="AW1479" s="60"/>
      <c r="AX1479" s="69"/>
      <c r="AY1479" s="68"/>
      <c r="AZ1479" s="69"/>
      <c r="BA1479" s="69"/>
      <c r="BB1479" s="69"/>
      <c r="BC1479" s="68"/>
      <c r="BD1479" s="20"/>
      <c r="BE1479" s="27"/>
      <c r="BF1479" s="27"/>
      <c r="BG1479" s="28"/>
      <c r="BH1479" s="17"/>
      <c r="CF1479" s="17"/>
      <c r="CG1479" s="17"/>
      <c r="CH1479" s="17"/>
      <c r="CI1479" s="17"/>
    </row>
    <row r="1480" spans="33:87" ht="9.9499999999999993" customHeight="1">
      <c r="AG1480" s="18">
        <v>36647</v>
      </c>
      <c r="AH1480" s="19" t="s">
        <v>33</v>
      </c>
      <c r="AI1480" s="26"/>
      <c r="AJ1480" s="20">
        <v>1.4500000000000001E-2</v>
      </c>
      <c r="AK1480" s="20"/>
      <c r="AL1480" s="20"/>
      <c r="AM1480" s="20"/>
      <c r="AN1480" s="20"/>
      <c r="AO1480" s="19" t="s">
        <v>34</v>
      </c>
      <c r="AP1480" s="18"/>
      <c r="AQ1480" s="3">
        <f t="shared" si="154"/>
        <v>39.104012260601287</v>
      </c>
      <c r="AR1480" s="27">
        <v>50.142387658892908</v>
      </c>
      <c r="AS1480" s="28">
        <v>2.8394659678137552E-2</v>
      </c>
      <c r="AT1480" s="28"/>
      <c r="AU1480" s="28"/>
      <c r="AV1480" s="28"/>
      <c r="AW1480" s="60"/>
      <c r="AX1480" s="69"/>
      <c r="AY1480" s="68"/>
      <c r="AZ1480" s="69"/>
      <c r="BA1480" s="69"/>
      <c r="BB1480" s="69"/>
      <c r="BC1480" s="68"/>
      <c r="BD1480" s="20"/>
      <c r="BE1480" s="27"/>
      <c r="BF1480" s="27"/>
      <c r="BG1480" s="28"/>
      <c r="BH1480" s="17"/>
      <c r="CF1480" s="17"/>
      <c r="CG1480" s="17"/>
      <c r="CH1480" s="17"/>
      <c r="CI1480" s="17"/>
    </row>
    <row r="1481" spans="33:87" ht="9.9499999999999993" customHeight="1">
      <c r="AG1481" s="18">
        <v>36647</v>
      </c>
      <c r="AH1481" s="19" t="s">
        <v>33</v>
      </c>
      <c r="AI1481" s="26"/>
      <c r="AJ1481" s="20">
        <v>1.4500000000000001E-2</v>
      </c>
      <c r="AK1481" s="21"/>
      <c r="AL1481" s="21"/>
      <c r="AM1481" s="21"/>
      <c r="AN1481" s="21"/>
      <c r="AO1481" s="19" t="s">
        <v>34</v>
      </c>
      <c r="AP1481" s="18"/>
      <c r="AQ1481" s="3">
        <f t="shared" si="154"/>
        <v>39.104012260601287</v>
      </c>
      <c r="AR1481" s="27">
        <v>50.142387658892908</v>
      </c>
      <c r="AS1481" s="28">
        <v>2.8394659678137552E-2</v>
      </c>
      <c r="AT1481" s="28"/>
      <c r="AU1481" s="28"/>
      <c r="AV1481" s="28"/>
      <c r="AW1481" s="60"/>
      <c r="AX1481" s="69"/>
      <c r="AY1481" s="68"/>
      <c r="AZ1481" s="69"/>
      <c r="BA1481" s="69"/>
      <c r="BB1481" s="69"/>
      <c r="BC1481" s="68"/>
      <c r="BD1481" s="20"/>
      <c r="BE1481" s="27"/>
      <c r="BF1481" s="27"/>
      <c r="BG1481" s="28"/>
      <c r="BH1481" s="17"/>
      <c r="CF1481" s="17"/>
      <c r="CG1481" s="17"/>
      <c r="CH1481" s="17"/>
      <c r="CI1481" s="17"/>
    </row>
    <row r="1482" spans="33:87" ht="9.9499999999999993" customHeight="1">
      <c r="AG1482" s="18">
        <v>36647</v>
      </c>
      <c r="AH1482" s="19" t="s">
        <v>33</v>
      </c>
      <c r="AI1482" s="26"/>
      <c r="AJ1482" s="20">
        <v>1.4500000000000001E-2</v>
      </c>
      <c r="AK1482" s="21"/>
      <c r="AL1482" s="21"/>
      <c r="AM1482" s="21"/>
      <c r="AN1482" s="21"/>
      <c r="AO1482" s="19" t="s">
        <v>34</v>
      </c>
      <c r="AP1482" s="18"/>
      <c r="AQ1482" s="3">
        <f t="shared" si="154"/>
        <v>39.104012260601287</v>
      </c>
      <c r="AR1482" s="27">
        <v>50.142387658892908</v>
      </c>
      <c r="AS1482" s="28">
        <v>2.8394659678137552E-2</v>
      </c>
      <c r="AT1482" s="28"/>
      <c r="AU1482" s="28"/>
      <c r="AV1482" s="28"/>
      <c r="AW1482" s="60"/>
      <c r="AX1482" s="69"/>
      <c r="AY1482" s="68"/>
      <c r="AZ1482" s="69"/>
      <c r="BA1482" s="69"/>
      <c r="BB1482" s="69"/>
      <c r="BC1482" s="68"/>
      <c r="BD1482" s="20"/>
      <c r="BE1482" s="27"/>
      <c r="BF1482" s="27"/>
      <c r="BG1482" s="28"/>
      <c r="BH1482" s="17"/>
      <c r="CF1482" s="17"/>
      <c r="CG1482" s="17"/>
      <c r="CH1482" s="17"/>
      <c r="CI1482" s="17"/>
    </row>
    <row r="1483" spans="33:87" ht="9.9499999999999993" customHeight="1">
      <c r="AG1483" s="18">
        <v>36647</v>
      </c>
      <c r="AH1483" s="19" t="s">
        <v>39</v>
      </c>
      <c r="AI1483" s="19"/>
      <c r="AJ1483" s="19"/>
      <c r="AK1483" s="19"/>
      <c r="AL1483" s="20">
        <v>0.02</v>
      </c>
      <c r="AM1483" s="26"/>
      <c r="AN1483" s="20"/>
      <c r="AO1483" s="19" t="s">
        <v>34</v>
      </c>
      <c r="AP1483" s="20"/>
      <c r="AQ1483" s="3">
        <f t="shared" si="154"/>
        <v>39.104012260601287</v>
      </c>
      <c r="AR1483" s="19"/>
      <c r="AS1483" s="19"/>
      <c r="AT1483" s="27">
        <v>195.62973290195069</v>
      </c>
      <c r="AU1483" s="27">
        <v>111.43649229748154</v>
      </c>
      <c r="AV1483" s="28">
        <v>0</v>
      </c>
      <c r="AW1483" s="60"/>
      <c r="AX1483" s="69"/>
      <c r="AY1483" s="68"/>
      <c r="AZ1483" s="69"/>
      <c r="BA1483" s="69"/>
      <c r="BB1483" s="69"/>
      <c r="BC1483" s="68"/>
      <c r="BD1483" s="20"/>
      <c r="BE1483" s="27"/>
      <c r="BF1483" s="27"/>
      <c r="BG1483" s="28"/>
      <c r="BH1483" s="17"/>
      <c r="CF1483" s="17"/>
      <c r="CG1483" s="17"/>
      <c r="CH1483" s="17"/>
      <c r="CI1483" s="17"/>
    </row>
    <row r="1484" spans="33:87" ht="9.9499999999999993" customHeight="1">
      <c r="AG1484" s="18">
        <v>36677</v>
      </c>
      <c r="AH1484" s="19" t="s">
        <v>35</v>
      </c>
      <c r="AI1484" s="20">
        <v>1.6E-2</v>
      </c>
      <c r="AJ1484" s="26"/>
      <c r="AK1484" s="20"/>
      <c r="AL1484" s="20"/>
      <c r="AM1484" s="20"/>
      <c r="AN1484" s="20"/>
      <c r="AO1484" s="19" t="s">
        <v>34</v>
      </c>
      <c r="AP1484" s="18"/>
      <c r="AQ1484" s="3">
        <f t="shared" si="154"/>
        <v>39.029922729083047</v>
      </c>
      <c r="AR1484" s="27">
        <v>50.04754177617955</v>
      </c>
      <c r="AS1484" s="28">
        <v>2.834095029796525E-2</v>
      </c>
      <c r="AT1484" s="28"/>
      <c r="AU1484" s="28"/>
      <c r="AV1484" s="28"/>
      <c r="AW1484" s="60"/>
      <c r="AX1484" s="69"/>
      <c r="AY1484" s="68"/>
      <c r="AZ1484" s="69"/>
      <c r="BA1484" s="69"/>
      <c r="BB1484" s="69"/>
      <c r="BC1484" s="68"/>
      <c r="BD1484" s="20"/>
      <c r="BE1484" s="27"/>
      <c r="BF1484" s="27"/>
      <c r="BG1484" s="28"/>
      <c r="BH1484" s="17"/>
      <c r="CF1484" s="17"/>
      <c r="CG1484" s="17"/>
      <c r="CH1484" s="17"/>
      <c r="CI1484" s="17"/>
    </row>
    <row r="1485" spans="33:87" ht="9.9499999999999993" customHeight="1">
      <c r="AG1485" s="18">
        <v>36677</v>
      </c>
      <c r="AH1485" s="19" t="s">
        <v>33</v>
      </c>
      <c r="AI1485" s="26"/>
      <c r="AJ1485" s="20">
        <v>1.4500000000000001E-2</v>
      </c>
      <c r="AK1485" s="21"/>
      <c r="AL1485" s="21"/>
      <c r="AM1485" s="21"/>
      <c r="AN1485" s="21"/>
      <c r="AO1485" s="19" t="s">
        <v>34</v>
      </c>
      <c r="AP1485" s="18"/>
      <c r="AQ1485" s="3">
        <f t="shared" si="154"/>
        <v>39.029922729083047</v>
      </c>
      <c r="AR1485" s="27">
        <v>50.04754177617955</v>
      </c>
      <c r="AS1485" s="28">
        <v>2.834095029796525E-2</v>
      </c>
      <c r="AT1485" s="28"/>
      <c r="AU1485" s="28"/>
      <c r="AV1485" s="28"/>
      <c r="AW1485" s="60"/>
      <c r="AX1485" s="69"/>
      <c r="AY1485" s="68"/>
      <c r="AZ1485" s="69"/>
      <c r="BA1485" s="69"/>
      <c r="BB1485" s="69"/>
      <c r="BC1485" s="68"/>
      <c r="BD1485" s="20"/>
      <c r="BE1485" s="27"/>
      <c r="BF1485" s="27"/>
      <c r="BG1485" s="28"/>
      <c r="BH1485" s="17"/>
      <c r="CF1485" s="17"/>
      <c r="CG1485" s="17"/>
      <c r="CH1485" s="17"/>
      <c r="CI1485" s="17"/>
    </row>
    <row r="1486" spans="33:87" ht="9.9499999999999993" customHeight="1">
      <c r="AG1486" s="18">
        <v>36678</v>
      </c>
      <c r="AH1486" s="19" t="s">
        <v>33</v>
      </c>
      <c r="AI1486" s="26"/>
      <c r="AJ1486" s="20">
        <v>1.4500000000000001E-2</v>
      </c>
      <c r="AK1486" s="21"/>
      <c r="AL1486" s="21"/>
      <c r="AM1486" s="21"/>
      <c r="AN1486" s="21"/>
      <c r="AO1486" s="19" t="s">
        <v>34</v>
      </c>
      <c r="AP1486" s="20"/>
      <c r="AQ1486" s="3">
        <f t="shared" si="154"/>
        <v>39.027455497093726</v>
      </c>
      <c r="AR1486" s="27">
        <v>50.04438333837507</v>
      </c>
      <c r="AS1486" s="28">
        <v>2.833916173601677E-2</v>
      </c>
      <c r="AT1486" s="28"/>
      <c r="AU1486" s="28"/>
      <c r="AV1486" s="28"/>
      <c r="AW1486" s="60"/>
      <c r="AX1486" s="69"/>
      <c r="AY1486" s="68"/>
      <c r="AZ1486" s="69"/>
      <c r="BA1486" s="69"/>
      <c r="BB1486" s="69"/>
      <c r="BC1486" s="68"/>
      <c r="BD1486" s="20"/>
      <c r="BE1486" s="27"/>
      <c r="BF1486" s="27"/>
      <c r="BG1486" s="28"/>
      <c r="BH1486" s="17"/>
      <c r="CF1486" s="17"/>
      <c r="CG1486" s="17"/>
      <c r="CH1486" s="17"/>
      <c r="CI1486" s="17"/>
    </row>
    <row r="1487" spans="33:87" ht="9.9499999999999993" customHeight="1">
      <c r="AG1487" s="18">
        <v>36678</v>
      </c>
      <c r="AH1487" s="19" t="s">
        <v>33</v>
      </c>
      <c r="AI1487" s="26"/>
      <c r="AJ1487" s="20">
        <v>1.4500000000000001E-2</v>
      </c>
      <c r="AK1487" s="21"/>
      <c r="AL1487" s="21"/>
      <c r="AM1487" s="21"/>
      <c r="AN1487" s="21"/>
      <c r="AO1487" s="19" t="s">
        <v>34</v>
      </c>
      <c r="AP1487" s="18"/>
      <c r="AQ1487" s="3">
        <f t="shared" si="154"/>
        <v>39.027455497093726</v>
      </c>
      <c r="AR1487" s="27">
        <v>50.04438333837507</v>
      </c>
      <c r="AS1487" s="28">
        <v>2.833916173601677E-2</v>
      </c>
      <c r="AT1487" s="28"/>
      <c r="AU1487" s="28"/>
      <c r="AV1487" s="28"/>
      <c r="AW1487" s="60"/>
      <c r="AX1487" s="69"/>
      <c r="AY1487" s="68"/>
      <c r="AZ1487" s="69"/>
      <c r="BA1487" s="69"/>
      <c r="BB1487" s="69"/>
      <c r="BC1487" s="68"/>
      <c r="BD1487" s="20"/>
      <c r="BE1487" s="27"/>
      <c r="BF1487" s="27"/>
      <c r="BG1487" s="28"/>
      <c r="BH1487" s="17"/>
      <c r="CF1487" s="17"/>
      <c r="CG1487" s="17"/>
      <c r="CH1487" s="17"/>
      <c r="CI1487" s="17"/>
    </row>
    <row r="1488" spans="33:87" ht="9.9499999999999993" customHeight="1">
      <c r="AG1488" s="18">
        <v>36678</v>
      </c>
      <c r="AH1488" s="19" t="s">
        <v>33</v>
      </c>
      <c r="AI1488" s="26"/>
      <c r="AJ1488" s="20">
        <v>1.4500000000000001E-2</v>
      </c>
      <c r="AK1488" s="21"/>
      <c r="AL1488" s="21"/>
      <c r="AM1488" s="21"/>
      <c r="AN1488" s="21"/>
      <c r="AO1488" s="19" t="s">
        <v>34</v>
      </c>
      <c r="AP1488" s="18"/>
      <c r="AQ1488" s="3">
        <f t="shared" si="154"/>
        <v>39.027455497093726</v>
      </c>
      <c r="AR1488" s="27">
        <v>50.04438333837507</v>
      </c>
      <c r="AS1488" s="28">
        <v>2.833916173601677E-2</v>
      </c>
      <c r="AT1488" s="28"/>
      <c r="AU1488" s="28"/>
      <c r="AV1488" s="28"/>
      <c r="AW1488" s="60"/>
      <c r="AX1488" s="69"/>
      <c r="AY1488" s="68"/>
      <c r="AZ1488" s="69"/>
      <c r="BA1488" s="69"/>
      <c r="BB1488" s="69"/>
      <c r="BC1488" s="68"/>
      <c r="BD1488" s="20"/>
      <c r="BE1488" s="27"/>
      <c r="BF1488" s="27"/>
      <c r="BG1488" s="28"/>
      <c r="BH1488" s="17"/>
      <c r="CF1488" s="17"/>
      <c r="CG1488" s="17"/>
      <c r="CH1488" s="17"/>
      <c r="CI1488" s="17"/>
    </row>
    <row r="1489" spans="33:87" ht="9.9499999999999993" customHeight="1">
      <c r="AG1489" s="18">
        <v>36678</v>
      </c>
      <c r="AH1489" s="19" t="s">
        <v>39</v>
      </c>
      <c r="AI1489" s="19"/>
      <c r="AJ1489" s="19"/>
      <c r="AK1489" s="19"/>
      <c r="AL1489" s="20">
        <v>0.02</v>
      </c>
      <c r="AM1489" s="26"/>
      <c r="AN1489" s="21"/>
      <c r="AO1489" s="19" t="s">
        <v>34</v>
      </c>
      <c r="AP1489" s="20"/>
      <c r="AQ1489" s="3">
        <f t="shared" si="154"/>
        <v>39.027455497093726</v>
      </c>
      <c r="AR1489" s="19"/>
      <c r="AS1489" s="19"/>
      <c r="AT1489" s="27">
        <v>195.24737059450402</v>
      </c>
      <c r="AU1489" s="27">
        <v>111.21868739790635</v>
      </c>
      <c r="AV1489" s="28">
        <v>0</v>
      </c>
      <c r="AW1489" s="60"/>
      <c r="AX1489" s="69"/>
      <c r="AY1489" s="68"/>
      <c r="AZ1489" s="69"/>
      <c r="BA1489" s="69"/>
      <c r="BB1489" s="69"/>
      <c r="BC1489" s="68"/>
      <c r="BD1489" s="20"/>
      <c r="BE1489" s="27"/>
      <c r="BF1489" s="27"/>
      <c r="BG1489" s="28"/>
      <c r="BH1489" s="17"/>
      <c r="CF1489" s="17"/>
      <c r="CG1489" s="17"/>
      <c r="CH1489" s="17"/>
      <c r="CI1489" s="17"/>
    </row>
    <row r="1490" spans="33:87" ht="9.9499999999999993" customHeight="1">
      <c r="AG1490" s="18">
        <v>36707</v>
      </c>
      <c r="AH1490" s="19" t="s">
        <v>35</v>
      </c>
      <c r="AI1490" s="20">
        <v>1.6E-2</v>
      </c>
      <c r="AJ1490" s="26"/>
      <c r="AK1490" s="20"/>
      <c r="AL1490" s="20"/>
      <c r="AM1490" s="20"/>
      <c r="AN1490" s="20"/>
      <c r="AO1490" s="19" t="s">
        <v>34</v>
      </c>
      <c r="AP1490" s="18"/>
      <c r="AQ1490" s="3">
        <f t="shared" si="154"/>
        <v>38.955973573407668</v>
      </c>
      <c r="AR1490" s="27">
        <v>49.952875297397441</v>
      </c>
      <c r="AS1490" s="28">
        <v>2.8287342510752732E-2</v>
      </c>
      <c r="AT1490" s="28"/>
      <c r="AU1490" s="28"/>
      <c r="AV1490" s="28"/>
      <c r="AW1490" s="60"/>
      <c r="AX1490" s="69"/>
      <c r="AY1490" s="68"/>
      <c r="AZ1490" s="69"/>
      <c r="BA1490" s="69"/>
      <c r="BB1490" s="69"/>
      <c r="BC1490" s="68"/>
      <c r="BD1490" s="20"/>
      <c r="BE1490" s="27"/>
      <c r="BF1490" s="27"/>
      <c r="BG1490" s="28"/>
      <c r="BH1490" s="17"/>
      <c r="CF1490" s="17"/>
      <c r="CG1490" s="17"/>
      <c r="CH1490" s="17"/>
      <c r="CI1490" s="17"/>
    </row>
    <row r="1491" spans="33:87" ht="9.9499999999999993" customHeight="1">
      <c r="AG1491" s="18">
        <v>36707</v>
      </c>
      <c r="AH1491" s="19" t="s">
        <v>33</v>
      </c>
      <c r="AI1491" s="26"/>
      <c r="AJ1491" s="20">
        <v>1.4500000000000001E-2</v>
      </c>
      <c r="AK1491" s="21"/>
      <c r="AL1491" s="21"/>
      <c r="AM1491" s="21"/>
      <c r="AN1491" s="21"/>
      <c r="AO1491" s="19" t="s">
        <v>34</v>
      </c>
      <c r="AP1491" s="20"/>
      <c r="AQ1491" s="3">
        <f t="shared" si="154"/>
        <v>38.955973573407668</v>
      </c>
      <c r="AR1491" s="27">
        <v>49.952875297397441</v>
      </c>
      <c r="AS1491" s="28">
        <v>2.8287342510752732E-2</v>
      </c>
      <c r="AT1491" s="28"/>
      <c r="AU1491" s="28"/>
      <c r="AV1491" s="28"/>
      <c r="AW1491" s="60"/>
      <c r="AX1491" s="69"/>
      <c r="AY1491" s="68"/>
      <c r="AZ1491" s="69"/>
      <c r="BA1491" s="69"/>
      <c r="BB1491" s="69"/>
      <c r="BC1491" s="68"/>
      <c r="BD1491" s="20"/>
      <c r="BE1491" s="27"/>
      <c r="BF1491" s="27"/>
      <c r="BG1491" s="28"/>
      <c r="BH1491" s="17"/>
      <c r="CF1491" s="17"/>
      <c r="CG1491" s="17"/>
      <c r="CH1491" s="17"/>
      <c r="CI1491" s="17"/>
    </row>
    <row r="1492" spans="33:87" ht="9.9499999999999993" customHeight="1">
      <c r="AG1492" s="18">
        <v>36710</v>
      </c>
      <c r="AH1492" s="19" t="s">
        <v>33</v>
      </c>
      <c r="AI1492" s="26"/>
      <c r="AJ1492" s="20">
        <v>1.4500000000000001E-2</v>
      </c>
      <c r="AK1492" s="20"/>
      <c r="AL1492" s="20"/>
      <c r="AM1492" s="20"/>
      <c r="AN1492" s="20"/>
      <c r="AO1492" s="19" t="s">
        <v>34</v>
      </c>
      <c r="AP1492" s="18"/>
      <c r="AQ1492" s="3">
        <f t="shared" si="154"/>
        <v>38.948586368267399</v>
      </c>
      <c r="AR1492" s="27">
        <v>49.943418503664972</v>
      </c>
      <c r="AS1492" s="28">
        <v>2.8281987312242712E-2</v>
      </c>
      <c r="AT1492" s="28"/>
      <c r="AU1492" s="28"/>
      <c r="AV1492" s="28"/>
      <c r="AW1492" s="60"/>
      <c r="AX1492" s="69"/>
      <c r="AY1492" s="68"/>
      <c r="AZ1492" s="69"/>
      <c r="BA1492" s="69"/>
      <c r="BB1492" s="69"/>
      <c r="BC1492" s="68"/>
      <c r="BD1492" s="20"/>
      <c r="BE1492" s="27"/>
      <c r="BF1492" s="27"/>
      <c r="BG1492" s="28"/>
      <c r="BH1492" s="17"/>
      <c r="CF1492" s="17"/>
      <c r="CG1492" s="17"/>
      <c r="CH1492" s="17"/>
      <c r="CI1492" s="17"/>
    </row>
    <row r="1493" spans="33:87" ht="9.9499999999999993" customHeight="1">
      <c r="AG1493" s="18">
        <v>36710</v>
      </c>
      <c r="AH1493" s="19" t="s">
        <v>33</v>
      </c>
      <c r="AI1493" s="26"/>
      <c r="AJ1493" s="20">
        <v>1.4500000000000001E-2</v>
      </c>
      <c r="AK1493" s="21"/>
      <c r="AL1493" s="21"/>
      <c r="AM1493" s="21"/>
      <c r="AN1493" s="21"/>
      <c r="AO1493" s="19" t="s">
        <v>34</v>
      </c>
      <c r="AP1493" s="18"/>
      <c r="AQ1493" s="3">
        <f t="shared" si="154"/>
        <v>38.948586368267399</v>
      </c>
      <c r="AR1493" s="27">
        <v>49.943418503664972</v>
      </c>
      <c r="AS1493" s="28">
        <v>2.8281987312242712E-2</v>
      </c>
      <c r="AT1493" s="28"/>
      <c r="AU1493" s="28"/>
      <c r="AV1493" s="28"/>
      <c r="AW1493" s="60"/>
      <c r="AX1493" s="69"/>
      <c r="AY1493" s="68"/>
      <c r="AZ1493" s="69"/>
      <c r="BA1493" s="69"/>
      <c r="BB1493" s="69"/>
      <c r="BC1493" s="68"/>
      <c r="BD1493" s="20"/>
      <c r="BE1493" s="27"/>
      <c r="BF1493" s="27"/>
      <c r="BG1493" s="28"/>
      <c r="BH1493" s="17"/>
      <c r="CF1493" s="17"/>
      <c r="CG1493" s="17"/>
      <c r="CH1493" s="17"/>
      <c r="CI1493" s="17"/>
    </row>
    <row r="1494" spans="33:87" ht="9.9499999999999993" customHeight="1">
      <c r="AG1494" s="18">
        <v>36710</v>
      </c>
      <c r="AH1494" s="19" t="s">
        <v>33</v>
      </c>
      <c r="AI1494" s="26"/>
      <c r="AJ1494" s="20">
        <v>1.4500000000000001E-2</v>
      </c>
      <c r="AK1494" s="21"/>
      <c r="AL1494" s="21"/>
      <c r="AM1494" s="21"/>
      <c r="AN1494" s="21"/>
      <c r="AO1494" s="19" t="s">
        <v>34</v>
      </c>
      <c r="AP1494" s="18"/>
      <c r="AQ1494" s="3">
        <f t="shared" si="154"/>
        <v>38.948586368267399</v>
      </c>
      <c r="AR1494" s="27">
        <v>49.943418503664972</v>
      </c>
      <c r="AS1494" s="28">
        <v>2.8281987312242712E-2</v>
      </c>
      <c r="AT1494" s="28"/>
      <c r="AU1494" s="28"/>
      <c r="AV1494" s="28"/>
      <c r="AW1494" s="60"/>
      <c r="AX1494" s="69"/>
      <c r="AY1494" s="68"/>
      <c r="AZ1494" s="69"/>
      <c r="BA1494" s="69"/>
      <c r="BB1494" s="69"/>
      <c r="BC1494" s="68"/>
      <c r="BD1494" s="20"/>
      <c r="BE1494" s="27"/>
      <c r="BF1494" s="27"/>
      <c r="BG1494" s="28"/>
      <c r="BH1494" s="17"/>
      <c r="CF1494" s="17"/>
      <c r="CG1494" s="17"/>
      <c r="CH1494" s="17"/>
      <c r="CI1494" s="17"/>
    </row>
    <row r="1495" spans="33:87" ht="9.9499999999999993" customHeight="1">
      <c r="AG1495" s="18">
        <v>36710</v>
      </c>
      <c r="AH1495" s="19" t="s">
        <v>39</v>
      </c>
      <c r="AI1495" s="19"/>
      <c r="AJ1495" s="19"/>
      <c r="AK1495" s="19"/>
      <c r="AL1495" s="20">
        <v>0.02</v>
      </c>
      <c r="AM1495" s="26"/>
      <c r="AN1495" s="20"/>
      <c r="AO1495" s="19" t="s">
        <v>34</v>
      </c>
      <c r="AP1495" s="20"/>
      <c r="AQ1495" s="3">
        <f t="shared" si="154"/>
        <v>38.948586368267399</v>
      </c>
      <c r="AR1495" s="19"/>
      <c r="AS1495" s="19"/>
      <c r="AT1495" s="27">
        <v>194.85345788772997</v>
      </c>
      <c r="AU1495" s="27">
        <v>110.99430304864025</v>
      </c>
      <c r="AV1495" s="28">
        <v>0</v>
      </c>
      <c r="AW1495" s="60"/>
      <c r="AX1495" s="69"/>
      <c r="AY1495" s="68"/>
      <c r="AZ1495" s="69"/>
      <c r="BA1495" s="69"/>
      <c r="BB1495" s="69"/>
      <c r="BC1495" s="68"/>
      <c r="BD1495" s="20"/>
      <c r="BE1495" s="27"/>
      <c r="BF1495" s="27"/>
      <c r="BG1495" s="28"/>
      <c r="BH1495" s="17"/>
      <c r="CF1495" s="17"/>
      <c r="CG1495" s="17"/>
      <c r="CH1495" s="17"/>
      <c r="CI1495" s="17"/>
    </row>
    <row r="1496" spans="33:87" ht="9.9499999999999993" customHeight="1">
      <c r="AG1496" s="18">
        <v>36738</v>
      </c>
      <c r="AH1496" s="19" t="s">
        <v>35</v>
      </c>
      <c r="AI1496" s="20">
        <v>1.6E-2</v>
      </c>
      <c r="AJ1496" s="26"/>
      <c r="AK1496" s="20"/>
      <c r="AL1496" s="20"/>
      <c r="AM1496" s="20"/>
      <c r="AN1496" s="20"/>
      <c r="AO1496" s="19" t="s">
        <v>34</v>
      </c>
      <c r="AP1496" s="20"/>
      <c r="AQ1496" s="3">
        <f t="shared" si="154"/>
        <v>38.879706635984711</v>
      </c>
      <c r="AR1496" s="27">
        <v>49.85524138265972</v>
      </c>
      <c r="AS1496" s="28">
        <v>2.8232054322226866E-2</v>
      </c>
      <c r="AT1496" s="28"/>
      <c r="AU1496" s="28"/>
      <c r="AV1496" s="28"/>
      <c r="AW1496" s="60"/>
      <c r="AX1496" s="69"/>
      <c r="AY1496" s="68"/>
      <c r="AZ1496" s="69"/>
      <c r="BA1496" s="69"/>
      <c r="BB1496" s="69"/>
      <c r="BC1496" s="68"/>
      <c r="BD1496" s="20"/>
      <c r="BE1496" s="27"/>
      <c r="BF1496" s="27"/>
      <c r="BG1496" s="28"/>
      <c r="BH1496" s="17"/>
      <c r="CF1496" s="17"/>
      <c r="CG1496" s="17"/>
      <c r="CH1496" s="17"/>
      <c r="CI1496" s="17"/>
    </row>
    <row r="1497" spans="33:87" ht="9.9499999999999993" customHeight="1">
      <c r="AG1497" s="18">
        <v>36738</v>
      </c>
      <c r="AH1497" s="19" t="s">
        <v>33</v>
      </c>
      <c r="AI1497" s="26"/>
      <c r="AJ1497" s="20">
        <v>1.4500000000000001E-2</v>
      </c>
      <c r="AK1497" s="21"/>
      <c r="AL1497" s="21"/>
      <c r="AM1497" s="21"/>
      <c r="AN1497" s="21"/>
      <c r="AO1497" s="19" t="s">
        <v>34</v>
      </c>
      <c r="AP1497" s="20"/>
      <c r="AQ1497" s="3">
        <f t="shared" si="154"/>
        <v>38.879706635984711</v>
      </c>
      <c r="AR1497" s="27">
        <v>49.85524138265972</v>
      </c>
      <c r="AS1497" s="28">
        <v>2.8232054322226866E-2</v>
      </c>
      <c r="AT1497" s="28"/>
      <c r="AU1497" s="28"/>
      <c r="AV1497" s="28"/>
      <c r="AW1497" s="60"/>
      <c r="AX1497" s="69"/>
      <c r="AY1497" s="68"/>
      <c r="AZ1497" s="69"/>
      <c r="BA1497" s="69"/>
      <c r="BB1497" s="69"/>
      <c r="BC1497" s="68"/>
      <c r="BD1497" s="20"/>
      <c r="BE1497" s="27"/>
      <c r="BF1497" s="27"/>
      <c r="BG1497" s="28"/>
      <c r="BH1497" s="17"/>
      <c r="CF1497" s="17"/>
      <c r="CG1497" s="17"/>
      <c r="CH1497" s="17"/>
      <c r="CI1497" s="17"/>
    </row>
    <row r="1498" spans="33:87" ht="9.9499999999999993" customHeight="1">
      <c r="AG1498" s="18">
        <v>36739</v>
      </c>
      <c r="AH1498" s="19" t="s">
        <v>33</v>
      </c>
      <c r="AI1498" s="26"/>
      <c r="AJ1498" s="20">
        <v>1.4500000000000001E-2</v>
      </c>
      <c r="AK1498" s="21"/>
      <c r="AL1498" s="21"/>
      <c r="AM1498" s="21"/>
      <c r="AN1498" s="21"/>
      <c r="AO1498" s="19" t="s">
        <v>34</v>
      </c>
      <c r="AP1498" s="18"/>
      <c r="AQ1498" s="3">
        <f t="shared" si="154"/>
        <v>38.877248899734163</v>
      </c>
      <c r="AR1498" s="27">
        <v>49.852095080692706</v>
      </c>
      <c r="AS1498" s="28">
        <v>2.8230272632567298E-2</v>
      </c>
      <c r="AT1498" s="28"/>
      <c r="AU1498" s="28"/>
      <c r="AV1498" s="28"/>
      <c r="AW1498" s="60"/>
      <c r="AX1498" s="69"/>
      <c r="AY1498" s="68"/>
      <c r="AZ1498" s="69"/>
      <c r="BA1498" s="69"/>
      <c r="BB1498" s="69"/>
      <c r="BC1498" s="68"/>
      <c r="BD1498" s="20"/>
      <c r="BE1498" s="27"/>
      <c r="BF1498" s="27"/>
      <c r="BG1498" s="28"/>
      <c r="BH1498" s="17"/>
      <c r="CF1498" s="17"/>
      <c r="CG1498" s="17"/>
      <c r="CH1498" s="17"/>
      <c r="CI1498" s="17"/>
    </row>
    <row r="1499" spans="33:87" ht="9.9499999999999993" customHeight="1">
      <c r="AG1499" s="18">
        <v>36739</v>
      </c>
      <c r="AH1499" s="19" t="s">
        <v>33</v>
      </c>
      <c r="AI1499" s="26"/>
      <c r="AJ1499" s="20">
        <v>1.4500000000000001E-2</v>
      </c>
      <c r="AK1499" s="21"/>
      <c r="AL1499" s="21"/>
      <c r="AM1499" s="21"/>
      <c r="AN1499" s="21"/>
      <c r="AO1499" s="19" t="s">
        <v>34</v>
      </c>
      <c r="AP1499" s="18"/>
      <c r="AQ1499" s="3">
        <f t="shared" si="154"/>
        <v>38.877248899734163</v>
      </c>
      <c r="AR1499" s="27">
        <v>49.852095080692706</v>
      </c>
      <c r="AS1499" s="28">
        <v>2.8230272632567298E-2</v>
      </c>
      <c r="AT1499" s="28"/>
      <c r="AU1499" s="28"/>
      <c r="AV1499" s="28"/>
      <c r="AW1499" s="60"/>
      <c r="AX1499" s="69"/>
      <c r="AY1499" s="68"/>
      <c r="AZ1499" s="69"/>
      <c r="BA1499" s="69"/>
      <c r="BB1499" s="69"/>
      <c r="BC1499" s="68"/>
      <c r="BD1499" s="20"/>
      <c r="BE1499" s="27"/>
      <c r="BF1499" s="27"/>
      <c r="BG1499" s="28"/>
      <c r="BH1499" s="17"/>
      <c r="CF1499" s="17"/>
      <c r="CG1499" s="17"/>
      <c r="CH1499" s="17"/>
      <c r="CI1499" s="17"/>
    </row>
    <row r="1500" spans="33:87" ht="9.9499999999999993" customHeight="1">
      <c r="AG1500" s="18">
        <v>36739</v>
      </c>
      <c r="AH1500" s="19" t="s">
        <v>33</v>
      </c>
      <c r="AI1500" s="26"/>
      <c r="AJ1500" s="20">
        <v>1.4500000000000001E-2</v>
      </c>
      <c r="AK1500" s="21"/>
      <c r="AL1500" s="21"/>
      <c r="AM1500" s="21"/>
      <c r="AN1500" s="21"/>
      <c r="AO1500" s="19" t="s">
        <v>34</v>
      </c>
      <c r="AP1500" s="20"/>
      <c r="AQ1500" s="3">
        <f t="shared" si="154"/>
        <v>38.877248899734163</v>
      </c>
      <c r="AR1500" s="27">
        <v>49.852095080692706</v>
      </c>
      <c r="AS1500" s="28">
        <v>2.8230272632567298E-2</v>
      </c>
      <c r="AT1500" s="28"/>
      <c r="AU1500" s="28"/>
      <c r="AV1500" s="28"/>
      <c r="AW1500" s="60"/>
      <c r="AX1500" s="69"/>
      <c r="AY1500" s="68"/>
      <c r="AZ1500" s="69"/>
      <c r="BA1500" s="69"/>
      <c r="BB1500" s="69"/>
      <c r="BC1500" s="68"/>
      <c r="BD1500" s="20"/>
      <c r="BE1500" s="27"/>
      <c r="BF1500" s="27"/>
      <c r="BG1500" s="28"/>
      <c r="BH1500" s="17"/>
      <c r="CF1500" s="17"/>
      <c r="CG1500" s="17"/>
      <c r="CH1500" s="17"/>
      <c r="CI1500" s="17"/>
    </row>
    <row r="1501" spans="33:87" ht="9.9499999999999993" customHeight="1">
      <c r="AG1501" s="18">
        <v>36739</v>
      </c>
      <c r="AH1501" s="19" t="s">
        <v>39</v>
      </c>
      <c r="AI1501" s="19"/>
      <c r="AJ1501" s="19"/>
      <c r="AK1501" s="19"/>
      <c r="AL1501" s="20">
        <v>0.02</v>
      </c>
      <c r="AM1501" s="26"/>
      <c r="AN1501" s="20"/>
      <c r="AO1501" s="19" t="s">
        <v>34</v>
      </c>
      <c r="AP1501" s="20"/>
      <c r="AQ1501" s="3">
        <f t="shared" si="154"/>
        <v>38.877248899734163</v>
      </c>
      <c r="AR1501" s="19"/>
      <c r="AS1501" s="19"/>
      <c r="AT1501" s="27">
        <v>194.49716099645923</v>
      </c>
      <c r="AU1501" s="27">
        <v>110.79134578242751</v>
      </c>
      <c r="AV1501" s="28">
        <v>0</v>
      </c>
      <c r="AW1501" s="60"/>
      <c r="AX1501" s="69"/>
      <c r="AY1501" s="68"/>
      <c r="AZ1501" s="69"/>
      <c r="BA1501" s="69"/>
      <c r="BB1501" s="69"/>
      <c r="BC1501" s="68"/>
      <c r="BD1501" s="20"/>
      <c r="BE1501" s="27"/>
      <c r="BF1501" s="27"/>
      <c r="BG1501" s="28"/>
      <c r="BH1501" s="17"/>
      <c r="CF1501" s="17"/>
      <c r="CG1501" s="17"/>
      <c r="CH1501" s="17"/>
      <c r="CI1501" s="17"/>
    </row>
    <row r="1502" spans="33:87" ht="9.9499999999999993" customHeight="1">
      <c r="AG1502" s="18">
        <v>36769</v>
      </c>
      <c r="AH1502" s="19" t="s">
        <v>35</v>
      </c>
      <c r="AI1502" s="20">
        <v>1.6E-2</v>
      </c>
      <c r="AJ1502" s="26"/>
      <c r="AK1502" s="20"/>
      <c r="AL1502" s="20"/>
      <c r="AM1502" s="20"/>
      <c r="AN1502" s="20"/>
      <c r="AO1502" s="19" t="s">
        <v>34</v>
      </c>
      <c r="AP1502" s="18"/>
      <c r="AQ1502" s="3">
        <f t="shared" si="154"/>
        <v>38.803589011881648</v>
      </c>
      <c r="AR1502" s="27">
        <v>49.757798295401912</v>
      </c>
      <c r="AS1502" s="28">
        <v>2.8176874195594385E-2</v>
      </c>
      <c r="AT1502" s="28"/>
      <c r="AU1502" s="28"/>
      <c r="AV1502" s="28"/>
      <c r="AW1502" s="60"/>
      <c r="AX1502" s="69"/>
      <c r="AY1502" s="68"/>
      <c r="AZ1502" s="69"/>
      <c r="BA1502" s="69"/>
      <c r="BB1502" s="69"/>
      <c r="BC1502" s="68"/>
      <c r="BD1502" s="20"/>
      <c r="BE1502" s="27"/>
      <c r="BF1502" s="27"/>
      <c r="BG1502" s="28"/>
      <c r="BH1502" s="17"/>
      <c r="CF1502" s="17"/>
      <c r="CG1502" s="17"/>
      <c r="CH1502" s="17"/>
      <c r="CI1502" s="17"/>
    </row>
    <row r="1503" spans="33:87" ht="9.9499999999999993" customHeight="1">
      <c r="AG1503" s="18">
        <v>36769</v>
      </c>
      <c r="AH1503" s="19" t="s">
        <v>33</v>
      </c>
      <c r="AI1503" s="26"/>
      <c r="AJ1503" s="20">
        <v>1.4500000000000001E-2</v>
      </c>
      <c r="AK1503" s="21"/>
      <c r="AL1503" s="21"/>
      <c r="AM1503" s="21"/>
      <c r="AN1503" s="21"/>
      <c r="AO1503" s="19" t="s">
        <v>34</v>
      </c>
      <c r="AP1503" s="18"/>
      <c r="AQ1503" s="3">
        <f t="shared" si="154"/>
        <v>38.803589011881648</v>
      </c>
      <c r="AR1503" s="27">
        <v>49.757798295401912</v>
      </c>
      <c r="AS1503" s="28">
        <v>2.8176874195594385E-2</v>
      </c>
      <c r="AT1503" s="28"/>
      <c r="AU1503" s="28"/>
      <c r="AV1503" s="28"/>
      <c r="AW1503" s="60"/>
      <c r="AX1503" s="69"/>
      <c r="AY1503" s="68"/>
      <c r="AZ1503" s="69"/>
      <c r="BA1503" s="69"/>
      <c r="BB1503" s="69"/>
      <c r="BC1503" s="68"/>
      <c r="BD1503" s="20"/>
      <c r="BE1503" s="27"/>
      <c r="BF1503" s="27"/>
      <c r="BG1503" s="28"/>
      <c r="BH1503" s="17"/>
      <c r="CF1503" s="17"/>
      <c r="CG1503" s="17"/>
      <c r="CH1503" s="17"/>
      <c r="CI1503" s="17"/>
    </row>
    <row r="1504" spans="33:87" ht="9.9499999999999993" customHeight="1">
      <c r="AG1504" s="18">
        <v>36770</v>
      </c>
      <c r="AH1504" s="19" t="s">
        <v>33</v>
      </c>
      <c r="AI1504" s="26"/>
      <c r="AJ1504" s="20">
        <v>1.4500000000000001E-2</v>
      </c>
      <c r="AK1504" s="21"/>
      <c r="AL1504" s="21"/>
      <c r="AM1504" s="21"/>
      <c r="AN1504" s="21"/>
      <c r="AO1504" s="19" t="s">
        <v>34</v>
      </c>
      <c r="AP1504" s="18"/>
      <c r="AQ1504" s="3">
        <f t="shared" si="154"/>
        <v>38.801136087319762</v>
      </c>
      <c r="AR1504" s="27">
        <v>49.75465814294634</v>
      </c>
      <c r="AS1504" s="28">
        <v>2.817509598828364E-2</v>
      </c>
      <c r="AT1504" s="28"/>
      <c r="AU1504" s="28"/>
      <c r="AV1504" s="28"/>
      <c r="AW1504" s="60"/>
      <c r="AX1504" s="69"/>
      <c r="AY1504" s="68"/>
      <c r="AZ1504" s="69"/>
      <c r="BA1504" s="69"/>
      <c r="BB1504" s="69"/>
      <c r="BC1504" s="68"/>
      <c r="BD1504" s="20"/>
      <c r="BE1504" s="27"/>
      <c r="BF1504" s="27"/>
      <c r="BG1504" s="28"/>
      <c r="BH1504" s="17"/>
      <c r="CF1504" s="17"/>
      <c r="CG1504" s="17"/>
      <c r="CH1504" s="17"/>
      <c r="CI1504" s="17"/>
    </row>
    <row r="1505" spans="33:87" ht="9.9499999999999993" customHeight="1">
      <c r="AG1505" s="18">
        <v>36770</v>
      </c>
      <c r="AH1505" s="19" t="s">
        <v>33</v>
      </c>
      <c r="AI1505" s="26"/>
      <c r="AJ1505" s="20">
        <v>1.4500000000000001E-2</v>
      </c>
      <c r="AK1505" s="21"/>
      <c r="AL1505" s="21"/>
      <c r="AM1505" s="21"/>
      <c r="AN1505" s="21"/>
      <c r="AO1505" s="19" t="s">
        <v>34</v>
      </c>
      <c r="AP1505" s="20"/>
      <c r="AQ1505" s="3">
        <f t="shared" si="154"/>
        <v>38.801136087319762</v>
      </c>
      <c r="AR1505" s="27">
        <v>49.75465814294634</v>
      </c>
      <c r="AS1505" s="28">
        <v>2.817509598828364E-2</v>
      </c>
      <c r="AT1505" s="28"/>
      <c r="AU1505" s="28"/>
      <c r="AV1505" s="28"/>
      <c r="AW1505" s="60"/>
      <c r="AX1505" s="69"/>
      <c r="AY1505" s="68"/>
      <c r="AZ1505" s="69"/>
      <c r="BA1505" s="69"/>
      <c r="BB1505" s="69"/>
      <c r="BC1505" s="68"/>
      <c r="BD1505" s="20"/>
      <c r="BE1505" s="27"/>
      <c r="BF1505" s="27"/>
      <c r="BG1505" s="28"/>
      <c r="BH1505" s="17"/>
      <c r="CF1505" s="17"/>
      <c r="CG1505" s="17"/>
      <c r="CH1505" s="17"/>
      <c r="CI1505" s="17"/>
    </row>
    <row r="1506" spans="33:87" ht="9.9499999999999993" customHeight="1">
      <c r="AG1506" s="18">
        <v>36770</v>
      </c>
      <c r="AH1506" s="19" t="s">
        <v>33</v>
      </c>
      <c r="AI1506" s="26"/>
      <c r="AJ1506" s="20">
        <v>1.4500000000000001E-2</v>
      </c>
      <c r="AK1506" s="21"/>
      <c r="AL1506" s="21"/>
      <c r="AM1506" s="21"/>
      <c r="AN1506" s="21"/>
      <c r="AO1506" s="19" t="s">
        <v>34</v>
      </c>
      <c r="AP1506" s="20"/>
      <c r="AQ1506" s="3">
        <f t="shared" si="154"/>
        <v>38.801136087319762</v>
      </c>
      <c r="AR1506" s="27">
        <v>49.75465814294634</v>
      </c>
      <c r="AS1506" s="28">
        <v>2.817509598828364E-2</v>
      </c>
      <c r="AT1506" s="28"/>
      <c r="AU1506" s="28"/>
      <c r="AV1506" s="28"/>
      <c r="AW1506" s="60"/>
      <c r="AX1506" s="69"/>
      <c r="AY1506" s="68"/>
      <c r="AZ1506" s="69"/>
      <c r="BA1506" s="69"/>
      <c r="BB1506" s="69"/>
      <c r="BC1506" s="68"/>
      <c r="BD1506" s="20"/>
      <c r="BE1506" s="27"/>
      <c r="BF1506" s="27"/>
      <c r="BG1506" s="28"/>
      <c r="BH1506" s="17"/>
      <c r="CF1506" s="17"/>
      <c r="CG1506" s="17"/>
      <c r="CH1506" s="17"/>
      <c r="CI1506" s="17"/>
    </row>
    <row r="1507" spans="33:87" ht="9.9499999999999993" customHeight="1">
      <c r="AG1507" s="18">
        <v>36770</v>
      </c>
      <c r="AH1507" s="19" t="s">
        <v>39</v>
      </c>
      <c r="AI1507" s="19"/>
      <c r="AJ1507" s="19"/>
      <c r="AK1507" s="19"/>
      <c r="AL1507" s="20">
        <v>0.02</v>
      </c>
      <c r="AM1507" s="26"/>
      <c r="AN1507" s="20"/>
      <c r="AO1507" s="19" t="s">
        <v>34</v>
      </c>
      <c r="AP1507" s="18"/>
      <c r="AQ1507" s="3">
        <f t="shared" si="154"/>
        <v>38.801136087319762</v>
      </c>
      <c r="AR1507" s="19"/>
      <c r="AS1507" s="19"/>
      <c r="AT1507" s="27">
        <v>194.11701232392738</v>
      </c>
      <c r="AU1507" s="27">
        <v>110.57480183488899</v>
      </c>
      <c r="AV1507" s="28">
        <v>0</v>
      </c>
      <c r="AW1507" s="60"/>
      <c r="AX1507" s="69"/>
      <c r="AY1507" s="68"/>
      <c r="AZ1507" s="69"/>
      <c r="BA1507" s="69"/>
      <c r="BB1507" s="69"/>
      <c r="BC1507" s="68"/>
      <c r="BD1507" s="20"/>
      <c r="BE1507" s="27"/>
      <c r="BF1507" s="27"/>
      <c r="BG1507" s="28"/>
      <c r="BH1507" s="17"/>
      <c r="CF1507" s="17"/>
      <c r="CG1507" s="17"/>
      <c r="CH1507" s="17"/>
      <c r="CI1507" s="17"/>
    </row>
    <row r="1508" spans="33:87" ht="9.9499999999999993" customHeight="1">
      <c r="AG1508" s="18">
        <v>36798</v>
      </c>
      <c r="AH1508" s="19" t="s">
        <v>35</v>
      </c>
      <c r="AI1508" s="20">
        <v>1.6E-2</v>
      </c>
      <c r="AJ1508" s="26"/>
      <c r="AK1508" s="20"/>
      <c r="AL1508" s="20"/>
      <c r="AM1508" s="20"/>
      <c r="AN1508" s="20"/>
      <c r="AO1508" s="19" t="s">
        <v>34</v>
      </c>
      <c r="AP1508" s="20"/>
      <c r="AQ1508" s="3">
        <f t="shared" si="154"/>
        <v>38.732517117668635</v>
      </c>
      <c r="AR1508" s="27">
        <v>49.666814285976002</v>
      </c>
      <c r="AS1508" s="28">
        <v>2.8125351719214209E-2</v>
      </c>
      <c r="AT1508" s="28"/>
      <c r="AU1508" s="28"/>
      <c r="AV1508" s="28"/>
      <c r="AW1508" s="60"/>
      <c r="AX1508" s="69"/>
      <c r="AY1508" s="68"/>
      <c r="AZ1508" s="69"/>
      <c r="BA1508" s="69"/>
      <c r="BB1508" s="69"/>
      <c r="BC1508" s="68"/>
      <c r="BD1508" s="20"/>
      <c r="BE1508" s="27"/>
      <c r="BF1508" s="27"/>
      <c r="BG1508" s="28"/>
      <c r="BH1508" s="17"/>
      <c r="CF1508" s="17"/>
      <c r="CG1508" s="17"/>
      <c r="CH1508" s="17"/>
      <c r="CI1508" s="17"/>
    </row>
    <row r="1509" spans="33:87" ht="9.9499999999999993" customHeight="1">
      <c r="AG1509" s="18">
        <v>36798</v>
      </c>
      <c r="AH1509" s="19" t="s">
        <v>33</v>
      </c>
      <c r="AI1509" s="26"/>
      <c r="AJ1509" s="20">
        <v>1.4500000000000001E-2</v>
      </c>
      <c r="AK1509" s="21"/>
      <c r="AL1509" s="21"/>
      <c r="AM1509" s="21"/>
      <c r="AN1509" s="21"/>
      <c r="AO1509" s="19" t="s">
        <v>34</v>
      </c>
      <c r="AP1509" s="18"/>
      <c r="AQ1509" s="3">
        <f t="shared" si="154"/>
        <v>38.732517117668635</v>
      </c>
      <c r="AR1509" s="27">
        <v>49.666814285976002</v>
      </c>
      <c r="AS1509" s="28">
        <v>2.8125351719214209E-2</v>
      </c>
      <c r="AT1509" s="28"/>
      <c r="AU1509" s="28"/>
      <c r="AV1509" s="28"/>
      <c r="AW1509" s="60"/>
      <c r="AX1509" s="69"/>
      <c r="AY1509" s="68"/>
      <c r="AZ1509" s="69"/>
      <c r="BA1509" s="69"/>
      <c r="BB1509" s="69"/>
      <c r="BC1509" s="68"/>
      <c r="BD1509" s="20"/>
      <c r="BE1509" s="27"/>
      <c r="BF1509" s="27"/>
      <c r="BG1509" s="28"/>
      <c r="BH1509" s="17"/>
      <c r="CF1509" s="17"/>
      <c r="CG1509" s="17"/>
      <c r="CH1509" s="17"/>
      <c r="CI1509" s="17"/>
    </row>
    <row r="1510" spans="33:87" ht="9.9499999999999993" customHeight="1">
      <c r="AG1510" s="18">
        <v>36801</v>
      </c>
      <c r="AH1510" s="19" t="s">
        <v>33</v>
      </c>
      <c r="AI1510" s="26"/>
      <c r="AJ1510" s="20">
        <v>1.4500000000000001E-2</v>
      </c>
      <c r="AK1510" s="20"/>
      <c r="AL1510" s="20"/>
      <c r="AM1510" s="20"/>
      <c r="AN1510" s="20"/>
      <c r="AO1510" s="19" t="s">
        <v>34</v>
      </c>
      <c r="AP1510" s="20"/>
      <c r="AQ1510" s="3">
        <f t="shared" si="154"/>
        <v>38.725172286483549</v>
      </c>
      <c r="AR1510" s="27">
        <v>49.65741164768432</v>
      </c>
      <c r="AS1510" s="28">
        <v>2.8120027187877861E-2</v>
      </c>
      <c r="AT1510" s="28"/>
      <c r="AU1510" s="28"/>
      <c r="AV1510" s="28"/>
      <c r="AW1510" s="60"/>
      <c r="AX1510" s="69"/>
      <c r="AY1510" s="68"/>
      <c r="AZ1510" s="69"/>
      <c r="BA1510" s="69"/>
      <c r="BB1510" s="69"/>
      <c r="BC1510" s="68"/>
      <c r="BD1510" s="20"/>
      <c r="BE1510" s="27"/>
      <c r="BF1510" s="27"/>
      <c r="BG1510" s="28"/>
      <c r="BH1510" s="17"/>
      <c r="CF1510" s="17"/>
      <c r="CG1510" s="17"/>
      <c r="CH1510" s="17"/>
      <c r="CI1510" s="17"/>
    </row>
    <row r="1511" spans="33:87" ht="9.9499999999999993" customHeight="1">
      <c r="AG1511" s="18">
        <v>36801</v>
      </c>
      <c r="AH1511" s="19" t="s">
        <v>33</v>
      </c>
      <c r="AI1511" s="26"/>
      <c r="AJ1511" s="20">
        <v>1.4500000000000001E-2</v>
      </c>
      <c r="AK1511" s="21"/>
      <c r="AL1511" s="21"/>
      <c r="AM1511" s="21"/>
      <c r="AN1511" s="21"/>
      <c r="AO1511" s="19" t="s">
        <v>34</v>
      </c>
      <c r="AP1511" s="18"/>
      <c r="AQ1511" s="3">
        <f t="shared" si="154"/>
        <v>38.725172286483549</v>
      </c>
      <c r="AR1511" s="27">
        <v>49.65741164768432</v>
      </c>
      <c r="AS1511" s="28">
        <v>2.8120027187877861E-2</v>
      </c>
      <c r="AT1511" s="28"/>
      <c r="AU1511" s="28"/>
      <c r="AV1511" s="28"/>
      <c r="AW1511" s="60"/>
      <c r="AX1511" s="69"/>
      <c r="AY1511" s="68"/>
      <c r="AZ1511" s="69"/>
      <c r="BA1511" s="69"/>
      <c r="BB1511" s="69"/>
      <c r="BC1511" s="68"/>
      <c r="BD1511" s="20"/>
      <c r="BE1511" s="27"/>
      <c r="BF1511" s="27"/>
      <c r="BG1511" s="28"/>
      <c r="BH1511" s="17"/>
      <c r="CF1511" s="17"/>
      <c r="CG1511" s="17"/>
      <c r="CH1511" s="17"/>
      <c r="CI1511" s="17"/>
    </row>
    <row r="1512" spans="33:87" ht="9.9499999999999993" customHeight="1">
      <c r="AG1512" s="18">
        <v>36801</v>
      </c>
      <c r="AH1512" s="19" t="s">
        <v>33</v>
      </c>
      <c r="AI1512" s="26"/>
      <c r="AJ1512" s="20">
        <v>1.4500000000000001E-2</v>
      </c>
      <c r="AK1512" s="21"/>
      <c r="AL1512" s="21"/>
      <c r="AM1512" s="21"/>
      <c r="AN1512" s="21"/>
      <c r="AO1512" s="19" t="s">
        <v>34</v>
      </c>
      <c r="AP1512" s="18"/>
      <c r="AQ1512" s="3">
        <f t="shared" si="154"/>
        <v>38.725172286483549</v>
      </c>
      <c r="AR1512" s="27">
        <v>49.65741164768432</v>
      </c>
      <c r="AS1512" s="28">
        <v>2.8120027187877861E-2</v>
      </c>
      <c r="AT1512" s="28"/>
      <c r="AU1512" s="28"/>
      <c r="AV1512" s="28"/>
      <c r="AW1512" s="60"/>
      <c r="AX1512" s="69"/>
      <c r="AY1512" s="68"/>
      <c r="AZ1512" s="69"/>
      <c r="BA1512" s="69"/>
      <c r="BB1512" s="69"/>
      <c r="BC1512" s="68"/>
      <c r="BD1512" s="20"/>
      <c r="BE1512" s="27"/>
      <c r="BF1512" s="27"/>
      <c r="BG1512" s="28"/>
      <c r="BH1512" s="17"/>
      <c r="CF1512" s="17"/>
      <c r="CG1512" s="17"/>
      <c r="CH1512" s="17"/>
      <c r="CI1512" s="17"/>
    </row>
    <row r="1513" spans="33:87" ht="9.9499999999999993" customHeight="1">
      <c r="AG1513" s="18">
        <v>36801</v>
      </c>
      <c r="AH1513" s="19" t="s">
        <v>39</v>
      </c>
      <c r="AI1513" s="19"/>
      <c r="AJ1513" s="19"/>
      <c r="AK1513" s="19"/>
      <c r="AL1513" s="20">
        <v>0.02</v>
      </c>
      <c r="AM1513" s="26"/>
      <c r="AN1513" s="21"/>
      <c r="AO1513" s="19" t="s">
        <v>34</v>
      </c>
      <c r="AP1513" s="20"/>
      <c r="AQ1513" s="3">
        <f t="shared" si="154"/>
        <v>38.725172286483549</v>
      </c>
      <c r="AR1513" s="19"/>
      <c r="AS1513" s="19"/>
      <c r="AT1513" s="27">
        <v>193.73760665973808</v>
      </c>
      <c r="AU1513" s="27">
        <v>110.35868112691746</v>
      </c>
      <c r="AV1513" s="28">
        <v>0</v>
      </c>
      <c r="AW1513" s="60"/>
      <c r="AX1513" s="69"/>
      <c r="AY1513" s="68"/>
      <c r="AZ1513" s="69"/>
      <c r="BA1513" s="69"/>
      <c r="BB1513" s="69"/>
      <c r="BC1513" s="68"/>
      <c r="BD1513" s="20"/>
      <c r="BE1513" s="27"/>
      <c r="BF1513" s="27"/>
      <c r="BG1513" s="28"/>
      <c r="BH1513" s="17"/>
      <c r="CF1513" s="17"/>
      <c r="CG1513" s="17"/>
      <c r="CH1513" s="17"/>
      <c r="CI1513" s="17"/>
    </row>
    <row r="1514" spans="33:87" ht="9.9499999999999993" customHeight="1">
      <c r="AG1514" s="18">
        <v>36830</v>
      </c>
      <c r="AH1514" s="19" t="s">
        <v>35</v>
      </c>
      <c r="AI1514" s="20">
        <v>1.6E-2</v>
      </c>
      <c r="AJ1514" s="26"/>
      <c r="AK1514" s="20"/>
      <c r="AL1514" s="20"/>
      <c r="AM1514" s="20"/>
      <c r="AN1514" s="20"/>
      <c r="AO1514" s="19" t="s">
        <v>34</v>
      </c>
      <c r="AP1514" s="20"/>
      <c r="AQ1514" s="3">
        <f t="shared" si="154"/>
        <v>38.65424401881009</v>
      </c>
      <c r="AR1514" s="27">
        <v>49.566611199027072</v>
      </c>
      <c r="AS1514" s="28">
        <v>2.8068608658393706E-2</v>
      </c>
      <c r="AT1514" s="28"/>
      <c r="AU1514" s="28"/>
      <c r="AV1514" s="28"/>
      <c r="AW1514" s="60"/>
      <c r="AX1514" s="69"/>
      <c r="AY1514" s="68"/>
      <c r="AZ1514" s="69"/>
      <c r="BA1514" s="69"/>
      <c r="BB1514" s="69"/>
      <c r="BC1514" s="68"/>
      <c r="BD1514" s="20"/>
      <c r="BE1514" s="27"/>
      <c r="BF1514" s="27"/>
      <c r="BG1514" s="28"/>
      <c r="BH1514" s="17"/>
      <c r="CF1514" s="17"/>
      <c r="CG1514" s="17"/>
      <c r="CH1514" s="17"/>
      <c r="CI1514" s="17"/>
    </row>
    <row r="1515" spans="33:87" ht="9.9499999999999993" customHeight="1">
      <c r="AG1515" s="18">
        <v>36830</v>
      </c>
      <c r="AH1515" s="19" t="s">
        <v>33</v>
      </c>
      <c r="AI1515" s="26"/>
      <c r="AJ1515" s="20">
        <v>1.4500000000000001E-2</v>
      </c>
      <c r="AK1515" s="21"/>
      <c r="AL1515" s="21"/>
      <c r="AM1515" s="21"/>
      <c r="AN1515" s="21"/>
      <c r="AO1515" s="19" t="s">
        <v>34</v>
      </c>
      <c r="AP1515" s="18"/>
      <c r="AQ1515" s="3">
        <f t="shared" si="154"/>
        <v>38.65424401881009</v>
      </c>
      <c r="AR1515" s="27">
        <v>49.566611199027072</v>
      </c>
      <c r="AS1515" s="28">
        <v>2.8068608658393706E-2</v>
      </c>
      <c r="AT1515" s="28"/>
      <c r="AU1515" s="28"/>
      <c r="AV1515" s="28"/>
      <c r="AW1515" s="60"/>
      <c r="AX1515" s="69"/>
      <c r="AY1515" s="68"/>
      <c r="AZ1515" s="69"/>
      <c r="BA1515" s="69"/>
      <c r="BB1515" s="69"/>
      <c r="BC1515" s="68"/>
      <c r="BD1515" s="20"/>
      <c r="BE1515" s="27"/>
      <c r="BF1515" s="27"/>
      <c r="BG1515" s="28"/>
      <c r="BH1515" s="17"/>
      <c r="CF1515" s="17"/>
      <c r="CG1515" s="17"/>
      <c r="CH1515" s="17"/>
      <c r="CI1515" s="17"/>
    </row>
    <row r="1516" spans="33:87" ht="9.9499999999999993" customHeight="1">
      <c r="AG1516" s="18">
        <v>36831</v>
      </c>
      <c r="AH1516" s="19" t="s">
        <v>33</v>
      </c>
      <c r="AI1516" s="26"/>
      <c r="AJ1516" s="20">
        <v>1.4500000000000001E-2</v>
      </c>
      <c r="AK1516" s="21"/>
      <c r="AL1516" s="21"/>
      <c r="AM1516" s="21"/>
      <c r="AN1516" s="21"/>
      <c r="AO1516" s="19" t="s">
        <v>34</v>
      </c>
      <c r="AP1516" s="20"/>
      <c r="AQ1516" s="3">
        <f t="shared" si="154"/>
        <v>38.651800534921385</v>
      </c>
      <c r="AR1516" s="27">
        <v>49.563483112150173</v>
      </c>
      <c r="AS1516" s="28">
        <v>2.806683728358568E-2</v>
      </c>
      <c r="AT1516" s="28"/>
      <c r="AU1516" s="28"/>
      <c r="AV1516" s="28"/>
      <c r="AW1516" s="60"/>
      <c r="AX1516" s="69"/>
      <c r="AY1516" s="68"/>
      <c r="AZ1516" s="69"/>
      <c r="BA1516" s="69"/>
      <c r="BB1516" s="69"/>
      <c r="BC1516" s="68"/>
      <c r="BD1516" s="20"/>
      <c r="BE1516" s="27"/>
      <c r="BF1516" s="27"/>
      <c r="BG1516" s="28"/>
      <c r="BH1516" s="17"/>
      <c r="CF1516" s="17"/>
      <c r="CG1516" s="17"/>
      <c r="CH1516" s="17"/>
      <c r="CI1516" s="17"/>
    </row>
    <row r="1517" spans="33:87" ht="9.9499999999999993" customHeight="1">
      <c r="AG1517" s="18">
        <v>36831</v>
      </c>
      <c r="AH1517" s="19" t="s">
        <v>33</v>
      </c>
      <c r="AI1517" s="26"/>
      <c r="AJ1517" s="20">
        <v>1.4500000000000001E-2</v>
      </c>
      <c r="AK1517" s="21"/>
      <c r="AL1517" s="21"/>
      <c r="AM1517" s="21"/>
      <c r="AN1517" s="21"/>
      <c r="AO1517" s="19" t="s">
        <v>34</v>
      </c>
      <c r="AP1517" s="20"/>
      <c r="AQ1517" s="3">
        <f t="shared" si="154"/>
        <v>38.651800534921385</v>
      </c>
      <c r="AR1517" s="27">
        <v>49.563483112150173</v>
      </c>
      <c r="AS1517" s="28">
        <v>2.806683728358568E-2</v>
      </c>
      <c r="AT1517" s="28"/>
      <c r="AU1517" s="28"/>
      <c r="AV1517" s="28"/>
      <c r="AW1517" s="60"/>
      <c r="AX1517" s="69"/>
      <c r="AY1517" s="68"/>
      <c r="AZ1517" s="69"/>
      <c r="BA1517" s="69"/>
      <c r="BB1517" s="69"/>
      <c r="BC1517" s="68"/>
      <c r="BD1517" s="20"/>
      <c r="BE1517" s="27"/>
      <c r="BF1517" s="27"/>
      <c r="BG1517" s="28"/>
      <c r="BH1517" s="17"/>
      <c r="CF1517" s="17"/>
      <c r="CG1517" s="17"/>
      <c r="CH1517" s="17"/>
      <c r="CI1517" s="17"/>
    </row>
    <row r="1518" spans="33:87" ht="9.9499999999999993" customHeight="1">
      <c r="AG1518" s="18">
        <v>36831</v>
      </c>
      <c r="AH1518" s="19" t="s">
        <v>33</v>
      </c>
      <c r="AI1518" s="26"/>
      <c r="AJ1518" s="20">
        <v>1.4500000000000001E-2</v>
      </c>
      <c r="AK1518" s="21"/>
      <c r="AL1518" s="21"/>
      <c r="AM1518" s="21"/>
      <c r="AN1518" s="21"/>
      <c r="AO1518" s="19" t="s">
        <v>34</v>
      </c>
      <c r="AP1518" s="18"/>
      <c r="AQ1518" s="3">
        <f t="shared" si="154"/>
        <v>38.651800534921385</v>
      </c>
      <c r="AR1518" s="27">
        <v>49.563483112150173</v>
      </c>
      <c r="AS1518" s="28">
        <v>2.806683728358568E-2</v>
      </c>
      <c r="AT1518" s="28"/>
      <c r="AU1518" s="28"/>
      <c r="AV1518" s="28"/>
      <c r="AW1518" s="60"/>
      <c r="AX1518" s="69"/>
      <c r="AY1518" s="68"/>
      <c r="AZ1518" s="69"/>
      <c r="BA1518" s="69"/>
      <c r="BB1518" s="69"/>
      <c r="BC1518" s="68"/>
      <c r="BD1518" s="20"/>
      <c r="BE1518" s="27"/>
      <c r="BF1518" s="27"/>
      <c r="BG1518" s="28"/>
      <c r="BH1518" s="17"/>
      <c r="CF1518" s="17"/>
      <c r="CG1518" s="17"/>
      <c r="CH1518" s="17"/>
      <c r="CI1518" s="17"/>
    </row>
    <row r="1519" spans="33:87" ht="9.9499999999999993" customHeight="1">
      <c r="AG1519" s="18">
        <v>36831</v>
      </c>
      <c r="AH1519" s="19" t="s">
        <v>39</v>
      </c>
      <c r="AI1519" s="19"/>
      <c r="AJ1519" s="19"/>
      <c r="AK1519" s="19"/>
      <c r="AL1519" s="20">
        <v>0.02</v>
      </c>
      <c r="AM1519" s="26"/>
      <c r="AN1519" s="20"/>
      <c r="AO1519" s="19" t="s">
        <v>34</v>
      </c>
      <c r="AP1519" s="20"/>
      <c r="AQ1519" s="3">
        <f t="shared" si="154"/>
        <v>38.651800534921385</v>
      </c>
      <c r="AR1519" s="19"/>
      <c r="AS1519" s="19"/>
      <c r="AT1519" s="27">
        <v>193.37114596298346</v>
      </c>
      <c r="AU1519" s="27">
        <v>110.14993425595132</v>
      </c>
      <c r="AV1519" s="28">
        <v>0</v>
      </c>
      <c r="AW1519" s="60"/>
      <c r="AX1519" s="69"/>
      <c r="AY1519" s="68"/>
      <c r="AZ1519" s="69"/>
      <c r="BA1519" s="69"/>
      <c r="BB1519" s="69"/>
      <c r="BC1519" s="68"/>
      <c r="BD1519" s="20"/>
      <c r="BE1519" s="27"/>
      <c r="BF1519" s="27"/>
      <c r="BG1519" s="28"/>
      <c r="BH1519" s="17"/>
      <c r="CF1519" s="17"/>
      <c r="CG1519" s="17"/>
      <c r="CH1519" s="17"/>
      <c r="CI1519" s="17"/>
    </row>
    <row r="1520" spans="33:87" ht="9.9499999999999993" customHeight="1">
      <c r="AG1520" s="18">
        <v>36860</v>
      </c>
      <c r="AH1520" s="19" t="s">
        <v>35</v>
      </c>
      <c r="AI1520" s="20">
        <v>1.6E-2</v>
      </c>
      <c r="AJ1520" s="26"/>
      <c r="AK1520" s="20"/>
      <c r="AL1520" s="20"/>
      <c r="AM1520" s="20"/>
      <c r="AN1520" s="20"/>
      <c r="AO1520" s="19" t="s">
        <v>34</v>
      </c>
      <c r="AP1520" s="20"/>
      <c r="AQ1520" s="3">
        <f t="shared" si="154"/>
        <v>38.581006653512141</v>
      </c>
      <c r="AR1520" s="27">
        <v>49.472854415360068</v>
      </c>
      <c r="AS1520" s="28">
        <v>2.8015516013846112E-2</v>
      </c>
      <c r="AT1520" s="28"/>
      <c r="AU1520" s="28"/>
      <c r="AV1520" s="28"/>
      <c r="AW1520" s="60"/>
      <c r="AX1520" s="69"/>
      <c r="AY1520" s="68"/>
      <c r="AZ1520" s="69"/>
      <c r="BA1520" s="69"/>
      <c r="BB1520" s="69"/>
      <c r="BC1520" s="68"/>
      <c r="BD1520" s="20"/>
      <c r="BE1520" s="27"/>
      <c r="BF1520" s="27"/>
      <c r="BG1520" s="28"/>
      <c r="BH1520" s="17"/>
      <c r="CF1520" s="17"/>
      <c r="CG1520" s="17"/>
      <c r="CH1520" s="17"/>
      <c r="CI1520" s="17"/>
    </row>
    <row r="1521" spans="33:87" ht="9.9499999999999993" customHeight="1">
      <c r="AG1521" s="18">
        <v>36860</v>
      </c>
      <c r="AH1521" s="19" t="s">
        <v>33</v>
      </c>
      <c r="AI1521" s="26"/>
      <c r="AJ1521" s="20">
        <v>1.4500000000000001E-2</v>
      </c>
      <c r="AK1521" s="21"/>
      <c r="AL1521" s="21"/>
      <c r="AM1521" s="21"/>
      <c r="AN1521" s="21"/>
      <c r="AO1521" s="19" t="s">
        <v>34</v>
      </c>
      <c r="AP1521" s="18"/>
      <c r="AQ1521" s="3">
        <f t="shared" si="154"/>
        <v>38.581006653512141</v>
      </c>
      <c r="AR1521" s="27">
        <v>49.472854415360068</v>
      </c>
      <c r="AS1521" s="28">
        <v>2.8015516013846112E-2</v>
      </c>
      <c r="AT1521" s="28"/>
      <c r="AU1521" s="28"/>
      <c r="AV1521" s="28"/>
      <c r="AW1521" s="60"/>
      <c r="AX1521" s="69"/>
      <c r="AY1521" s="68"/>
      <c r="AZ1521" s="69"/>
      <c r="BA1521" s="69"/>
      <c r="BB1521" s="69"/>
      <c r="BC1521" s="68"/>
      <c r="BD1521" s="20"/>
      <c r="BE1521" s="27"/>
      <c r="BF1521" s="27"/>
      <c r="BG1521" s="28"/>
      <c r="BH1521" s="17"/>
      <c r="CF1521" s="17"/>
      <c r="CG1521" s="17"/>
      <c r="CH1521" s="17"/>
      <c r="CI1521" s="17"/>
    </row>
    <row r="1522" spans="33:87" ht="9.9499999999999993" customHeight="1">
      <c r="AG1522" s="18">
        <v>36861</v>
      </c>
      <c r="AH1522" s="19" t="s">
        <v>33</v>
      </c>
      <c r="AI1522" s="26"/>
      <c r="AJ1522" s="20">
        <v>1.4500000000000001E-2</v>
      </c>
      <c r="AK1522" s="21"/>
      <c r="AL1522" s="21"/>
      <c r="AM1522" s="21"/>
      <c r="AN1522" s="21"/>
      <c r="AO1522" s="19" t="s">
        <v>34</v>
      </c>
      <c r="AP1522" s="20"/>
      <c r="AQ1522" s="3">
        <f t="shared" si="154"/>
        <v>38.578567799239828</v>
      </c>
      <c r="AR1522" s="27">
        <v>49.469732245356603</v>
      </c>
      <c r="AS1522" s="28">
        <v>2.8013747989648525E-2</v>
      </c>
      <c r="AT1522" s="28"/>
      <c r="AU1522" s="28"/>
      <c r="AV1522" s="28"/>
      <c r="AW1522" s="60"/>
      <c r="AX1522" s="69"/>
      <c r="AY1522" s="68"/>
      <c r="AZ1522" s="69"/>
      <c r="BA1522" s="69"/>
      <c r="BB1522" s="69"/>
      <c r="BC1522" s="68"/>
      <c r="BD1522" s="20"/>
      <c r="BE1522" s="27"/>
      <c r="BF1522" s="27"/>
      <c r="BG1522" s="28"/>
      <c r="BH1522" s="17"/>
      <c r="CF1522" s="17"/>
      <c r="CG1522" s="17"/>
      <c r="CH1522" s="17"/>
      <c r="CI1522" s="17"/>
    </row>
    <row r="1523" spans="33:87" ht="9.9499999999999993" customHeight="1">
      <c r="AG1523" s="18">
        <v>36861</v>
      </c>
      <c r="AH1523" s="19" t="s">
        <v>33</v>
      </c>
      <c r="AI1523" s="26"/>
      <c r="AJ1523" s="20">
        <v>1.4500000000000001E-2</v>
      </c>
      <c r="AK1523" s="21"/>
      <c r="AL1523" s="21"/>
      <c r="AM1523" s="21"/>
      <c r="AN1523" s="21"/>
      <c r="AO1523" s="19" t="s">
        <v>34</v>
      </c>
      <c r="AP1523" s="18"/>
      <c r="AQ1523" s="3">
        <f t="shared" si="154"/>
        <v>38.578567799239828</v>
      </c>
      <c r="AR1523" s="27">
        <v>49.469732245356603</v>
      </c>
      <c r="AS1523" s="28">
        <v>2.8013747989648525E-2</v>
      </c>
      <c r="AT1523" s="28"/>
      <c r="AU1523" s="28"/>
      <c r="AV1523" s="28"/>
      <c r="AW1523" s="60"/>
      <c r="AX1523" s="69"/>
      <c r="AY1523" s="68"/>
      <c r="AZ1523" s="69"/>
      <c r="BA1523" s="69"/>
      <c r="BB1523" s="69"/>
      <c r="BC1523" s="68"/>
      <c r="BD1523" s="20"/>
      <c r="BE1523" s="27"/>
      <c r="BF1523" s="27"/>
      <c r="BG1523" s="28"/>
      <c r="BH1523" s="17"/>
      <c r="CF1523" s="17"/>
      <c r="CG1523" s="17"/>
      <c r="CH1523" s="17"/>
      <c r="CI1523" s="17"/>
    </row>
    <row r="1524" spans="33:87" ht="9.9499999999999993" customHeight="1">
      <c r="AG1524" s="18">
        <v>36861</v>
      </c>
      <c r="AH1524" s="19" t="s">
        <v>33</v>
      </c>
      <c r="AI1524" s="26"/>
      <c r="AJ1524" s="20">
        <v>1.4500000000000001E-2</v>
      </c>
      <c r="AK1524" s="21"/>
      <c r="AL1524" s="21"/>
      <c r="AM1524" s="21"/>
      <c r="AN1524" s="21"/>
      <c r="AO1524" s="19" t="s">
        <v>34</v>
      </c>
      <c r="AP1524" s="20"/>
      <c r="AQ1524" s="3">
        <f t="shared" si="154"/>
        <v>38.578567799239828</v>
      </c>
      <c r="AR1524" s="27">
        <v>49.469732245356603</v>
      </c>
      <c r="AS1524" s="28">
        <v>2.8013747989648525E-2</v>
      </c>
      <c r="AT1524" s="28"/>
      <c r="AU1524" s="28"/>
      <c r="AV1524" s="28"/>
      <c r="AW1524" s="60"/>
      <c r="AX1524" s="69"/>
      <c r="AY1524" s="68"/>
      <c r="AZ1524" s="69"/>
      <c r="BA1524" s="69"/>
      <c r="BB1524" s="69"/>
      <c r="BC1524" s="68"/>
      <c r="BD1524" s="20"/>
      <c r="BE1524" s="27"/>
      <c r="BF1524" s="27"/>
      <c r="BG1524" s="28"/>
      <c r="BH1524" s="17"/>
      <c r="CF1524" s="17"/>
      <c r="CG1524" s="17"/>
      <c r="CH1524" s="17"/>
      <c r="CI1524" s="17"/>
    </row>
    <row r="1525" spans="33:87" ht="9.9499999999999993" customHeight="1">
      <c r="AG1525" s="18">
        <v>36861</v>
      </c>
      <c r="AH1525" s="19" t="s">
        <v>39</v>
      </c>
      <c r="AI1525" s="19"/>
      <c r="AJ1525" s="19"/>
      <c r="AK1525" s="19"/>
      <c r="AL1525" s="20">
        <v>4.1000000000000002E-2</v>
      </c>
      <c r="AM1525" s="26"/>
      <c r="AN1525" s="20"/>
      <c r="AO1525" s="19" t="s">
        <v>34</v>
      </c>
      <c r="AP1525" s="18"/>
      <c r="AQ1525" s="3">
        <f t="shared" si="154"/>
        <v>38.578567799239828</v>
      </c>
      <c r="AR1525" s="19"/>
      <c r="AS1525" s="19"/>
      <c r="AT1525" s="27">
        <v>193.00537843801203</v>
      </c>
      <c r="AU1525" s="27">
        <v>109.94158223617129</v>
      </c>
      <c r="AV1525" s="28">
        <v>0</v>
      </c>
      <c r="AW1525" s="60"/>
      <c r="AX1525" s="69"/>
      <c r="AY1525" s="68"/>
      <c r="AZ1525" s="69"/>
      <c r="BA1525" s="69"/>
      <c r="BB1525" s="69"/>
      <c r="BC1525" s="68"/>
      <c r="BD1525" s="20"/>
      <c r="BE1525" s="27"/>
      <c r="BF1525" s="27"/>
      <c r="BG1525" s="28"/>
      <c r="BH1525" s="17"/>
      <c r="CF1525" s="17"/>
      <c r="CG1525" s="17"/>
      <c r="CH1525" s="17"/>
      <c r="CI1525" s="17"/>
    </row>
    <row r="1526" spans="33:87" ht="9.9499999999999993" customHeight="1">
      <c r="AG1526" s="18">
        <v>36888</v>
      </c>
      <c r="AH1526" s="19" t="s">
        <v>35</v>
      </c>
      <c r="AI1526" s="20">
        <v>1.6E-2</v>
      </c>
      <c r="AJ1526" s="26"/>
      <c r="AK1526" s="20"/>
      <c r="AL1526" s="20"/>
      <c r="AM1526" s="20"/>
      <c r="AN1526" s="20"/>
      <c r="AO1526" s="19" t="s">
        <v>34</v>
      </c>
      <c r="AP1526" s="20"/>
      <c r="AQ1526" s="3">
        <f t="shared" si="154"/>
        <v>38.512776978001881</v>
      </c>
      <c r="AR1526" s="27">
        <v>49.385508094243939</v>
      </c>
      <c r="AS1526" s="28">
        <v>2.7966053489661944E-2</v>
      </c>
      <c r="AT1526" s="28"/>
      <c r="AU1526" s="28"/>
      <c r="AV1526" s="28"/>
      <c r="AW1526" s="60"/>
      <c r="AX1526" s="69"/>
      <c r="AY1526" s="68"/>
      <c r="AZ1526" s="69"/>
      <c r="BA1526" s="69"/>
      <c r="BB1526" s="69"/>
      <c r="BC1526" s="68"/>
      <c r="BD1526" s="20"/>
      <c r="BE1526" s="27"/>
      <c r="BF1526" s="27"/>
      <c r="BG1526" s="28"/>
      <c r="BH1526" s="17"/>
      <c r="CF1526" s="17"/>
      <c r="CG1526" s="17"/>
      <c r="CH1526" s="17"/>
      <c r="CI1526" s="17"/>
    </row>
    <row r="1527" spans="33:87" ht="9.9499999999999993" customHeight="1">
      <c r="AG1527" s="18">
        <v>36888</v>
      </c>
      <c r="AH1527" s="19" t="s">
        <v>33</v>
      </c>
      <c r="AI1527" s="26"/>
      <c r="AJ1527" s="20">
        <v>1.4500000000000001E-2</v>
      </c>
      <c r="AK1527" s="21"/>
      <c r="AL1527" s="21"/>
      <c r="AM1527" s="21"/>
      <c r="AN1527" s="21"/>
      <c r="AO1527" s="19" t="s">
        <v>34</v>
      </c>
      <c r="AP1527" s="18"/>
      <c r="AQ1527" s="3">
        <f t="shared" si="154"/>
        <v>38.512776978001881</v>
      </c>
      <c r="AR1527" s="27">
        <v>49.385508094243939</v>
      </c>
      <c r="AS1527" s="28">
        <v>2.7966053489661944E-2</v>
      </c>
      <c r="AT1527" s="28"/>
      <c r="AU1527" s="28"/>
      <c r="AV1527" s="28"/>
      <c r="AW1527" s="60"/>
      <c r="AX1527" s="69"/>
      <c r="AY1527" s="68"/>
      <c r="AZ1527" s="69"/>
      <c r="BA1527" s="69"/>
      <c r="BB1527" s="69"/>
      <c r="BC1527" s="68"/>
      <c r="BD1527" s="20"/>
      <c r="BE1527" s="27"/>
      <c r="BF1527" s="27"/>
      <c r="BG1527" s="28"/>
      <c r="BH1527" s="17"/>
      <c r="CF1527" s="17"/>
      <c r="CG1527" s="17"/>
      <c r="CH1527" s="17"/>
      <c r="CI1527" s="17"/>
    </row>
    <row r="1528" spans="33:87" ht="9.9499999999999993" customHeight="1">
      <c r="AG1528" s="18">
        <v>36896</v>
      </c>
      <c r="AH1528" s="19" t="s">
        <v>33</v>
      </c>
      <c r="AI1528" s="26"/>
      <c r="AJ1528" s="20">
        <v>1.4500000000000001E-2</v>
      </c>
      <c r="AK1528" s="21"/>
      <c r="AL1528" s="21"/>
      <c r="AM1528" s="21"/>
      <c r="AN1528" s="21"/>
      <c r="AO1528" s="19" t="s">
        <v>34</v>
      </c>
      <c r="AP1528" s="20"/>
      <c r="AQ1528" s="3">
        <f t="shared" si="154"/>
        <v>38.493304956875548</v>
      </c>
      <c r="AR1528" s="27">
        <v>49.360580339332664</v>
      </c>
      <c r="AS1528" s="28">
        <v>2.7951937386494687E-2</v>
      </c>
      <c r="AT1528" s="28"/>
      <c r="AU1528" s="28"/>
      <c r="AV1528" s="28"/>
      <c r="AW1528" s="60"/>
      <c r="AX1528" s="69"/>
      <c r="AY1528" s="68"/>
      <c r="AZ1528" s="69"/>
      <c r="BA1528" s="69"/>
      <c r="BB1528" s="69"/>
      <c r="BC1528" s="68"/>
      <c r="BD1528" s="20"/>
      <c r="BE1528" s="27"/>
      <c r="BF1528" s="27"/>
      <c r="BG1528" s="28"/>
      <c r="BH1528" s="17"/>
      <c r="CF1528" s="17"/>
      <c r="CG1528" s="17"/>
      <c r="CH1528" s="17"/>
      <c r="CI1528" s="17"/>
    </row>
    <row r="1529" spans="33:87" ht="9.9499999999999993" customHeight="1">
      <c r="AG1529" s="18">
        <v>36896</v>
      </c>
      <c r="AH1529" s="19" t="s">
        <v>33</v>
      </c>
      <c r="AI1529" s="26"/>
      <c r="AJ1529" s="20">
        <v>1.4500000000000001E-2</v>
      </c>
      <c r="AK1529" s="21"/>
      <c r="AL1529" s="21"/>
      <c r="AM1529" s="21"/>
      <c r="AN1529" s="21"/>
      <c r="AO1529" s="19" t="s">
        <v>34</v>
      </c>
      <c r="AP1529" s="18"/>
      <c r="AQ1529" s="3">
        <f t="shared" si="154"/>
        <v>38.493304956875548</v>
      </c>
      <c r="AR1529" s="27">
        <v>49.360580339332664</v>
      </c>
      <c r="AS1529" s="28">
        <v>2.7951937386494687E-2</v>
      </c>
      <c r="AT1529" s="28"/>
      <c r="AU1529" s="28"/>
      <c r="AV1529" s="28"/>
      <c r="AW1529" s="60"/>
      <c r="AX1529" s="69"/>
      <c r="AY1529" s="68"/>
      <c r="AZ1529" s="69"/>
      <c r="BA1529" s="69"/>
      <c r="BB1529" s="69"/>
      <c r="BC1529" s="68"/>
      <c r="BD1529" s="20"/>
      <c r="BE1529" s="27"/>
      <c r="BF1529" s="27"/>
      <c r="BG1529" s="28"/>
      <c r="BH1529" s="17"/>
      <c r="CF1529" s="17"/>
      <c r="CG1529" s="17"/>
      <c r="CH1529" s="17"/>
      <c r="CI1529" s="17"/>
    </row>
    <row r="1530" spans="33:87" ht="9.9499999999999993" customHeight="1">
      <c r="AG1530" s="18">
        <v>36896</v>
      </c>
      <c r="AH1530" s="19" t="s">
        <v>33</v>
      </c>
      <c r="AI1530" s="26"/>
      <c r="AJ1530" s="20">
        <v>1.4500000000000001E-2</v>
      </c>
      <c r="AK1530" s="21"/>
      <c r="AL1530" s="21"/>
      <c r="AM1530" s="21"/>
      <c r="AN1530" s="21"/>
      <c r="AO1530" s="19" t="s">
        <v>34</v>
      </c>
      <c r="AP1530" s="20"/>
      <c r="AQ1530" s="3">
        <f t="shared" si="154"/>
        <v>38.493304956875548</v>
      </c>
      <c r="AR1530" s="27">
        <v>49.360580339332664</v>
      </c>
      <c r="AS1530" s="28">
        <v>2.7951937386494687E-2</v>
      </c>
      <c r="AT1530" s="28"/>
      <c r="AU1530" s="28"/>
      <c r="AV1530" s="28"/>
      <c r="AW1530" s="60"/>
      <c r="AX1530" s="69"/>
      <c r="AY1530" s="68"/>
      <c r="AZ1530" s="69"/>
      <c r="BA1530" s="69"/>
      <c r="BB1530" s="69"/>
      <c r="BC1530" s="68"/>
      <c r="BD1530" s="20"/>
      <c r="BE1530" s="27"/>
      <c r="BF1530" s="27"/>
      <c r="BG1530" s="28"/>
      <c r="BH1530" s="17"/>
      <c r="CF1530" s="17"/>
      <c r="CG1530" s="17"/>
      <c r="CH1530" s="17"/>
      <c r="CI1530" s="17"/>
    </row>
    <row r="1531" spans="33:87" ht="9.9499999999999993" customHeight="1">
      <c r="AG1531" s="18">
        <v>36896</v>
      </c>
      <c r="AH1531" s="19" t="s">
        <v>39</v>
      </c>
      <c r="AI1531" s="19"/>
      <c r="AJ1531" s="19"/>
      <c r="AK1531" s="19"/>
      <c r="AL1531" s="20">
        <v>0.02</v>
      </c>
      <c r="AM1531" s="26"/>
      <c r="AN1531" s="20"/>
      <c r="AO1531" s="19" t="s">
        <v>34</v>
      </c>
      <c r="AP1531" s="20"/>
      <c r="AQ1531" s="3">
        <f t="shared" si="154"/>
        <v>38.493304956875548</v>
      </c>
      <c r="AR1531" s="19"/>
      <c r="AS1531" s="19"/>
      <c r="AT1531" s="27">
        <v>192.57952400191172</v>
      </c>
      <c r="AU1531" s="27">
        <v>109.69900293145933</v>
      </c>
      <c r="AV1531" s="28">
        <v>0</v>
      </c>
      <c r="AW1531" s="60"/>
      <c r="AX1531" s="69"/>
      <c r="AY1531" s="68"/>
      <c r="AZ1531" s="69"/>
      <c r="BA1531" s="69"/>
      <c r="BB1531" s="69"/>
      <c r="BC1531" s="68"/>
      <c r="BD1531" s="20"/>
      <c r="BE1531" s="27"/>
      <c r="BF1531" s="27"/>
      <c r="BG1531" s="28"/>
      <c r="BH1531" s="17"/>
      <c r="CF1531" s="17"/>
      <c r="CG1531" s="17"/>
      <c r="CH1531" s="17"/>
      <c r="CI1531" s="17"/>
    </row>
    <row r="1532" spans="33:87" ht="9.9499999999999993" customHeight="1">
      <c r="AG1532" s="18">
        <v>36922</v>
      </c>
      <c r="AH1532" s="19" t="s">
        <v>35</v>
      </c>
      <c r="AI1532" s="20">
        <v>1.6E-2</v>
      </c>
      <c r="AJ1532" s="26"/>
      <c r="AK1532" s="20"/>
      <c r="AL1532" s="20"/>
      <c r="AM1532" s="20"/>
      <c r="AN1532" s="20"/>
      <c r="AO1532" s="19" t="s">
        <v>34</v>
      </c>
      <c r="AP1532" s="20"/>
      <c r="AQ1532" s="3">
        <f t="shared" si="154"/>
        <v>38.430088854703953</v>
      </c>
      <c r="AR1532" s="27">
        <v>49.279652000843363</v>
      </c>
      <c r="AS1532" s="28">
        <v>2.790610924114682E-2</v>
      </c>
      <c r="AT1532" s="28"/>
      <c r="AU1532" s="28"/>
      <c r="AV1532" s="28"/>
      <c r="AW1532" s="60"/>
      <c r="AX1532" s="69"/>
      <c r="AY1532" s="68"/>
      <c r="AZ1532" s="69"/>
      <c r="BA1532" s="69"/>
      <c r="BB1532" s="69"/>
      <c r="BC1532" s="68"/>
      <c r="BD1532" s="20"/>
      <c r="BE1532" s="27"/>
      <c r="BF1532" s="27"/>
      <c r="BG1532" s="28"/>
      <c r="BH1532" s="17"/>
      <c r="CF1532" s="17"/>
      <c r="CG1532" s="17"/>
      <c r="CH1532" s="17"/>
      <c r="CI1532" s="17"/>
    </row>
    <row r="1533" spans="33:87" ht="9.9499999999999993" customHeight="1">
      <c r="AG1533" s="18">
        <v>36922</v>
      </c>
      <c r="AH1533" s="19" t="s">
        <v>33</v>
      </c>
      <c r="AI1533" s="26"/>
      <c r="AJ1533" s="20">
        <v>1.4500000000000001E-2</v>
      </c>
      <c r="AK1533" s="21"/>
      <c r="AL1533" s="21"/>
      <c r="AM1533" s="21"/>
      <c r="AN1533" s="21"/>
      <c r="AO1533" s="19" t="s">
        <v>34</v>
      </c>
      <c r="AP1533" s="20"/>
      <c r="AQ1533" s="3">
        <f t="shared" si="154"/>
        <v>38.430088854703953</v>
      </c>
      <c r="AR1533" s="27">
        <v>49.279652000843363</v>
      </c>
      <c r="AS1533" s="28">
        <v>2.790610924114682E-2</v>
      </c>
      <c r="AT1533" s="28"/>
      <c r="AU1533" s="28"/>
      <c r="AV1533" s="28"/>
      <c r="AW1533" s="60"/>
      <c r="AX1533" s="69"/>
      <c r="AY1533" s="68"/>
      <c r="AZ1533" s="69"/>
      <c r="BA1533" s="69"/>
      <c r="BB1533" s="69"/>
      <c r="BC1533" s="68"/>
      <c r="BD1533" s="20"/>
      <c r="BE1533" s="27"/>
      <c r="BF1533" s="27"/>
      <c r="BG1533" s="28"/>
      <c r="BH1533" s="17"/>
      <c r="CF1533" s="17"/>
      <c r="CG1533" s="17"/>
      <c r="CH1533" s="17"/>
      <c r="CI1533" s="17"/>
    </row>
    <row r="1534" spans="33:87" ht="9.9499999999999993" customHeight="1">
      <c r="AG1534" s="18">
        <v>36923</v>
      </c>
      <c r="AH1534" s="19" t="s">
        <v>33</v>
      </c>
      <c r="AI1534" s="26"/>
      <c r="AJ1534" s="20">
        <v>1.4500000000000001E-2</v>
      </c>
      <c r="AK1534" s="21"/>
      <c r="AL1534" s="21"/>
      <c r="AM1534" s="21"/>
      <c r="AN1534" s="21"/>
      <c r="AO1534" s="19" t="s">
        <v>34</v>
      </c>
      <c r="AP1534" s="20"/>
      <c r="AQ1534" s="3">
        <f t="shared" si="154"/>
        <v>38.427659540527934</v>
      </c>
      <c r="AR1534" s="27">
        <v>49.276542023602772</v>
      </c>
      <c r="AS1534" s="28">
        <v>2.7904348121473896E-2</v>
      </c>
      <c r="AT1534" s="28"/>
      <c r="AU1534" s="28"/>
      <c r="AV1534" s="28"/>
      <c r="AW1534" s="60"/>
      <c r="AX1534" s="69"/>
      <c r="AY1534" s="68"/>
      <c r="AZ1534" s="69"/>
      <c r="BA1534" s="69"/>
      <c r="BB1534" s="69"/>
      <c r="BC1534" s="68"/>
      <c r="BD1534" s="20"/>
      <c r="BE1534" s="27"/>
      <c r="BF1534" s="27"/>
      <c r="BG1534" s="28"/>
      <c r="BH1534" s="17"/>
      <c r="CF1534" s="17"/>
      <c r="CG1534" s="17"/>
      <c r="CH1534" s="17"/>
      <c r="CI1534" s="17"/>
    </row>
    <row r="1535" spans="33:87" ht="9.9499999999999993" customHeight="1">
      <c r="AG1535" s="18">
        <v>36923</v>
      </c>
      <c r="AH1535" s="19" t="s">
        <v>33</v>
      </c>
      <c r="AI1535" s="26"/>
      <c r="AJ1535" s="20">
        <v>1.4500000000000001E-2</v>
      </c>
      <c r="AK1535" s="21"/>
      <c r="AL1535" s="21"/>
      <c r="AM1535" s="21"/>
      <c r="AN1535" s="21"/>
      <c r="AO1535" s="19" t="s">
        <v>34</v>
      </c>
      <c r="AP1535" s="18"/>
      <c r="AQ1535" s="3">
        <f t="shared" si="154"/>
        <v>38.427659540527934</v>
      </c>
      <c r="AR1535" s="27">
        <v>49.276542023602772</v>
      </c>
      <c r="AS1535" s="28">
        <v>2.7904348121473896E-2</v>
      </c>
      <c r="AT1535" s="28"/>
      <c r="AU1535" s="28"/>
      <c r="AV1535" s="28"/>
      <c r="AW1535" s="60"/>
      <c r="AX1535" s="69"/>
      <c r="AY1535" s="68"/>
      <c r="AZ1535" s="69"/>
      <c r="BA1535" s="69"/>
      <c r="BB1535" s="69"/>
      <c r="BC1535" s="68"/>
      <c r="BD1535" s="20"/>
      <c r="BE1535" s="27"/>
      <c r="BF1535" s="27"/>
      <c r="BG1535" s="28"/>
      <c r="BH1535" s="17"/>
      <c r="CF1535" s="17"/>
      <c r="CG1535" s="17"/>
      <c r="CH1535" s="17"/>
      <c r="CI1535" s="17"/>
    </row>
    <row r="1536" spans="33:87" ht="9.9499999999999993" customHeight="1">
      <c r="AG1536" s="18">
        <v>36923</v>
      </c>
      <c r="AH1536" s="19" t="s">
        <v>33</v>
      </c>
      <c r="AI1536" s="26"/>
      <c r="AJ1536" s="20">
        <v>1.4500000000000001E-2</v>
      </c>
      <c r="AK1536" s="21"/>
      <c r="AL1536" s="21"/>
      <c r="AM1536" s="21"/>
      <c r="AN1536" s="21"/>
      <c r="AO1536" s="19" t="s">
        <v>34</v>
      </c>
      <c r="AP1536" s="20"/>
      <c r="AQ1536" s="3">
        <f t="shared" si="154"/>
        <v>38.427659540527934</v>
      </c>
      <c r="AR1536" s="27">
        <v>49.276542023602772</v>
      </c>
      <c r="AS1536" s="28">
        <v>2.7904348121473896E-2</v>
      </c>
      <c r="AT1536" s="28"/>
      <c r="AU1536" s="28"/>
      <c r="AV1536" s="28"/>
      <c r="AW1536" s="60"/>
      <c r="AX1536" s="69"/>
      <c r="AY1536" s="68"/>
      <c r="AZ1536" s="69"/>
      <c r="BA1536" s="69"/>
      <c r="BB1536" s="69"/>
      <c r="BC1536" s="68"/>
      <c r="BD1536" s="20"/>
      <c r="BE1536" s="27"/>
      <c r="BF1536" s="27"/>
      <c r="BG1536" s="28"/>
      <c r="BH1536" s="17"/>
      <c r="CF1536" s="17"/>
      <c r="CG1536" s="17"/>
      <c r="CH1536" s="17"/>
      <c r="CI1536" s="17"/>
    </row>
    <row r="1537" spans="33:87" ht="9.9499999999999993" customHeight="1">
      <c r="AG1537" s="18">
        <v>36923</v>
      </c>
      <c r="AH1537" s="19" t="s">
        <v>39</v>
      </c>
      <c r="AI1537" s="19"/>
      <c r="AJ1537" s="19"/>
      <c r="AK1537" s="19"/>
      <c r="AL1537" s="20">
        <v>0.02</v>
      </c>
      <c r="AM1537" s="26"/>
      <c r="AN1537" s="21"/>
      <c r="AO1537" s="19" t="s">
        <v>34</v>
      </c>
      <c r="AP1537" s="18"/>
      <c r="AQ1537" s="3">
        <f t="shared" si="154"/>
        <v>38.427659540527934</v>
      </c>
      <c r="AR1537" s="19"/>
      <c r="AS1537" s="19"/>
      <c r="AT1537" s="27">
        <v>192.25164984139889</v>
      </c>
      <c r="AU1537" s="27">
        <v>109.51223609484127</v>
      </c>
      <c r="AV1537" s="28">
        <v>0</v>
      </c>
      <c r="AW1537" s="60"/>
      <c r="AX1537" s="69"/>
      <c r="AY1537" s="68"/>
      <c r="AZ1537" s="69"/>
      <c r="BA1537" s="69"/>
      <c r="BB1537" s="69"/>
      <c r="BC1537" s="68"/>
      <c r="BD1537" s="20"/>
      <c r="BE1537" s="27"/>
      <c r="BF1537" s="27"/>
      <c r="BG1537" s="28"/>
      <c r="BH1537" s="17"/>
      <c r="CF1537" s="17"/>
      <c r="CG1537" s="17"/>
      <c r="CH1537" s="17"/>
      <c r="CI1537" s="17"/>
    </row>
    <row r="1538" spans="33:87" ht="9.9499999999999993" customHeight="1">
      <c r="AG1538" s="18">
        <v>36950</v>
      </c>
      <c r="AH1538" s="19" t="s">
        <v>35</v>
      </c>
      <c r="AI1538" s="20">
        <v>1.6E-2</v>
      </c>
      <c r="AJ1538" s="26"/>
      <c r="AK1538" s="20"/>
      <c r="AL1538" s="20"/>
      <c r="AM1538" s="20"/>
      <c r="AN1538" s="20"/>
      <c r="AO1538" s="19" t="s">
        <v>34</v>
      </c>
      <c r="AP1538" s="20"/>
      <c r="AQ1538" s="3">
        <f t="shared" si="154"/>
        <v>38.362126074055567</v>
      </c>
      <c r="AR1538" s="27">
        <v>49.1926467863874</v>
      </c>
      <c r="AS1538" s="28">
        <v>2.7856839879035335E-2</v>
      </c>
      <c r="AT1538" s="28"/>
      <c r="AU1538" s="28"/>
      <c r="AV1538" s="28"/>
      <c r="AW1538" s="60"/>
      <c r="AX1538" s="69"/>
      <c r="AY1538" s="68"/>
      <c r="AZ1538" s="69"/>
      <c r="BA1538" s="69"/>
      <c r="BB1538" s="69"/>
      <c r="BC1538" s="68"/>
      <c r="BD1538" s="20"/>
      <c r="BE1538" s="27"/>
      <c r="BF1538" s="27"/>
      <c r="BG1538" s="28"/>
      <c r="BH1538" s="17"/>
      <c r="CF1538" s="17"/>
      <c r="CG1538" s="17"/>
      <c r="CH1538" s="17"/>
      <c r="CI1538" s="17"/>
    </row>
    <row r="1539" spans="33:87" ht="9.9499999999999993" customHeight="1">
      <c r="AG1539" s="18">
        <v>36950</v>
      </c>
      <c r="AH1539" s="19" t="s">
        <v>33</v>
      </c>
      <c r="AI1539" s="26"/>
      <c r="AJ1539" s="20">
        <v>1.4500000000000001E-2</v>
      </c>
      <c r="AK1539" s="21"/>
      <c r="AL1539" s="21"/>
      <c r="AM1539" s="21"/>
      <c r="AN1539" s="21"/>
      <c r="AO1539" s="19" t="s">
        <v>34</v>
      </c>
      <c r="AP1539" s="20"/>
      <c r="AQ1539" s="3">
        <f t="shared" si="154"/>
        <v>38.362126074055567</v>
      </c>
      <c r="AR1539" s="27">
        <v>49.1926467863874</v>
      </c>
      <c r="AS1539" s="28">
        <v>2.7856839879035335E-2</v>
      </c>
      <c r="AT1539" s="28"/>
      <c r="AU1539" s="28"/>
      <c r="AV1539" s="28"/>
      <c r="AW1539" s="60"/>
      <c r="AX1539" s="69"/>
      <c r="AY1539" s="68"/>
      <c r="AZ1539" s="69"/>
      <c r="BA1539" s="69"/>
      <c r="BB1539" s="69"/>
      <c r="BC1539" s="68"/>
      <c r="BD1539" s="20"/>
      <c r="BE1539" s="27"/>
      <c r="BF1539" s="27"/>
      <c r="BG1539" s="28"/>
      <c r="BH1539" s="17"/>
      <c r="CF1539" s="17"/>
      <c r="CG1539" s="17"/>
      <c r="CH1539" s="17"/>
      <c r="CI1539" s="17"/>
    </row>
    <row r="1540" spans="33:87" ht="9.9499999999999993" customHeight="1">
      <c r="AG1540" s="18">
        <v>36951</v>
      </c>
      <c r="AH1540" s="19" t="s">
        <v>33</v>
      </c>
      <c r="AI1540" s="26"/>
      <c r="AJ1540" s="20">
        <v>7.9000000000000001E-2</v>
      </c>
      <c r="AK1540" s="20"/>
      <c r="AL1540" s="20"/>
      <c r="AM1540" s="20"/>
      <c r="AN1540" s="20"/>
      <c r="AO1540" s="19" t="s">
        <v>34</v>
      </c>
      <c r="AP1540" s="20"/>
      <c r="AQ1540" s="3">
        <f t="shared" si="154"/>
        <v>38.359701056069099</v>
      </c>
      <c r="AR1540" s="27">
        <v>49.189542299937145</v>
      </c>
      <c r="AS1540" s="28">
        <v>2.7855081868690269E-2</v>
      </c>
      <c r="AT1540" s="28"/>
      <c r="AU1540" s="28"/>
      <c r="AV1540" s="28"/>
      <c r="AW1540" s="60"/>
      <c r="AX1540" s="69"/>
      <c r="AY1540" s="68"/>
      <c r="AZ1540" s="69"/>
      <c r="BA1540" s="69"/>
      <c r="BB1540" s="69"/>
      <c r="BC1540" s="68"/>
      <c r="BD1540" s="20"/>
      <c r="BE1540" s="27"/>
      <c r="BF1540" s="27"/>
      <c r="BG1540" s="28"/>
      <c r="BH1540" s="17"/>
      <c r="CF1540" s="17"/>
      <c r="CG1540" s="17"/>
      <c r="CH1540" s="17"/>
      <c r="CI1540" s="17"/>
    </row>
    <row r="1541" spans="33:87" ht="9.9499999999999993" customHeight="1">
      <c r="AG1541" s="18">
        <v>36951</v>
      </c>
      <c r="AH1541" s="19" t="s">
        <v>33</v>
      </c>
      <c r="AI1541" s="26"/>
      <c r="AJ1541" s="20">
        <v>6.5000000000000002E-2</v>
      </c>
      <c r="AK1541" s="21"/>
      <c r="AL1541" s="21"/>
      <c r="AM1541" s="21"/>
      <c r="AN1541" s="21"/>
      <c r="AO1541" s="19" t="s">
        <v>34</v>
      </c>
      <c r="AP1541" s="20"/>
      <c r="AQ1541" s="3">
        <f t="shared" ref="AQ1541:AQ1604" si="155">100*2.71828^(-(0.69315/30.02)*(AG1541-21794)/365.25)</f>
        <v>38.359701056069099</v>
      </c>
      <c r="AR1541" s="27">
        <v>49.189542299937145</v>
      </c>
      <c r="AS1541" s="28">
        <v>2.7855081868690269E-2</v>
      </c>
      <c r="AT1541" s="28"/>
      <c r="AU1541" s="28"/>
      <c r="AV1541" s="28"/>
      <c r="AW1541" s="60"/>
      <c r="AX1541" s="69"/>
      <c r="AY1541" s="68"/>
      <c r="AZ1541" s="69"/>
      <c r="BA1541" s="69"/>
      <c r="BB1541" s="69"/>
      <c r="BC1541" s="68"/>
      <c r="BD1541" s="20"/>
      <c r="BE1541" s="27"/>
      <c r="BF1541" s="27"/>
      <c r="BG1541" s="28"/>
      <c r="BH1541" s="17"/>
      <c r="CF1541" s="17"/>
      <c r="CG1541" s="17"/>
      <c r="CH1541" s="17"/>
      <c r="CI1541" s="17"/>
    </row>
    <row r="1542" spans="33:87" ht="9.9499999999999993" customHeight="1">
      <c r="AG1542" s="18">
        <v>36951</v>
      </c>
      <c r="AH1542" s="19" t="s">
        <v>33</v>
      </c>
      <c r="AI1542" s="26"/>
      <c r="AJ1542" s="20">
        <v>4.4999999999999998E-2</v>
      </c>
      <c r="AK1542" s="21"/>
      <c r="AL1542" s="21"/>
      <c r="AM1542" s="21"/>
      <c r="AN1542" s="21"/>
      <c r="AO1542" s="19" t="s">
        <v>34</v>
      </c>
      <c r="AP1542" s="18"/>
      <c r="AQ1542" s="3">
        <f t="shared" si="155"/>
        <v>38.359701056069099</v>
      </c>
      <c r="AR1542" s="27">
        <v>49.189542299937145</v>
      </c>
      <c r="AS1542" s="28">
        <v>2.7855081868690269E-2</v>
      </c>
      <c r="AT1542" s="28"/>
      <c r="AU1542" s="28"/>
      <c r="AV1542" s="28"/>
      <c r="AW1542" s="60"/>
      <c r="AX1542" s="69"/>
      <c r="AY1542" s="68"/>
      <c r="AZ1542" s="69"/>
      <c r="BA1542" s="69"/>
      <c r="BB1542" s="69"/>
      <c r="BC1542" s="68"/>
      <c r="BD1542" s="20"/>
      <c r="BE1542" s="27"/>
      <c r="BF1542" s="27"/>
      <c r="BG1542" s="28"/>
      <c r="BH1542" s="17"/>
      <c r="CF1542" s="17"/>
      <c r="CG1542" s="17"/>
      <c r="CH1542" s="17"/>
      <c r="CI1542" s="17"/>
    </row>
    <row r="1543" spans="33:87" ht="9.9499999999999993" customHeight="1">
      <c r="AG1543" s="18">
        <v>36951</v>
      </c>
      <c r="AH1543" s="19" t="s">
        <v>39</v>
      </c>
      <c r="AI1543" s="19"/>
      <c r="AJ1543" s="19"/>
      <c r="AK1543" s="19"/>
      <c r="AL1543" s="20">
        <v>7.8E-2</v>
      </c>
      <c r="AM1543" s="26"/>
      <c r="AN1543" s="20"/>
      <c r="AO1543" s="19" t="s">
        <v>34</v>
      </c>
      <c r="AP1543" s="18"/>
      <c r="AQ1543" s="3">
        <f t="shared" si="155"/>
        <v>38.359701056069099</v>
      </c>
      <c r="AR1543" s="19"/>
      <c r="AS1543" s="19"/>
      <c r="AT1543" s="27">
        <v>191.9122217946327</v>
      </c>
      <c r="AU1543" s="27">
        <v>109.31888782227595</v>
      </c>
      <c r="AV1543" s="28">
        <v>0</v>
      </c>
      <c r="AW1543" s="60"/>
      <c r="AX1543" s="69"/>
      <c r="AY1543" s="68"/>
      <c r="AZ1543" s="69"/>
      <c r="BA1543" s="69"/>
      <c r="BB1543" s="69"/>
      <c r="BC1543" s="68"/>
      <c r="BD1543" s="20"/>
      <c r="BE1543" s="27"/>
      <c r="BF1543" s="27"/>
      <c r="BG1543" s="28"/>
      <c r="BH1543" s="17"/>
      <c r="CF1543" s="17"/>
      <c r="CG1543" s="17"/>
      <c r="CH1543" s="17"/>
      <c r="CI1543" s="17"/>
    </row>
    <row r="1544" spans="33:87" ht="9.9499999999999993" customHeight="1">
      <c r="AG1544" s="18">
        <v>36978</v>
      </c>
      <c r="AH1544" s="19" t="s">
        <v>33</v>
      </c>
      <c r="AI1544" s="26"/>
      <c r="AJ1544" s="20">
        <v>1.4500000000000001E-2</v>
      </c>
      <c r="AK1544" s="21"/>
      <c r="AL1544" s="21"/>
      <c r="AM1544" s="21"/>
      <c r="AN1544" s="21"/>
      <c r="AO1544" s="19" t="s">
        <v>34</v>
      </c>
      <c r="AP1544" s="18"/>
      <c r="AQ1544" s="3">
        <f t="shared" si="155"/>
        <v>38.294283484114267</v>
      </c>
      <c r="AR1544" s="27">
        <v>49.105795183148949</v>
      </c>
      <c r="AS1544" s="28">
        <v>2.780765750397109E-2</v>
      </c>
      <c r="AT1544" s="28"/>
      <c r="AU1544" s="28"/>
      <c r="AV1544" s="28"/>
      <c r="AW1544" s="60"/>
      <c r="AX1544" s="69"/>
      <c r="AY1544" s="68"/>
      <c r="AZ1544" s="69"/>
      <c r="BA1544" s="69"/>
      <c r="BB1544" s="69"/>
      <c r="BC1544" s="68"/>
      <c r="BD1544" s="20"/>
      <c r="BE1544" s="27"/>
      <c r="BF1544" s="27"/>
      <c r="BG1544" s="28"/>
      <c r="BH1544" s="17"/>
      <c r="CF1544" s="17"/>
      <c r="CG1544" s="17"/>
      <c r="CH1544" s="17"/>
      <c r="CI1544" s="17"/>
    </row>
    <row r="1545" spans="33:87" ht="9.9499999999999993" customHeight="1">
      <c r="AG1545" s="18">
        <v>36983</v>
      </c>
      <c r="AH1545" s="19" t="s">
        <v>35</v>
      </c>
      <c r="AI1545" s="20">
        <v>1.6E-2</v>
      </c>
      <c r="AJ1545" s="26"/>
      <c r="AK1545" s="20"/>
      <c r="AL1545" s="20"/>
      <c r="AM1545" s="20"/>
      <c r="AN1545" s="20"/>
      <c r="AO1545" s="19" t="s">
        <v>34</v>
      </c>
      <c r="AP1545" s="18"/>
      <c r="AQ1545" s="3">
        <f t="shared" si="155"/>
        <v>38.282181367280884</v>
      </c>
      <c r="AR1545" s="27">
        <v>49.090302111998405</v>
      </c>
      <c r="AS1545" s="28">
        <v>2.7798884078866534E-2</v>
      </c>
      <c r="AT1545" s="28"/>
      <c r="AU1545" s="28"/>
      <c r="AV1545" s="28"/>
      <c r="AW1545" s="60"/>
      <c r="AX1545" s="69"/>
      <c r="AY1545" s="68"/>
      <c r="AZ1545" s="69"/>
      <c r="BA1545" s="69"/>
      <c r="BB1545" s="69"/>
      <c r="BC1545" s="68"/>
      <c r="BD1545" s="20"/>
      <c r="BE1545" s="27"/>
      <c r="BF1545" s="27"/>
      <c r="BG1545" s="28"/>
      <c r="BH1545" s="17"/>
      <c r="CF1545" s="17"/>
      <c r="CG1545" s="17"/>
      <c r="CH1545" s="17"/>
      <c r="CI1545" s="17"/>
    </row>
    <row r="1546" spans="33:87" ht="9.9499999999999993" customHeight="1">
      <c r="AG1546" s="18">
        <v>36983</v>
      </c>
      <c r="AH1546" s="19" t="s">
        <v>33</v>
      </c>
      <c r="AI1546" s="26"/>
      <c r="AJ1546" s="20">
        <v>1.4500000000000001E-2</v>
      </c>
      <c r="AK1546" s="20"/>
      <c r="AL1546" s="20"/>
      <c r="AM1546" s="20"/>
      <c r="AN1546" s="20"/>
      <c r="AO1546" s="19" t="s">
        <v>34</v>
      </c>
      <c r="AP1546" s="20"/>
      <c r="AQ1546" s="3">
        <f t="shared" si="155"/>
        <v>38.282181367280884</v>
      </c>
      <c r="AR1546" s="27">
        <v>49.090302111998405</v>
      </c>
      <c r="AS1546" s="28">
        <v>2.7798884078866534E-2</v>
      </c>
      <c r="AT1546" s="28"/>
      <c r="AU1546" s="28"/>
      <c r="AV1546" s="28"/>
      <c r="AW1546" s="60"/>
      <c r="AX1546" s="69"/>
      <c r="AY1546" s="68"/>
      <c r="AZ1546" s="69"/>
      <c r="BA1546" s="69"/>
      <c r="BB1546" s="69"/>
      <c r="BC1546" s="68"/>
      <c r="BD1546" s="20"/>
      <c r="BE1546" s="27"/>
      <c r="BF1546" s="27"/>
      <c r="BG1546" s="28"/>
      <c r="BH1546" s="17"/>
      <c r="CF1546" s="17"/>
      <c r="CG1546" s="17"/>
      <c r="CH1546" s="17"/>
      <c r="CI1546" s="17"/>
    </row>
    <row r="1547" spans="33:87" ht="9.9499999999999993" customHeight="1">
      <c r="AG1547" s="18">
        <v>36983</v>
      </c>
      <c r="AH1547" s="19" t="s">
        <v>33</v>
      </c>
      <c r="AI1547" s="26"/>
      <c r="AJ1547" s="20">
        <v>1.4500000000000001E-2</v>
      </c>
      <c r="AK1547" s="21"/>
      <c r="AL1547" s="21"/>
      <c r="AM1547" s="21"/>
      <c r="AN1547" s="21"/>
      <c r="AO1547" s="19" t="s">
        <v>34</v>
      </c>
      <c r="AP1547" s="18"/>
      <c r="AQ1547" s="3">
        <f t="shared" si="155"/>
        <v>38.282181367280884</v>
      </c>
      <c r="AR1547" s="27">
        <v>49.090302111998405</v>
      </c>
      <c r="AS1547" s="28">
        <v>2.7798884078866534E-2</v>
      </c>
      <c r="AT1547" s="28"/>
      <c r="AU1547" s="28"/>
      <c r="AV1547" s="28"/>
      <c r="AW1547" s="60"/>
      <c r="AX1547" s="69"/>
      <c r="AY1547" s="68"/>
      <c r="AZ1547" s="69"/>
      <c r="BA1547" s="69"/>
      <c r="BB1547" s="69"/>
      <c r="BC1547" s="68"/>
      <c r="BD1547" s="20"/>
      <c r="BE1547" s="27"/>
      <c r="BF1547" s="27"/>
      <c r="BG1547" s="28"/>
      <c r="BH1547" s="17"/>
      <c r="CF1547" s="17"/>
      <c r="CG1547" s="17"/>
      <c r="CH1547" s="17"/>
      <c r="CI1547" s="17"/>
    </row>
    <row r="1548" spans="33:87" ht="9.9499999999999993" customHeight="1">
      <c r="AG1548" s="18">
        <v>36983</v>
      </c>
      <c r="AH1548" s="19" t="s">
        <v>33</v>
      </c>
      <c r="AI1548" s="26"/>
      <c r="AJ1548" s="20">
        <v>1.4500000000000001E-2</v>
      </c>
      <c r="AK1548" s="21"/>
      <c r="AL1548" s="21"/>
      <c r="AM1548" s="21"/>
      <c r="AN1548" s="21"/>
      <c r="AO1548" s="19" t="s">
        <v>34</v>
      </c>
      <c r="AP1548" s="20"/>
      <c r="AQ1548" s="3">
        <f t="shared" si="155"/>
        <v>38.282181367280884</v>
      </c>
      <c r="AR1548" s="27">
        <v>49.090302111998405</v>
      </c>
      <c r="AS1548" s="28">
        <v>2.7798884078866534E-2</v>
      </c>
      <c r="AT1548" s="28"/>
      <c r="AU1548" s="28"/>
      <c r="AV1548" s="28"/>
      <c r="AW1548" s="60"/>
      <c r="AX1548" s="69"/>
      <c r="AY1548" s="68"/>
      <c r="AZ1548" s="69"/>
      <c r="BA1548" s="69"/>
      <c r="BB1548" s="69"/>
      <c r="BC1548" s="68"/>
      <c r="BD1548" s="20"/>
      <c r="BE1548" s="27"/>
      <c r="BF1548" s="27"/>
      <c r="BG1548" s="28"/>
      <c r="BH1548" s="17"/>
      <c r="CF1548" s="17"/>
      <c r="CG1548" s="17"/>
      <c r="CH1548" s="17"/>
      <c r="CI1548" s="17"/>
    </row>
    <row r="1549" spans="33:87" ht="9.9499999999999993" customHeight="1">
      <c r="AG1549" s="18">
        <v>36983</v>
      </c>
      <c r="AH1549" s="19" t="s">
        <v>39</v>
      </c>
      <c r="AI1549" s="19"/>
      <c r="AJ1549" s="19"/>
      <c r="AK1549" s="19"/>
      <c r="AL1549" s="20">
        <v>0.02</v>
      </c>
      <c r="AM1549" s="26"/>
      <c r="AN1549" s="21"/>
      <c r="AO1549" s="19" t="s">
        <v>34</v>
      </c>
      <c r="AP1549" s="20"/>
      <c r="AQ1549" s="3">
        <f t="shared" si="155"/>
        <v>38.282181367280884</v>
      </c>
      <c r="AR1549" s="19"/>
      <c r="AS1549" s="19"/>
      <c r="AT1549" s="27">
        <v>191.52503776997744</v>
      </c>
      <c r="AU1549" s="27">
        <v>109.09833632971308</v>
      </c>
      <c r="AV1549" s="28">
        <v>0</v>
      </c>
      <c r="AW1549" s="60"/>
      <c r="AX1549" s="69"/>
      <c r="AY1549" s="68"/>
      <c r="AZ1549" s="69"/>
      <c r="BA1549" s="69"/>
      <c r="BB1549" s="69"/>
      <c r="BC1549" s="68"/>
      <c r="BD1549" s="20"/>
      <c r="BE1549" s="27"/>
      <c r="BF1549" s="27"/>
      <c r="BG1549" s="28"/>
      <c r="BH1549" s="17"/>
      <c r="CF1549" s="17"/>
      <c r="CG1549" s="17"/>
      <c r="CH1549" s="17"/>
      <c r="CI1549" s="17"/>
    </row>
    <row r="1550" spans="33:87" ht="9.9499999999999993" customHeight="1">
      <c r="AG1550" s="18">
        <v>37012</v>
      </c>
      <c r="AH1550" s="19" t="s">
        <v>33</v>
      </c>
      <c r="AI1550" s="26"/>
      <c r="AJ1550" s="20">
        <v>1.4500000000000001E-2</v>
      </c>
      <c r="AK1550" s="21"/>
      <c r="AL1550" s="21"/>
      <c r="AM1550" s="21"/>
      <c r="AN1550" s="21"/>
      <c r="AO1550" s="19" t="s">
        <v>34</v>
      </c>
      <c r="AP1550" s="20"/>
      <c r="AQ1550" s="3">
        <f t="shared" si="155"/>
        <v>38.212064473105315</v>
      </c>
      <c r="AR1550" s="27">
        <v>49.000538644500054</v>
      </c>
      <c r="AS1550" s="28">
        <v>2.7748052771660262E-2</v>
      </c>
      <c r="AT1550" s="28"/>
      <c r="AU1550" s="28"/>
      <c r="AV1550" s="28"/>
      <c r="AW1550" s="60"/>
      <c r="AX1550" s="69"/>
      <c r="AY1550" s="68"/>
      <c r="AZ1550" s="69"/>
      <c r="BA1550" s="69"/>
      <c r="BB1550" s="69"/>
      <c r="BC1550" s="68"/>
      <c r="BD1550" s="20"/>
      <c r="BE1550" s="27"/>
      <c r="BF1550" s="27"/>
      <c r="BG1550" s="28"/>
      <c r="BH1550" s="17"/>
      <c r="CF1550" s="17"/>
      <c r="CG1550" s="17"/>
      <c r="CH1550" s="17"/>
      <c r="CI1550" s="17"/>
    </row>
    <row r="1551" spans="33:87" ht="9.9499999999999993" customHeight="1">
      <c r="AG1551" s="18">
        <v>37012</v>
      </c>
      <c r="AH1551" s="19" t="s">
        <v>33</v>
      </c>
      <c r="AI1551" s="26"/>
      <c r="AJ1551" s="20">
        <v>1.4500000000000001E-2</v>
      </c>
      <c r="AK1551" s="21"/>
      <c r="AL1551" s="21"/>
      <c r="AM1551" s="21"/>
      <c r="AN1551" s="21"/>
      <c r="AO1551" s="19" t="s">
        <v>34</v>
      </c>
      <c r="AP1551" s="18"/>
      <c r="AQ1551" s="3">
        <f t="shared" si="155"/>
        <v>38.212064473105315</v>
      </c>
      <c r="AR1551" s="27">
        <v>49.000538644500054</v>
      </c>
      <c r="AS1551" s="28">
        <v>2.7748052771660262E-2</v>
      </c>
      <c r="AT1551" s="28"/>
      <c r="AU1551" s="28"/>
      <c r="AV1551" s="28"/>
      <c r="AW1551" s="60"/>
      <c r="AX1551" s="69"/>
      <c r="AY1551" s="68"/>
      <c r="AZ1551" s="69"/>
      <c r="BA1551" s="69"/>
      <c r="BB1551" s="69"/>
      <c r="BC1551" s="68"/>
      <c r="BD1551" s="20"/>
      <c r="BE1551" s="27"/>
      <c r="BF1551" s="27"/>
      <c r="BG1551" s="28"/>
      <c r="BH1551" s="17"/>
      <c r="CF1551" s="17"/>
      <c r="CG1551" s="17"/>
      <c r="CH1551" s="17"/>
      <c r="CI1551" s="17"/>
    </row>
    <row r="1552" spans="33:87" ht="9.9499999999999993" customHeight="1">
      <c r="AG1552" s="18">
        <v>37012</v>
      </c>
      <c r="AH1552" s="19" t="s">
        <v>33</v>
      </c>
      <c r="AI1552" s="26"/>
      <c r="AJ1552" s="20">
        <v>4.8000000000000001E-2</v>
      </c>
      <c r="AK1552" s="21"/>
      <c r="AL1552" s="21"/>
      <c r="AM1552" s="21"/>
      <c r="AN1552" s="21"/>
      <c r="AO1552" s="19" t="s">
        <v>34</v>
      </c>
      <c r="AP1552" s="20"/>
      <c r="AQ1552" s="3">
        <f t="shared" si="155"/>
        <v>38.212064473105315</v>
      </c>
      <c r="AR1552" s="27">
        <v>49.000538644500054</v>
      </c>
      <c r="AS1552" s="28">
        <v>2.7748052771660262E-2</v>
      </c>
      <c r="AT1552" s="28"/>
      <c r="AU1552" s="28"/>
      <c r="AV1552" s="28"/>
      <c r="AW1552" s="60"/>
      <c r="AX1552" s="69"/>
      <c r="AY1552" s="68"/>
      <c r="AZ1552" s="69"/>
      <c r="BA1552" s="69"/>
      <c r="BB1552" s="69"/>
      <c r="BC1552" s="68"/>
      <c r="BD1552" s="20"/>
      <c r="BE1552" s="27"/>
      <c r="BF1552" s="27"/>
      <c r="BG1552" s="28"/>
      <c r="BH1552" s="17"/>
      <c r="CF1552" s="17"/>
      <c r="CG1552" s="17"/>
      <c r="CH1552" s="17"/>
      <c r="CI1552" s="17"/>
    </row>
    <row r="1553" spans="33:87" ht="9.9499999999999993" customHeight="1">
      <c r="AG1553" s="18">
        <v>37012</v>
      </c>
      <c r="AH1553" s="19" t="s">
        <v>39</v>
      </c>
      <c r="AI1553" s="19"/>
      <c r="AJ1553" s="19"/>
      <c r="AK1553" s="19"/>
      <c r="AL1553" s="20">
        <v>0.02</v>
      </c>
      <c r="AM1553" s="26"/>
      <c r="AN1553" s="20"/>
      <c r="AO1553" s="19" t="s">
        <v>34</v>
      </c>
      <c r="AP1553" s="20"/>
      <c r="AQ1553" s="3">
        <f t="shared" si="155"/>
        <v>38.212064473105315</v>
      </c>
      <c r="AR1553" s="19"/>
      <c r="AS1553" s="19"/>
      <c r="AT1553" s="27">
        <v>191.17482702033158</v>
      </c>
      <c r="AU1553" s="27">
        <v>108.89884591009998</v>
      </c>
      <c r="AV1553" s="28">
        <v>0</v>
      </c>
      <c r="AW1553" s="60"/>
      <c r="AX1553" s="69"/>
      <c r="AY1553" s="68"/>
      <c r="AZ1553" s="69"/>
      <c r="BA1553" s="69"/>
      <c r="BB1553" s="69"/>
      <c r="BC1553" s="68"/>
      <c r="BD1553" s="20"/>
      <c r="BE1553" s="27"/>
      <c r="BF1553" s="27"/>
      <c r="BG1553" s="28"/>
      <c r="BH1553" s="17"/>
      <c r="CF1553" s="17"/>
      <c r="CG1553" s="17"/>
      <c r="CH1553" s="17"/>
      <c r="CI1553" s="17"/>
    </row>
    <row r="1554" spans="33:87" ht="9.9499999999999993" customHeight="1">
      <c r="AG1554" s="18">
        <v>37013</v>
      </c>
      <c r="AH1554" s="19" t="s">
        <v>35</v>
      </c>
      <c r="AI1554" s="20">
        <v>1.6E-2</v>
      </c>
      <c r="AJ1554" s="26"/>
      <c r="AK1554" s="20"/>
      <c r="AL1554" s="20"/>
      <c r="AM1554" s="20"/>
      <c r="AN1554" s="20"/>
      <c r="AO1554" s="19" t="s">
        <v>34</v>
      </c>
      <c r="AP1554" s="18"/>
      <c r="AQ1554" s="3">
        <f t="shared" si="155"/>
        <v>38.209648941091565</v>
      </c>
      <c r="AR1554" s="27">
        <v>48.997446281754506</v>
      </c>
      <c r="AS1554" s="28">
        <v>2.7746301626733569E-2</v>
      </c>
      <c r="AT1554" s="28"/>
      <c r="AU1554" s="28"/>
      <c r="AV1554" s="28"/>
      <c r="AW1554" s="60"/>
      <c r="AX1554" s="69"/>
      <c r="AY1554" s="68"/>
      <c r="AZ1554" s="69"/>
      <c r="BA1554" s="69"/>
      <c r="BB1554" s="69"/>
      <c r="BC1554" s="68"/>
      <c r="BD1554" s="20"/>
      <c r="BE1554" s="27"/>
      <c r="BF1554" s="27"/>
      <c r="BG1554" s="28"/>
      <c r="BH1554" s="17"/>
      <c r="CF1554" s="17"/>
      <c r="CG1554" s="17"/>
      <c r="CH1554" s="17"/>
      <c r="CI1554" s="17"/>
    </row>
    <row r="1555" spans="33:87" ht="9.9499999999999993" customHeight="1">
      <c r="AG1555" s="18">
        <v>37013</v>
      </c>
      <c r="AH1555" s="19" t="s">
        <v>33</v>
      </c>
      <c r="AI1555" s="26"/>
      <c r="AJ1555" s="20">
        <v>1.4500000000000001E-2</v>
      </c>
      <c r="AK1555" s="21"/>
      <c r="AL1555" s="21"/>
      <c r="AM1555" s="21"/>
      <c r="AN1555" s="21"/>
      <c r="AO1555" s="19" t="s">
        <v>34</v>
      </c>
      <c r="AP1555" s="18"/>
      <c r="AQ1555" s="3">
        <f t="shared" si="155"/>
        <v>38.209648941091565</v>
      </c>
      <c r="AR1555" s="27">
        <v>48.997446281754506</v>
      </c>
      <c r="AS1555" s="28">
        <v>2.7746301626733569E-2</v>
      </c>
      <c r="AT1555" s="28"/>
      <c r="AU1555" s="28"/>
      <c r="AV1555" s="28"/>
      <c r="AW1555" s="60"/>
      <c r="AX1555" s="69"/>
      <c r="AY1555" s="68"/>
      <c r="AZ1555" s="69"/>
      <c r="BA1555" s="69"/>
      <c r="BB1555" s="69"/>
      <c r="BC1555" s="68"/>
      <c r="BD1555" s="20"/>
      <c r="BE1555" s="27"/>
      <c r="BF1555" s="27"/>
      <c r="BG1555" s="28"/>
      <c r="BH1555" s="17"/>
      <c r="CF1555" s="17"/>
      <c r="CG1555" s="17"/>
      <c r="CH1555" s="17"/>
      <c r="CI1555" s="17"/>
    </row>
    <row r="1556" spans="33:87" ht="9.9499999999999993" customHeight="1">
      <c r="AG1556" s="18">
        <v>37042</v>
      </c>
      <c r="AH1556" s="19" t="s">
        <v>33</v>
      </c>
      <c r="AI1556" s="26"/>
      <c r="AJ1556" s="20">
        <v>1.4500000000000001E-2</v>
      </c>
      <c r="AK1556" s="21"/>
      <c r="AL1556" s="21"/>
      <c r="AM1556" s="21"/>
      <c r="AN1556" s="21"/>
      <c r="AO1556" s="19" t="s">
        <v>34</v>
      </c>
      <c r="AP1556" s="20"/>
      <c r="AQ1556" s="3">
        <f t="shared" si="155"/>
        <v>38.139664895888281</v>
      </c>
      <c r="AR1556" s="27">
        <v>48.907852604641249</v>
      </c>
      <c r="AS1556" s="28">
        <v>2.7695566468522712E-2</v>
      </c>
      <c r="AT1556" s="28"/>
      <c r="AU1556" s="28"/>
      <c r="AV1556" s="28"/>
      <c r="AW1556" s="60"/>
      <c r="AX1556" s="69"/>
      <c r="AY1556" s="68"/>
      <c r="AZ1556" s="69"/>
      <c r="BA1556" s="69"/>
      <c r="BB1556" s="69"/>
      <c r="BC1556" s="68"/>
      <c r="BD1556" s="20"/>
      <c r="BE1556" s="27"/>
      <c r="BF1556" s="27"/>
      <c r="BG1556" s="28"/>
      <c r="BH1556" s="17"/>
      <c r="CF1556" s="17"/>
      <c r="CG1556" s="17"/>
      <c r="CH1556" s="17"/>
      <c r="CI1556" s="17"/>
    </row>
    <row r="1557" spans="33:87" ht="9.9499999999999993" customHeight="1">
      <c r="AG1557" s="18">
        <v>37042</v>
      </c>
      <c r="AH1557" s="19" t="s">
        <v>33</v>
      </c>
      <c r="AI1557" s="26"/>
      <c r="AJ1557" s="20">
        <v>1.4500000000000001E-2</v>
      </c>
      <c r="AK1557" s="21"/>
      <c r="AL1557" s="21"/>
      <c r="AM1557" s="21"/>
      <c r="AN1557" s="21"/>
      <c r="AO1557" s="19" t="s">
        <v>34</v>
      </c>
      <c r="AP1557" s="20"/>
      <c r="AQ1557" s="3">
        <f t="shared" si="155"/>
        <v>38.139664895888281</v>
      </c>
      <c r="AR1557" s="27">
        <v>48.907852604641249</v>
      </c>
      <c r="AS1557" s="28">
        <v>2.7695566468522712E-2</v>
      </c>
      <c r="AT1557" s="28"/>
      <c r="AU1557" s="28"/>
      <c r="AV1557" s="28"/>
      <c r="AW1557" s="60"/>
      <c r="AX1557" s="69"/>
      <c r="AY1557" s="68"/>
      <c r="AZ1557" s="69"/>
      <c r="BA1557" s="69"/>
      <c r="BB1557" s="69"/>
      <c r="BC1557" s="68"/>
      <c r="BD1557" s="20"/>
      <c r="BE1557" s="27"/>
      <c r="BF1557" s="27"/>
      <c r="BG1557" s="28"/>
      <c r="BH1557" s="17"/>
      <c r="CF1557" s="17"/>
      <c r="CG1557" s="17"/>
      <c r="CH1557" s="17"/>
      <c r="CI1557" s="17"/>
    </row>
    <row r="1558" spans="33:87" ht="9.9499999999999993" customHeight="1">
      <c r="AG1558" s="18">
        <v>37042</v>
      </c>
      <c r="AH1558" s="19" t="s">
        <v>33</v>
      </c>
      <c r="AI1558" s="26"/>
      <c r="AJ1558" s="20">
        <v>1.4500000000000001E-2</v>
      </c>
      <c r="AK1558" s="21"/>
      <c r="AL1558" s="21"/>
      <c r="AM1558" s="21"/>
      <c r="AN1558" s="21"/>
      <c r="AO1558" s="19" t="s">
        <v>34</v>
      </c>
      <c r="AP1558" s="20"/>
      <c r="AQ1558" s="3">
        <f t="shared" si="155"/>
        <v>38.139664895888281</v>
      </c>
      <c r="AR1558" s="27">
        <v>48.907852604641249</v>
      </c>
      <c r="AS1558" s="28">
        <v>2.7695566468522712E-2</v>
      </c>
      <c r="AT1558" s="28"/>
      <c r="AU1558" s="28"/>
      <c r="AV1558" s="28"/>
      <c r="AW1558" s="60"/>
      <c r="AX1558" s="69"/>
      <c r="AY1558" s="68"/>
      <c r="AZ1558" s="69"/>
      <c r="BA1558" s="69"/>
      <c r="BB1558" s="69"/>
      <c r="BC1558" s="68"/>
      <c r="BD1558" s="20"/>
      <c r="BE1558" s="27"/>
      <c r="BF1558" s="27"/>
      <c r="BG1558" s="28"/>
      <c r="BH1558" s="17"/>
      <c r="CF1558" s="17"/>
      <c r="CG1558" s="17"/>
      <c r="CH1558" s="17"/>
      <c r="CI1558" s="17"/>
    </row>
    <row r="1559" spans="33:87" ht="9.9499999999999993" customHeight="1">
      <c r="AG1559" s="18">
        <v>37042</v>
      </c>
      <c r="AH1559" s="19" t="s">
        <v>39</v>
      </c>
      <c r="AI1559" s="19"/>
      <c r="AJ1559" s="19"/>
      <c r="AK1559" s="19"/>
      <c r="AL1559" s="20">
        <v>0.02</v>
      </c>
      <c r="AM1559" s="26"/>
      <c r="AN1559" s="21"/>
      <c r="AO1559" s="19" t="s">
        <v>34</v>
      </c>
      <c r="AP1559" s="18"/>
      <c r="AQ1559" s="3">
        <f t="shared" si="155"/>
        <v>38.139664895888281</v>
      </c>
      <c r="AR1559" s="19"/>
      <c r="AS1559" s="19"/>
      <c r="AT1559" s="27">
        <v>190.81321390081547</v>
      </c>
      <c r="AU1559" s="27">
        <v>108.6928603627608</v>
      </c>
      <c r="AV1559" s="28">
        <v>0</v>
      </c>
      <c r="AW1559" s="60"/>
      <c r="AX1559" s="69"/>
      <c r="AY1559" s="68"/>
      <c r="AZ1559" s="69"/>
      <c r="BA1559" s="69"/>
      <c r="BB1559" s="69"/>
      <c r="BC1559" s="68"/>
      <c r="BD1559" s="20"/>
      <c r="BE1559" s="27"/>
      <c r="BF1559" s="27"/>
      <c r="BG1559" s="28"/>
      <c r="BH1559" s="17"/>
      <c r="CF1559" s="17"/>
      <c r="CG1559" s="17"/>
      <c r="CH1559" s="17"/>
      <c r="CI1559" s="17"/>
    </row>
    <row r="1560" spans="33:87" ht="9.9499999999999993" customHeight="1">
      <c r="AG1560" s="18">
        <v>37043</v>
      </c>
      <c r="AH1560" s="19" t="s">
        <v>35</v>
      </c>
      <c r="AI1560" s="20">
        <v>1.6E-2</v>
      </c>
      <c r="AJ1560" s="26"/>
      <c r="AK1560" s="20"/>
      <c r="AL1560" s="20"/>
      <c r="AM1560" s="20"/>
      <c r="AN1560" s="20"/>
      <c r="AO1560" s="19" t="s">
        <v>34</v>
      </c>
      <c r="AP1560" s="18"/>
      <c r="AQ1560" s="3">
        <f t="shared" si="155"/>
        <v>38.137253940531124</v>
      </c>
      <c r="AR1560" s="27">
        <v>48.904766091195825</v>
      </c>
      <c r="AS1560" s="28">
        <v>2.7693818635941007E-2</v>
      </c>
      <c r="AT1560" s="28"/>
      <c r="AU1560" s="28"/>
      <c r="AV1560" s="28"/>
      <c r="AW1560" s="60"/>
      <c r="AX1560" s="69"/>
      <c r="AY1560" s="68"/>
      <c r="AZ1560" s="69"/>
      <c r="BA1560" s="69"/>
      <c r="BB1560" s="69"/>
      <c r="BC1560" s="68"/>
      <c r="BD1560" s="20"/>
      <c r="BE1560" s="27"/>
      <c r="BF1560" s="27"/>
      <c r="BG1560" s="28"/>
      <c r="BH1560" s="17"/>
      <c r="CF1560" s="17"/>
      <c r="CG1560" s="17"/>
      <c r="CH1560" s="17"/>
      <c r="CI1560" s="17"/>
    </row>
    <row r="1561" spans="33:87" ht="9.9499999999999993" customHeight="1">
      <c r="AG1561" s="18">
        <v>37043</v>
      </c>
      <c r="AH1561" s="19" t="s">
        <v>33</v>
      </c>
      <c r="AI1561" s="26"/>
      <c r="AJ1561" s="20">
        <v>1.4500000000000001E-2</v>
      </c>
      <c r="AK1561" s="21"/>
      <c r="AL1561" s="21"/>
      <c r="AM1561" s="21"/>
      <c r="AN1561" s="21"/>
      <c r="AO1561" s="19" t="s">
        <v>34</v>
      </c>
      <c r="AP1561" s="18"/>
      <c r="AQ1561" s="3">
        <f t="shared" si="155"/>
        <v>38.137253940531124</v>
      </c>
      <c r="AR1561" s="27">
        <v>48.904766091195825</v>
      </c>
      <c r="AS1561" s="28">
        <v>2.7693818635941007E-2</v>
      </c>
      <c r="AT1561" s="28"/>
      <c r="AU1561" s="28"/>
      <c r="AV1561" s="28"/>
      <c r="AW1561" s="60"/>
      <c r="AX1561" s="69"/>
      <c r="AY1561" s="68"/>
      <c r="AZ1561" s="69"/>
      <c r="BA1561" s="69"/>
      <c r="BB1561" s="69"/>
      <c r="BC1561" s="68"/>
      <c r="BD1561" s="20"/>
      <c r="BE1561" s="27"/>
      <c r="BF1561" s="27"/>
      <c r="BG1561" s="28"/>
      <c r="BH1561" s="17"/>
      <c r="CF1561" s="17"/>
      <c r="CG1561" s="17"/>
      <c r="CH1561" s="17"/>
      <c r="CI1561" s="17"/>
    </row>
    <row r="1562" spans="33:87" ht="9.9499999999999993" customHeight="1">
      <c r="AG1562" s="18">
        <v>37074</v>
      </c>
      <c r="AH1562" s="19" t="s">
        <v>35</v>
      </c>
      <c r="AI1562" s="20">
        <v>1.6E-2</v>
      </c>
      <c r="AJ1562" s="26"/>
      <c r="AK1562" s="20"/>
      <c r="AL1562" s="20"/>
      <c r="AM1562" s="20"/>
      <c r="AN1562" s="20"/>
      <c r="AO1562" s="19" t="s">
        <v>34</v>
      </c>
      <c r="AP1562" s="18"/>
      <c r="AQ1562" s="3">
        <f t="shared" si="155"/>
        <v>38.062589869967333</v>
      </c>
      <c r="AR1562" s="27">
        <v>48.809180727302582</v>
      </c>
      <c r="AS1562" s="28">
        <v>2.7639690501947405E-2</v>
      </c>
      <c r="AT1562" s="28"/>
      <c r="AU1562" s="28"/>
      <c r="AV1562" s="28"/>
      <c r="AW1562" s="60"/>
      <c r="AX1562" s="69"/>
      <c r="AY1562" s="68"/>
      <c r="AZ1562" s="69"/>
      <c r="BA1562" s="69"/>
      <c r="BB1562" s="69"/>
      <c r="BC1562" s="68"/>
      <c r="BD1562" s="20"/>
      <c r="BE1562" s="27"/>
      <c r="BF1562" s="27"/>
      <c r="BG1562" s="28"/>
      <c r="BH1562" s="17"/>
      <c r="CF1562" s="17"/>
      <c r="CG1562" s="17"/>
      <c r="CH1562" s="17"/>
      <c r="CI1562" s="17"/>
    </row>
    <row r="1563" spans="33:87" ht="9.9499999999999993" customHeight="1">
      <c r="AG1563" s="18">
        <v>37074</v>
      </c>
      <c r="AH1563" s="19" t="s">
        <v>33</v>
      </c>
      <c r="AI1563" s="26"/>
      <c r="AJ1563" s="20">
        <v>1.4500000000000001E-2</v>
      </c>
      <c r="AK1563" s="20"/>
      <c r="AL1563" s="20"/>
      <c r="AM1563" s="20"/>
      <c r="AN1563" s="20"/>
      <c r="AO1563" s="19" t="s">
        <v>34</v>
      </c>
      <c r="AP1563" s="18"/>
      <c r="AQ1563" s="3">
        <f t="shared" si="155"/>
        <v>38.062589869967333</v>
      </c>
      <c r="AR1563" s="27">
        <v>48.809180727302582</v>
      </c>
      <c r="AS1563" s="28">
        <v>2.7639690501947405E-2</v>
      </c>
      <c r="AT1563" s="28"/>
      <c r="AU1563" s="28"/>
      <c r="AV1563" s="28"/>
      <c r="AW1563" s="60"/>
      <c r="AX1563" s="69"/>
      <c r="AY1563" s="68"/>
      <c r="AZ1563" s="69"/>
      <c r="BA1563" s="69"/>
      <c r="BB1563" s="69"/>
      <c r="BC1563" s="68"/>
      <c r="BD1563" s="20"/>
      <c r="BE1563" s="27"/>
      <c r="BF1563" s="27"/>
      <c r="BG1563" s="28"/>
      <c r="BH1563" s="17"/>
      <c r="CF1563" s="17"/>
      <c r="CG1563" s="17"/>
      <c r="CH1563" s="17"/>
      <c r="CI1563" s="17"/>
    </row>
    <row r="1564" spans="33:87" ht="9.9499999999999993" customHeight="1">
      <c r="AG1564" s="18">
        <v>37074</v>
      </c>
      <c r="AH1564" s="19" t="s">
        <v>33</v>
      </c>
      <c r="AI1564" s="26"/>
      <c r="AJ1564" s="20">
        <v>1.4500000000000001E-2</v>
      </c>
      <c r="AK1564" s="21"/>
      <c r="AL1564" s="21"/>
      <c r="AM1564" s="21"/>
      <c r="AN1564" s="21"/>
      <c r="AO1564" s="19" t="s">
        <v>34</v>
      </c>
      <c r="AP1564" s="18"/>
      <c r="AQ1564" s="3">
        <f t="shared" si="155"/>
        <v>38.062589869967333</v>
      </c>
      <c r="AR1564" s="27">
        <v>48.809180727302582</v>
      </c>
      <c r="AS1564" s="28">
        <v>2.7639690501947405E-2</v>
      </c>
      <c r="AT1564" s="28"/>
      <c r="AU1564" s="28"/>
      <c r="AV1564" s="28"/>
      <c r="AW1564" s="60"/>
      <c r="AX1564" s="69"/>
      <c r="AY1564" s="68"/>
      <c r="AZ1564" s="69"/>
      <c r="BA1564" s="69"/>
      <c r="BB1564" s="69"/>
      <c r="BC1564" s="68"/>
      <c r="BD1564" s="20"/>
      <c r="BE1564" s="27"/>
      <c r="BF1564" s="27"/>
      <c r="BG1564" s="28"/>
      <c r="BH1564" s="17"/>
      <c r="CF1564" s="17"/>
      <c r="CG1564" s="17"/>
      <c r="CH1564" s="17"/>
      <c r="CI1564" s="17"/>
    </row>
    <row r="1565" spans="33:87" ht="9.9499999999999993" customHeight="1">
      <c r="AG1565" s="18">
        <v>37074</v>
      </c>
      <c r="AH1565" s="19" t="s">
        <v>33</v>
      </c>
      <c r="AI1565" s="26"/>
      <c r="AJ1565" s="20">
        <v>1.4500000000000001E-2</v>
      </c>
      <c r="AK1565" s="21"/>
      <c r="AL1565" s="21"/>
      <c r="AM1565" s="21"/>
      <c r="AN1565" s="21"/>
      <c r="AO1565" s="19" t="s">
        <v>34</v>
      </c>
      <c r="AP1565" s="18"/>
      <c r="AQ1565" s="3">
        <f t="shared" si="155"/>
        <v>38.062589869967333</v>
      </c>
      <c r="AR1565" s="27">
        <v>48.809180727302582</v>
      </c>
      <c r="AS1565" s="28">
        <v>2.7639690501947405E-2</v>
      </c>
      <c r="AT1565" s="28"/>
      <c r="AU1565" s="28"/>
      <c r="AV1565" s="28"/>
      <c r="AW1565" s="60"/>
      <c r="AX1565" s="69"/>
      <c r="AY1565" s="68"/>
      <c r="AZ1565" s="69"/>
      <c r="BA1565" s="69"/>
      <c r="BB1565" s="69"/>
      <c r="BC1565" s="68"/>
      <c r="BD1565" s="20"/>
      <c r="BE1565" s="27"/>
      <c r="BF1565" s="27"/>
      <c r="BG1565" s="28"/>
      <c r="BH1565" s="17"/>
      <c r="CF1565" s="17"/>
      <c r="CG1565" s="17"/>
      <c r="CH1565" s="17"/>
      <c r="CI1565" s="17"/>
    </row>
    <row r="1566" spans="33:87" ht="9.9499999999999993" customHeight="1">
      <c r="AG1566" s="18">
        <v>37074</v>
      </c>
      <c r="AH1566" s="19" t="s">
        <v>33</v>
      </c>
      <c r="AI1566" s="26"/>
      <c r="AJ1566" s="20">
        <v>1.4500000000000001E-2</v>
      </c>
      <c r="AK1566" s="21"/>
      <c r="AL1566" s="21"/>
      <c r="AM1566" s="21"/>
      <c r="AN1566" s="21"/>
      <c r="AO1566" s="19" t="s">
        <v>34</v>
      </c>
      <c r="AP1566" s="18"/>
      <c r="AQ1566" s="3">
        <f t="shared" si="155"/>
        <v>38.062589869967333</v>
      </c>
      <c r="AR1566" s="27">
        <v>48.809180727302582</v>
      </c>
      <c r="AS1566" s="28">
        <v>2.7639690501947405E-2</v>
      </c>
      <c r="AT1566" s="28"/>
      <c r="AU1566" s="28"/>
      <c r="AV1566" s="28"/>
      <c r="AW1566" s="60"/>
      <c r="AX1566" s="69"/>
      <c r="AY1566" s="68"/>
      <c r="AZ1566" s="69"/>
      <c r="BA1566" s="69"/>
      <c r="BB1566" s="69"/>
      <c r="BC1566" s="68"/>
      <c r="BD1566" s="20"/>
      <c r="BE1566" s="27"/>
      <c r="BF1566" s="27"/>
      <c r="BG1566" s="28"/>
      <c r="BH1566" s="17"/>
      <c r="CF1566" s="17"/>
      <c r="CG1566" s="17"/>
      <c r="CH1566" s="17"/>
      <c r="CI1566" s="17"/>
    </row>
    <row r="1567" spans="33:87" ht="9.9499999999999993" customHeight="1">
      <c r="AG1567" s="18">
        <v>37074</v>
      </c>
      <c r="AH1567" s="19" t="s">
        <v>39</v>
      </c>
      <c r="AI1567" s="19"/>
      <c r="AJ1567" s="19"/>
      <c r="AK1567" s="19"/>
      <c r="AL1567" s="20">
        <v>0.02</v>
      </c>
      <c r="AM1567" s="26"/>
      <c r="AN1567" s="20"/>
      <c r="AO1567" s="19" t="s">
        <v>34</v>
      </c>
      <c r="AP1567" s="20"/>
      <c r="AQ1567" s="3">
        <f t="shared" si="155"/>
        <v>38.062589869967333</v>
      </c>
      <c r="AR1567" s="19"/>
      <c r="AS1567" s="19"/>
      <c r="AT1567" s="27">
        <v>190.42824713098369</v>
      </c>
      <c r="AU1567" s="27">
        <v>108.47357188424181</v>
      </c>
      <c r="AV1567" s="28">
        <v>0</v>
      </c>
      <c r="AW1567" s="60"/>
      <c r="AX1567" s="69"/>
      <c r="AY1567" s="68"/>
      <c r="AZ1567" s="69"/>
      <c r="BA1567" s="69"/>
      <c r="BB1567" s="69"/>
      <c r="BC1567" s="68"/>
      <c r="BD1567" s="20"/>
      <c r="BE1567" s="27"/>
      <c r="BF1567" s="27"/>
      <c r="BG1567" s="28"/>
      <c r="BH1567" s="17"/>
      <c r="CF1567" s="17"/>
      <c r="CG1567" s="17"/>
      <c r="CH1567" s="17"/>
      <c r="CI1567" s="17"/>
    </row>
    <row r="1568" spans="33:87" ht="9.9499999999999993" customHeight="1">
      <c r="AG1568" s="18">
        <v>37104</v>
      </c>
      <c r="AH1568" s="19" t="s">
        <v>35</v>
      </c>
      <c r="AI1568" s="20">
        <v>1.6E-2</v>
      </c>
      <c r="AJ1568" s="26"/>
      <c r="AK1568" s="20"/>
      <c r="AL1568" s="20"/>
      <c r="AM1568" s="20"/>
      <c r="AN1568" s="20"/>
      <c r="AO1568" s="19" t="s">
        <v>34</v>
      </c>
      <c r="AP1568" s="20"/>
      <c r="AQ1568" s="3">
        <f t="shared" si="155"/>
        <v>37.990473499068024</v>
      </c>
      <c r="AR1568" s="27">
        <v>48.716856646884061</v>
      </c>
      <c r="AS1568" s="28">
        <v>2.7587409169406669E-2</v>
      </c>
      <c r="AT1568" s="28"/>
      <c r="AU1568" s="28"/>
      <c r="AV1568" s="28"/>
      <c r="AW1568" s="60"/>
      <c r="AX1568" s="69"/>
      <c r="AY1568" s="68"/>
      <c r="AZ1568" s="69"/>
      <c r="BA1568" s="69"/>
      <c r="BB1568" s="69"/>
      <c r="BC1568" s="68"/>
      <c r="BD1568" s="20"/>
      <c r="BE1568" s="27"/>
      <c r="BF1568" s="27"/>
      <c r="BG1568" s="28"/>
      <c r="BH1568" s="17"/>
      <c r="CF1568" s="17"/>
      <c r="CG1568" s="17"/>
      <c r="CH1568" s="17"/>
      <c r="CI1568" s="17"/>
    </row>
    <row r="1569" spans="33:87" ht="9.9499999999999993" customHeight="1">
      <c r="AG1569" s="18">
        <v>37104</v>
      </c>
      <c r="AH1569" s="19" t="s">
        <v>33</v>
      </c>
      <c r="AI1569" s="26"/>
      <c r="AJ1569" s="20">
        <v>1.4500000000000001E-2</v>
      </c>
      <c r="AK1569" s="20"/>
      <c r="AL1569" s="20"/>
      <c r="AM1569" s="20"/>
      <c r="AN1569" s="20"/>
      <c r="AO1569" s="19" t="s">
        <v>34</v>
      </c>
      <c r="AP1569" s="20"/>
      <c r="AQ1569" s="3">
        <f t="shared" si="155"/>
        <v>37.990473499068024</v>
      </c>
      <c r="AR1569" s="27">
        <v>48.716856646884061</v>
      </c>
      <c r="AS1569" s="28">
        <v>2.7587409169406669E-2</v>
      </c>
      <c r="AT1569" s="28"/>
      <c r="AU1569" s="28"/>
      <c r="AV1569" s="28"/>
      <c r="AW1569" s="60"/>
      <c r="AX1569" s="69"/>
      <c r="AY1569" s="68"/>
      <c r="AZ1569" s="69"/>
      <c r="BA1569" s="69"/>
      <c r="BB1569" s="69"/>
      <c r="BC1569" s="68"/>
      <c r="BD1569" s="20"/>
      <c r="BE1569" s="27"/>
      <c r="BF1569" s="27"/>
      <c r="BG1569" s="28"/>
      <c r="BH1569" s="17"/>
      <c r="CF1569" s="17"/>
      <c r="CG1569" s="17"/>
      <c r="CH1569" s="17"/>
      <c r="CI1569" s="17"/>
    </row>
    <row r="1570" spans="33:87" ht="9.9499999999999993" customHeight="1">
      <c r="AG1570" s="18">
        <v>37104</v>
      </c>
      <c r="AH1570" s="19" t="s">
        <v>33</v>
      </c>
      <c r="AI1570" s="26"/>
      <c r="AJ1570" s="20">
        <v>1.4500000000000001E-2</v>
      </c>
      <c r="AK1570" s="21"/>
      <c r="AL1570" s="21"/>
      <c r="AM1570" s="21"/>
      <c r="AN1570" s="21"/>
      <c r="AO1570" s="19" t="s">
        <v>34</v>
      </c>
      <c r="AP1570" s="18"/>
      <c r="AQ1570" s="3">
        <f t="shared" si="155"/>
        <v>37.990473499068024</v>
      </c>
      <c r="AR1570" s="27">
        <v>48.716856646884061</v>
      </c>
      <c r="AS1570" s="28">
        <v>2.7587409169406669E-2</v>
      </c>
      <c r="AT1570" s="28"/>
      <c r="AU1570" s="28"/>
      <c r="AV1570" s="28"/>
      <c r="AW1570" s="60"/>
      <c r="AX1570" s="69"/>
      <c r="AY1570" s="68"/>
      <c r="AZ1570" s="69"/>
      <c r="BA1570" s="69"/>
      <c r="BB1570" s="69"/>
      <c r="BC1570" s="68"/>
      <c r="BD1570" s="20"/>
      <c r="BE1570" s="27"/>
      <c r="BF1570" s="27"/>
      <c r="BG1570" s="28"/>
      <c r="BH1570" s="17"/>
      <c r="CF1570" s="17"/>
      <c r="CG1570" s="17"/>
      <c r="CH1570" s="17"/>
      <c r="CI1570" s="17"/>
    </row>
    <row r="1571" spans="33:87" ht="9.9499999999999993" customHeight="1">
      <c r="AG1571" s="18">
        <v>37104</v>
      </c>
      <c r="AH1571" s="19" t="s">
        <v>33</v>
      </c>
      <c r="AI1571" s="26"/>
      <c r="AJ1571" s="20">
        <v>1.4500000000000001E-2</v>
      </c>
      <c r="AK1571" s="21"/>
      <c r="AL1571" s="21"/>
      <c r="AM1571" s="21"/>
      <c r="AN1571" s="21"/>
      <c r="AO1571" s="19" t="s">
        <v>34</v>
      </c>
      <c r="AP1571" s="18"/>
      <c r="AQ1571" s="3">
        <f t="shared" si="155"/>
        <v>37.990473499068024</v>
      </c>
      <c r="AR1571" s="27">
        <v>48.716856646884061</v>
      </c>
      <c r="AS1571" s="28">
        <v>2.7587409169406669E-2</v>
      </c>
      <c r="AT1571" s="28"/>
      <c r="AU1571" s="28"/>
      <c r="AV1571" s="28"/>
      <c r="AW1571" s="60"/>
      <c r="AX1571" s="69"/>
      <c r="AY1571" s="68"/>
      <c r="AZ1571" s="69"/>
      <c r="BA1571" s="69"/>
      <c r="BB1571" s="69"/>
      <c r="BC1571" s="68"/>
      <c r="BD1571" s="20"/>
      <c r="BE1571" s="27"/>
      <c r="BF1571" s="27"/>
      <c r="BG1571" s="28"/>
      <c r="BH1571" s="17"/>
      <c r="CF1571" s="17"/>
      <c r="CG1571" s="17"/>
      <c r="CH1571" s="17"/>
      <c r="CI1571" s="17"/>
    </row>
    <row r="1572" spans="33:87" ht="9.9499999999999993" customHeight="1">
      <c r="AG1572" s="18">
        <v>37104</v>
      </c>
      <c r="AH1572" s="19" t="s">
        <v>33</v>
      </c>
      <c r="AI1572" s="26"/>
      <c r="AJ1572" s="20">
        <v>1.4500000000000001E-2</v>
      </c>
      <c r="AK1572" s="21"/>
      <c r="AL1572" s="21"/>
      <c r="AM1572" s="21"/>
      <c r="AN1572" s="21"/>
      <c r="AO1572" s="19" t="s">
        <v>34</v>
      </c>
      <c r="AP1572" s="20"/>
      <c r="AQ1572" s="3">
        <f t="shared" si="155"/>
        <v>37.990473499068024</v>
      </c>
      <c r="AR1572" s="27">
        <v>48.716856646884061</v>
      </c>
      <c r="AS1572" s="28">
        <v>2.7587409169406669E-2</v>
      </c>
      <c r="AT1572" s="28"/>
      <c r="AU1572" s="28"/>
      <c r="AV1572" s="28"/>
      <c r="AW1572" s="60"/>
      <c r="AX1572" s="69"/>
      <c r="AY1572" s="68"/>
      <c r="AZ1572" s="69"/>
      <c r="BA1572" s="69"/>
      <c r="BB1572" s="69"/>
      <c r="BC1572" s="68"/>
      <c r="BD1572" s="20"/>
      <c r="BE1572" s="27"/>
      <c r="BF1572" s="27"/>
      <c r="BG1572" s="28"/>
      <c r="BH1572" s="17"/>
      <c r="CF1572" s="17"/>
      <c r="CG1572" s="17"/>
      <c r="CH1572" s="17"/>
      <c r="CI1572" s="17"/>
    </row>
    <row r="1573" spans="33:87" ht="9.9499999999999993" customHeight="1">
      <c r="AG1573" s="18">
        <v>37104</v>
      </c>
      <c r="AH1573" s="19" t="s">
        <v>39</v>
      </c>
      <c r="AI1573" s="19"/>
      <c r="AJ1573" s="19"/>
      <c r="AK1573" s="19"/>
      <c r="AL1573" s="20">
        <v>0.02</v>
      </c>
      <c r="AM1573" s="26"/>
      <c r="AN1573" s="20"/>
      <c r="AO1573" s="19" t="s">
        <v>34</v>
      </c>
      <c r="AP1573" s="20"/>
      <c r="AQ1573" s="3">
        <f t="shared" si="155"/>
        <v>37.990473499068024</v>
      </c>
      <c r="AR1573" s="19"/>
      <c r="AS1573" s="19"/>
      <c r="AT1573" s="27">
        <v>190.06804619050271</v>
      </c>
      <c r="AU1573" s="27">
        <v>108.26839075592338</v>
      </c>
      <c r="AV1573" s="28">
        <v>0</v>
      </c>
      <c r="AW1573" s="60"/>
      <c r="AX1573" s="69"/>
      <c r="AY1573" s="68"/>
      <c r="AZ1573" s="69"/>
      <c r="BA1573" s="69"/>
      <c r="BB1573" s="69"/>
      <c r="BC1573" s="68"/>
      <c r="BD1573" s="20"/>
      <c r="BE1573" s="27"/>
      <c r="BF1573" s="27"/>
      <c r="BG1573" s="28"/>
      <c r="BH1573" s="17"/>
      <c r="CF1573" s="17"/>
      <c r="CG1573" s="17"/>
      <c r="CH1573" s="17"/>
      <c r="CI1573" s="17"/>
    </row>
    <row r="1574" spans="33:87" ht="9.9499999999999993" customHeight="1">
      <c r="AG1574" s="18">
        <v>37137</v>
      </c>
      <c r="AH1574" s="19" t="s">
        <v>35</v>
      </c>
      <c r="AI1574" s="20">
        <v>1.6E-2</v>
      </c>
      <c r="AJ1574" s="26"/>
      <c r="AK1574" s="20"/>
      <c r="AL1574" s="20"/>
      <c r="AM1574" s="20"/>
      <c r="AN1574" s="20"/>
      <c r="AO1574" s="19" t="s">
        <v>34</v>
      </c>
      <c r="AP1574" s="20"/>
      <c r="AQ1574" s="3">
        <f t="shared" si="155"/>
        <v>37.91130329723272</v>
      </c>
      <c r="AR1574" s="27">
        <v>48.615501847813555</v>
      </c>
      <c r="AS1574" s="28">
        <v>2.7530013916393772E-2</v>
      </c>
      <c r="AT1574" s="28"/>
      <c r="AU1574" s="28"/>
      <c r="AV1574" s="28"/>
      <c r="AW1574" s="60"/>
      <c r="AX1574" s="69"/>
      <c r="AY1574" s="68"/>
      <c r="AZ1574" s="69"/>
      <c r="BA1574" s="69"/>
      <c r="BB1574" s="69"/>
      <c r="BC1574" s="68"/>
      <c r="BD1574" s="20"/>
      <c r="BE1574" s="27"/>
      <c r="BF1574" s="27"/>
      <c r="BG1574" s="28"/>
      <c r="BH1574" s="17"/>
      <c r="CF1574" s="17"/>
      <c r="CG1574" s="17"/>
      <c r="CH1574" s="17"/>
      <c r="CI1574" s="17"/>
    </row>
    <row r="1575" spans="33:87" ht="9.9499999999999993" customHeight="1">
      <c r="AG1575" s="18">
        <v>37137</v>
      </c>
      <c r="AH1575" s="19" t="s">
        <v>33</v>
      </c>
      <c r="AI1575" s="26"/>
      <c r="AJ1575" s="20">
        <v>1.4500000000000001E-2</v>
      </c>
      <c r="AK1575" s="21"/>
      <c r="AL1575" s="21"/>
      <c r="AM1575" s="21"/>
      <c r="AN1575" s="21"/>
      <c r="AO1575" s="19" t="s">
        <v>34</v>
      </c>
      <c r="AP1575" s="18"/>
      <c r="AQ1575" s="3">
        <f t="shared" si="155"/>
        <v>37.91130329723272</v>
      </c>
      <c r="AR1575" s="27">
        <v>48.615501847813555</v>
      </c>
      <c r="AS1575" s="28">
        <v>2.7530013916393772E-2</v>
      </c>
      <c r="AT1575" s="28"/>
      <c r="AU1575" s="28"/>
      <c r="AV1575" s="28"/>
      <c r="AW1575" s="60"/>
      <c r="AX1575" s="69"/>
      <c r="AY1575" s="68"/>
      <c r="AZ1575" s="69"/>
      <c r="BA1575" s="69"/>
      <c r="BB1575" s="69"/>
      <c r="BC1575" s="68"/>
      <c r="BD1575" s="20"/>
      <c r="BE1575" s="27"/>
      <c r="BF1575" s="27"/>
      <c r="BG1575" s="28"/>
      <c r="BH1575" s="17"/>
      <c r="CF1575" s="17"/>
      <c r="CG1575" s="17"/>
      <c r="CH1575" s="17"/>
      <c r="CI1575" s="17"/>
    </row>
    <row r="1576" spans="33:87" ht="9.9499999999999993" customHeight="1">
      <c r="AG1576" s="18">
        <v>37137</v>
      </c>
      <c r="AH1576" s="19" t="s">
        <v>33</v>
      </c>
      <c r="AI1576" s="26"/>
      <c r="AJ1576" s="20">
        <v>1.4500000000000001E-2</v>
      </c>
      <c r="AK1576" s="21"/>
      <c r="AL1576" s="21"/>
      <c r="AM1576" s="21"/>
      <c r="AN1576" s="21"/>
      <c r="AO1576" s="19" t="s">
        <v>34</v>
      </c>
      <c r="AP1576" s="20"/>
      <c r="AQ1576" s="3">
        <f t="shared" si="155"/>
        <v>37.91130329723272</v>
      </c>
      <c r="AR1576" s="27">
        <v>48.615501847813555</v>
      </c>
      <c r="AS1576" s="28">
        <v>2.7530013916393772E-2</v>
      </c>
      <c r="AT1576" s="28"/>
      <c r="AU1576" s="28"/>
      <c r="AV1576" s="28"/>
      <c r="AW1576" s="60"/>
      <c r="AX1576" s="69"/>
      <c r="AY1576" s="68"/>
      <c r="AZ1576" s="69"/>
      <c r="BA1576" s="69"/>
      <c r="BB1576" s="69"/>
      <c r="BC1576" s="68"/>
      <c r="BD1576" s="20"/>
      <c r="BE1576" s="27"/>
      <c r="BF1576" s="27"/>
      <c r="BG1576" s="28"/>
      <c r="BH1576" s="17"/>
      <c r="CF1576" s="17"/>
      <c r="CG1576" s="17"/>
      <c r="CH1576" s="17"/>
      <c r="CI1576" s="17"/>
    </row>
    <row r="1577" spans="33:87" ht="9.9499999999999993" customHeight="1">
      <c r="AG1577" s="18">
        <v>37137</v>
      </c>
      <c r="AH1577" s="19" t="s">
        <v>33</v>
      </c>
      <c r="AI1577" s="26"/>
      <c r="AJ1577" s="20">
        <v>1.4500000000000001E-2</v>
      </c>
      <c r="AK1577" s="21"/>
      <c r="AL1577" s="21"/>
      <c r="AM1577" s="21"/>
      <c r="AN1577" s="21"/>
      <c r="AO1577" s="19" t="s">
        <v>34</v>
      </c>
      <c r="AP1577" s="20"/>
      <c r="AQ1577" s="3">
        <f t="shared" si="155"/>
        <v>37.91130329723272</v>
      </c>
      <c r="AR1577" s="27">
        <v>48.615501847813555</v>
      </c>
      <c r="AS1577" s="28">
        <v>2.7530013916393772E-2</v>
      </c>
      <c r="AT1577" s="28"/>
      <c r="AU1577" s="28"/>
      <c r="AV1577" s="28"/>
      <c r="AW1577" s="60"/>
      <c r="AX1577" s="69"/>
      <c r="AY1577" s="68"/>
      <c r="AZ1577" s="69"/>
      <c r="BA1577" s="69"/>
      <c r="BB1577" s="69"/>
      <c r="BC1577" s="68"/>
      <c r="BD1577" s="20"/>
      <c r="BE1577" s="27"/>
      <c r="BF1577" s="27"/>
      <c r="BG1577" s="28"/>
      <c r="BH1577" s="17"/>
      <c r="CF1577" s="17"/>
      <c r="CG1577" s="17"/>
      <c r="CH1577" s="17"/>
      <c r="CI1577" s="17"/>
    </row>
    <row r="1578" spans="33:87" ht="9.9499999999999993" customHeight="1">
      <c r="AG1578" s="18">
        <v>37137</v>
      </c>
      <c r="AH1578" s="19" t="s">
        <v>33</v>
      </c>
      <c r="AI1578" s="26"/>
      <c r="AJ1578" s="20">
        <v>1.4500000000000001E-2</v>
      </c>
      <c r="AK1578" s="21"/>
      <c r="AL1578" s="21"/>
      <c r="AM1578" s="21"/>
      <c r="AN1578" s="21"/>
      <c r="AO1578" s="19" t="s">
        <v>34</v>
      </c>
      <c r="AP1578" s="20"/>
      <c r="AQ1578" s="3">
        <f t="shared" si="155"/>
        <v>37.91130329723272</v>
      </c>
      <c r="AR1578" s="27">
        <v>48.615501847813555</v>
      </c>
      <c r="AS1578" s="28">
        <v>2.7530013916393772E-2</v>
      </c>
      <c r="AT1578" s="28"/>
      <c r="AU1578" s="28"/>
      <c r="AV1578" s="28"/>
      <c r="AW1578" s="60"/>
      <c r="AX1578" s="69"/>
      <c r="AY1578" s="68"/>
      <c r="AZ1578" s="69"/>
      <c r="BA1578" s="69"/>
      <c r="BB1578" s="69"/>
      <c r="BC1578" s="68"/>
      <c r="BD1578" s="20"/>
      <c r="BE1578" s="27"/>
      <c r="BF1578" s="27"/>
      <c r="BG1578" s="28"/>
      <c r="BH1578" s="17"/>
      <c r="CF1578" s="17"/>
      <c r="CG1578" s="17"/>
      <c r="CH1578" s="17"/>
      <c r="CI1578" s="17"/>
    </row>
    <row r="1579" spans="33:87" ht="9.9499999999999993" customHeight="1">
      <c r="AG1579" s="18">
        <v>37137</v>
      </c>
      <c r="AH1579" s="19" t="s">
        <v>39</v>
      </c>
      <c r="AI1579" s="19"/>
      <c r="AJ1579" s="19"/>
      <c r="AK1579" s="19"/>
      <c r="AL1579" s="20">
        <v>0.02</v>
      </c>
      <c r="AM1579" s="26"/>
      <c r="AN1579" s="21"/>
      <c r="AO1579" s="19" t="s">
        <v>34</v>
      </c>
      <c r="AP1579" s="18"/>
      <c r="AQ1579" s="3">
        <f t="shared" si="155"/>
        <v>37.91130329723272</v>
      </c>
      <c r="AR1579" s="19"/>
      <c r="AS1579" s="19"/>
      <c r="AT1579" s="27">
        <v>189.67261204394032</v>
      </c>
      <c r="AU1579" s="27">
        <v>108.04313974947414</v>
      </c>
      <c r="AV1579" s="28">
        <v>0</v>
      </c>
      <c r="AW1579" s="60"/>
      <c r="AX1579" s="69"/>
      <c r="AY1579" s="68"/>
      <c r="AZ1579" s="69"/>
      <c r="BA1579" s="69"/>
      <c r="BB1579" s="69"/>
      <c r="BC1579" s="68"/>
      <c r="BD1579" s="20"/>
      <c r="BE1579" s="27"/>
      <c r="BF1579" s="27"/>
      <c r="BG1579" s="28"/>
      <c r="BH1579" s="17"/>
      <c r="CF1579" s="17"/>
      <c r="CG1579" s="17"/>
      <c r="CH1579" s="17"/>
      <c r="CI1579" s="17"/>
    </row>
    <row r="1580" spans="33:87" ht="9.9499999999999993" customHeight="1">
      <c r="AG1580" s="18">
        <v>37165</v>
      </c>
      <c r="AH1580" s="19" t="s">
        <v>35</v>
      </c>
      <c r="AI1580" s="20">
        <v>1.6E-2</v>
      </c>
      <c r="AJ1580" s="26"/>
      <c r="AK1580" s="20"/>
      <c r="AL1580" s="20"/>
      <c r="AM1580" s="20"/>
      <c r="AN1580" s="20"/>
      <c r="AO1580" s="19" t="s">
        <v>34</v>
      </c>
      <c r="AP1580" s="20"/>
      <c r="AQ1580" s="3">
        <f t="shared" si="155"/>
        <v>37.844257977618028</v>
      </c>
      <c r="AR1580" s="27">
        <v>48.52966921725681</v>
      </c>
      <c r="AS1580" s="28">
        <v>2.7481408565756753E-2</v>
      </c>
      <c r="AT1580" s="28"/>
      <c r="AU1580" s="28"/>
      <c r="AV1580" s="28"/>
      <c r="AW1580" s="60"/>
      <c r="AX1580" s="69"/>
      <c r="AY1580" s="68"/>
      <c r="AZ1580" s="69"/>
      <c r="BA1580" s="69"/>
      <c r="BB1580" s="69"/>
      <c r="BC1580" s="68"/>
      <c r="BD1580" s="20"/>
      <c r="BE1580" s="27"/>
      <c r="BF1580" s="27"/>
      <c r="BG1580" s="28"/>
      <c r="BH1580" s="17"/>
      <c r="CF1580" s="17"/>
      <c r="CG1580" s="17"/>
      <c r="CH1580" s="17"/>
      <c r="CI1580" s="17"/>
    </row>
    <row r="1581" spans="33:87" ht="9.9499999999999993" customHeight="1">
      <c r="AG1581" s="18">
        <v>37165</v>
      </c>
      <c r="AH1581" s="19" t="s">
        <v>33</v>
      </c>
      <c r="AI1581" s="26"/>
      <c r="AJ1581" s="20">
        <v>1.4500000000000001E-2</v>
      </c>
      <c r="AK1581" s="21"/>
      <c r="AL1581" s="21"/>
      <c r="AM1581" s="21"/>
      <c r="AN1581" s="21"/>
      <c r="AO1581" s="19" t="s">
        <v>34</v>
      </c>
      <c r="AP1581" s="18"/>
      <c r="AQ1581" s="3">
        <f t="shared" si="155"/>
        <v>37.844257977618028</v>
      </c>
      <c r="AR1581" s="27">
        <v>48.52966921725681</v>
      </c>
      <c r="AS1581" s="28">
        <v>2.7481408565756753E-2</v>
      </c>
      <c r="AT1581" s="28"/>
      <c r="AU1581" s="28"/>
      <c r="AV1581" s="28"/>
      <c r="AW1581" s="60"/>
      <c r="AX1581" s="69"/>
      <c r="AY1581" s="68"/>
      <c r="AZ1581" s="69"/>
      <c r="BA1581" s="69"/>
      <c r="BB1581" s="69"/>
      <c r="BC1581" s="68"/>
      <c r="BD1581" s="20"/>
      <c r="BE1581" s="27"/>
      <c r="BF1581" s="27"/>
      <c r="BG1581" s="28"/>
      <c r="BH1581" s="17"/>
      <c r="CF1581" s="17"/>
      <c r="CG1581" s="17"/>
      <c r="CH1581" s="17"/>
      <c r="CI1581" s="17"/>
    </row>
    <row r="1582" spans="33:87" ht="9.9499999999999993" customHeight="1">
      <c r="AG1582" s="18">
        <v>37165</v>
      </c>
      <c r="AH1582" s="19" t="s">
        <v>33</v>
      </c>
      <c r="AI1582" s="26"/>
      <c r="AJ1582" s="20">
        <v>1.4500000000000001E-2</v>
      </c>
      <c r="AK1582" s="21"/>
      <c r="AL1582" s="21"/>
      <c r="AM1582" s="21"/>
      <c r="AN1582" s="21"/>
      <c r="AO1582" s="19" t="s">
        <v>34</v>
      </c>
      <c r="AP1582" s="18"/>
      <c r="AQ1582" s="3">
        <f t="shared" si="155"/>
        <v>37.844257977618028</v>
      </c>
      <c r="AR1582" s="27">
        <v>48.52966921725681</v>
      </c>
      <c r="AS1582" s="28">
        <v>2.7481408565756753E-2</v>
      </c>
      <c r="AT1582" s="28"/>
      <c r="AU1582" s="28"/>
      <c r="AV1582" s="28"/>
      <c r="AW1582" s="60"/>
      <c r="AX1582" s="69"/>
      <c r="AY1582" s="68"/>
      <c r="AZ1582" s="69"/>
      <c r="BA1582" s="69"/>
      <c r="BB1582" s="69"/>
      <c r="BC1582" s="68"/>
      <c r="BD1582" s="20"/>
      <c r="BE1582" s="27"/>
      <c r="BF1582" s="27"/>
      <c r="BG1582" s="28"/>
      <c r="BH1582" s="17"/>
      <c r="CF1582" s="17"/>
      <c r="CG1582" s="17"/>
      <c r="CH1582" s="17"/>
      <c r="CI1582" s="17"/>
    </row>
    <row r="1583" spans="33:87" ht="9.9499999999999993" customHeight="1">
      <c r="AG1583" s="18">
        <v>37165</v>
      </c>
      <c r="AH1583" s="19" t="s">
        <v>33</v>
      </c>
      <c r="AI1583" s="26"/>
      <c r="AJ1583" s="20">
        <v>1.4500000000000001E-2</v>
      </c>
      <c r="AK1583" s="21"/>
      <c r="AL1583" s="21"/>
      <c r="AM1583" s="21"/>
      <c r="AN1583" s="21"/>
      <c r="AO1583" s="19" t="s">
        <v>34</v>
      </c>
      <c r="AP1583" s="18"/>
      <c r="AQ1583" s="3">
        <f t="shared" si="155"/>
        <v>37.844257977618028</v>
      </c>
      <c r="AR1583" s="27">
        <v>48.52966921725681</v>
      </c>
      <c r="AS1583" s="28">
        <v>2.7481408565756753E-2</v>
      </c>
      <c r="AT1583" s="28"/>
      <c r="AU1583" s="28"/>
      <c r="AV1583" s="28"/>
      <c r="AW1583" s="60"/>
      <c r="AX1583" s="69"/>
      <c r="AY1583" s="68"/>
      <c r="AZ1583" s="69"/>
      <c r="BA1583" s="69"/>
      <c r="BB1583" s="69"/>
      <c r="BC1583" s="68"/>
      <c r="BD1583" s="20"/>
      <c r="BE1583" s="27"/>
      <c r="BF1583" s="27"/>
      <c r="BG1583" s="28"/>
      <c r="BH1583" s="17"/>
      <c r="CF1583" s="17"/>
      <c r="CG1583" s="17"/>
      <c r="CH1583" s="17"/>
      <c r="CI1583" s="17"/>
    </row>
    <row r="1584" spans="33:87" ht="9.9499999999999993" customHeight="1">
      <c r="AG1584" s="18">
        <v>37165</v>
      </c>
      <c r="AH1584" s="19" t="s">
        <v>33</v>
      </c>
      <c r="AI1584" s="26"/>
      <c r="AJ1584" s="20">
        <v>1.4500000000000001E-2</v>
      </c>
      <c r="AK1584" s="21"/>
      <c r="AL1584" s="21"/>
      <c r="AM1584" s="21"/>
      <c r="AN1584" s="21"/>
      <c r="AO1584" s="19" t="s">
        <v>34</v>
      </c>
      <c r="AP1584" s="18"/>
      <c r="AQ1584" s="3">
        <f t="shared" si="155"/>
        <v>37.844257977618028</v>
      </c>
      <c r="AR1584" s="27">
        <v>48.52966921725681</v>
      </c>
      <c r="AS1584" s="28">
        <v>2.7481408565756753E-2</v>
      </c>
      <c r="AT1584" s="28"/>
      <c r="AU1584" s="28"/>
      <c r="AV1584" s="28"/>
      <c r="AW1584" s="60"/>
      <c r="AX1584" s="69"/>
      <c r="AY1584" s="68"/>
      <c r="AZ1584" s="69"/>
      <c r="BA1584" s="69"/>
      <c r="BB1584" s="69"/>
      <c r="BC1584" s="68"/>
      <c r="BD1584" s="20"/>
      <c r="BE1584" s="27"/>
      <c r="BF1584" s="27"/>
      <c r="BG1584" s="28"/>
      <c r="BH1584" s="17"/>
      <c r="CF1584" s="17"/>
      <c r="CG1584" s="17"/>
      <c r="CH1584" s="17"/>
      <c r="CI1584" s="17"/>
    </row>
    <row r="1585" spans="33:87" ht="9.9499999999999993" customHeight="1">
      <c r="AG1585" s="18">
        <v>37165</v>
      </c>
      <c r="AH1585" s="19" t="s">
        <v>39</v>
      </c>
      <c r="AI1585" s="19"/>
      <c r="AJ1585" s="19"/>
      <c r="AK1585" s="19"/>
      <c r="AL1585" s="20">
        <v>0.02</v>
      </c>
      <c r="AM1585" s="26"/>
      <c r="AN1585" s="21"/>
      <c r="AO1585" s="19" t="s">
        <v>34</v>
      </c>
      <c r="AP1585" s="18"/>
      <c r="AQ1585" s="3">
        <f t="shared" si="155"/>
        <v>37.844257977618028</v>
      </c>
      <c r="AR1585" s="19"/>
      <c r="AS1585" s="19"/>
      <c r="AT1585" s="27">
        <v>189.33773739249145</v>
      </c>
      <c r="AU1585" s="27">
        <v>107.85238522579697</v>
      </c>
      <c r="AV1585" s="28">
        <v>0</v>
      </c>
      <c r="AW1585" s="60"/>
      <c r="AX1585" s="69"/>
      <c r="AY1585" s="68"/>
      <c r="AZ1585" s="69"/>
      <c r="BA1585" s="69"/>
      <c r="BB1585" s="69"/>
      <c r="BC1585" s="68"/>
      <c r="BD1585" s="20"/>
      <c r="BE1585" s="27"/>
      <c r="BF1585" s="27"/>
      <c r="BG1585" s="28"/>
      <c r="BH1585" s="17"/>
      <c r="CF1585" s="17"/>
      <c r="CG1585" s="17"/>
      <c r="CH1585" s="17"/>
      <c r="CI1585" s="17"/>
    </row>
    <row r="1586" spans="33:87" ht="9.9499999999999993" customHeight="1">
      <c r="AG1586" s="18">
        <v>37196</v>
      </c>
      <c r="AH1586" s="19" t="s">
        <v>35</v>
      </c>
      <c r="AI1586" s="20">
        <v>1.6E-2</v>
      </c>
      <c r="AJ1586" s="26"/>
      <c r="AK1586" s="20"/>
      <c r="AL1586" s="20"/>
      <c r="AM1586" s="20"/>
      <c r="AN1586" s="20"/>
      <c r="AO1586" s="19" t="s">
        <v>34</v>
      </c>
      <c r="AP1586" s="20"/>
      <c r="AQ1586" s="3">
        <f t="shared" si="155"/>
        <v>37.770167526520495</v>
      </c>
      <c r="AR1586" s="27">
        <v>48.434816987862639</v>
      </c>
      <c r="AS1586" s="28">
        <v>2.7427695591582445E-2</v>
      </c>
      <c r="AT1586" s="28"/>
      <c r="AU1586" s="28"/>
      <c r="AV1586" s="28"/>
      <c r="AW1586" s="60"/>
      <c r="AX1586" s="69"/>
      <c r="AY1586" s="68"/>
      <c r="AZ1586" s="69"/>
      <c r="BA1586" s="69"/>
      <c r="BB1586" s="69"/>
      <c r="BC1586" s="68"/>
      <c r="BD1586" s="20"/>
      <c r="BE1586" s="27"/>
      <c r="BF1586" s="27"/>
      <c r="BG1586" s="28"/>
      <c r="BH1586" s="17"/>
      <c r="CF1586" s="17"/>
      <c r="CG1586" s="17"/>
      <c r="CH1586" s="17"/>
      <c r="CI1586" s="17"/>
    </row>
    <row r="1587" spans="33:87" ht="9.9499999999999993" customHeight="1">
      <c r="AG1587" s="18">
        <v>37196</v>
      </c>
      <c r="AH1587" s="19" t="s">
        <v>33</v>
      </c>
      <c r="AI1587" s="26"/>
      <c r="AJ1587" s="20">
        <v>1.4500000000000001E-2</v>
      </c>
      <c r="AK1587" s="20"/>
      <c r="AL1587" s="20"/>
      <c r="AM1587" s="20"/>
      <c r="AN1587" s="20"/>
      <c r="AO1587" s="19" t="s">
        <v>34</v>
      </c>
      <c r="AP1587" s="18"/>
      <c r="AQ1587" s="3">
        <f t="shared" si="155"/>
        <v>37.770167526520495</v>
      </c>
      <c r="AR1587" s="27">
        <v>48.434816987862639</v>
      </c>
      <c r="AS1587" s="28">
        <v>2.7427695591582445E-2</v>
      </c>
      <c r="AT1587" s="28"/>
      <c r="AU1587" s="28"/>
      <c r="AV1587" s="28"/>
      <c r="AW1587" s="60"/>
      <c r="AX1587" s="69"/>
      <c r="AY1587" s="68"/>
      <c r="AZ1587" s="69"/>
      <c r="BA1587" s="69"/>
      <c r="BB1587" s="69"/>
      <c r="BC1587" s="68"/>
      <c r="BD1587" s="20"/>
      <c r="BE1587" s="27"/>
      <c r="BF1587" s="27"/>
      <c r="BG1587" s="28"/>
      <c r="BH1587" s="17"/>
      <c r="CF1587" s="17"/>
      <c r="CG1587" s="17"/>
      <c r="CH1587" s="17"/>
      <c r="CI1587" s="17"/>
    </row>
    <row r="1588" spans="33:87" ht="9.9499999999999993" customHeight="1">
      <c r="AG1588" s="18">
        <v>37196</v>
      </c>
      <c r="AH1588" s="19" t="s">
        <v>33</v>
      </c>
      <c r="AI1588" s="26"/>
      <c r="AJ1588" s="20">
        <v>1.4500000000000001E-2</v>
      </c>
      <c r="AK1588" s="21"/>
      <c r="AL1588" s="21"/>
      <c r="AM1588" s="21"/>
      <c r="AN1588" s="21"/>
      <c r="AO1588" s="19" t="s">
        <v>34</v>
      </c>
      <c r="AP1588" s="18"/>
      <c r="AQ1588" s="3">
        <f t="shared" si="155"/>
        <v>37.770167526520495</v>
      </c>
      <c r="AR1588" s="27">
        <v>48.434816987862639</v>
      </c>
      <c r="AS1588" s="28">
        <v>2.7427695591582445E-2</v>
      </c>
      <c r="AT1588" s="28"/>
      <c r="AU1588" s="28"/>
      <c r="AV1588" s="28"/>
      <c r="AW1588" s="60"/>
      <c r="AX1588" s="69"/>
      <c r="AY1588" s="68"/>
      <c r="AZ1588" s="69"/>
      <c r="BA1588" s="69"/>
      <c r="BB1588" s="69"/>
      <c r="BC1588" s="68"/>
      <c r="BD1588" s="20"/>
      <c r="BE1588" s="27"/>
      <c r="BF1588" s="27"/>
      <c r="BG1588" s="28"/>
      <c r="BH1588" s="17"/>
      <c r="CF1588" s="17"/>
      <c r="CG1588" s="17"/>
      <c r="CH1588" s="17"/>
      <c r="CI1588" s="17"/>
    </row>
    <row r="1589" spans="33:87" ht="9.9499999999999993" customHeight="1">
      <c r="AG1589" s="18">
        <v>37196</v>
      </c>
      <c r="AH1589" s="19" t="s">
        <v>33</v>
      </c>
      <c r="AI1589" s="26"/>
      <c r="AJ1589" s="20">
        <v>1.4500000000000001E-2</v>
      </c>
      <c r="AK1589" s="21"/>
      <c r="AL1589" s="21"/>
      <c r="AM1589" s="21"/>
      <c r="AN1589" s="21"/>
      <c r="AO1589" s="19" t="s">
        <v>34</v>
      </c>
      <c r="AP1589" s="20"/>
      <c r="AQ1589" s="3">
        <f t="shared" si="155"/>
        <v>37.770167526520495</v>
      </c>
      <c r="AR1589" s="27">
        <v>48.434816987862639</v>
      </c>
      <c r="AS1589" s="28">
        <v>2.7427695591582445E-2</v>
      </c>
      <c r="AT1589" s="28"/>
      <c r="AU1589" s="28"/>
      <c r="AV1589" s="28"/>
      <c r="AW1589" s="60"/>
      <c r="AX1589" s="69"/>
      <c r="AY1589" s="68"/>
      <c r="AZ1589" s="69"/>
      <c r="BA1589" s="69"/>
      <c r="BB1589" s="69"/>
      <c r="BC1589" s="68"/>
      <c r="BD1589" s="20"/>
      <c r="BE1589" s="27"/>
      <c r="BF1589" s="27"/>
      <c r="BG1589" s="28"/>
      <c r="BH1589" s="17"/>
      <c r="CF1589" s="17"/>
      <c r="CG1589" s="17"/>
      <c r="CH1589" s="17"/>
      <c r="CI1589" s="17"/>
    </row>
    <row r="1590" spans="33:87" ht="9.9499999999999993" customHeight="1">
      <c r="AG1590" s="18">
        <v>37196</v>
      </c>
      <c r="AH1590" s="19" t="s">
        <v>33</v>
      </c>
      <c r="AI1590" s="26"/>
      <c r="AJ1590" s="20">
        <v>1.4500000000000001E-2</v>
      </c>
      <c r="AK1590" s="21"/>
      <c r="AL1590" s="21"/>
      <c r="AM1590" s="21"/>
      <c r="AN1590" s="21"/>
      <c r="AO1590" s="19" t="s">
        <v>34</v>
      </c>
      <c r="AP1590" s="20"/>
      <c r="AQ1590" s="3">
        <f t="shared" si="155"/>
        <v>37.770167526520495</v>
      </c>
      <c r="AR1590" s="27">
        <v>48.434816987862639</v>
      </c>
      <c r="AS1590" s="28">
        <v>2.7427695591582445E-2</v>
      </c>
      <c r="AT1590" s="28"/>
      <c r="AU1590" s="28"/>
      <c r="AV1590" s="28"/>
      <c r="AW1590" s="60"/>
      <c r="AX1590" s="69"/>
      <c r="AY1590" s="68"/>
      <c r="AZ1590" s="69"/>
      <c r="BA1590" s="69"/>
      <c r="BB1590" s="69"/>
      <c r="BC1590" s="68"/>
      <c r="BD1590" s="20"/>
      <c r="BE1590" s="27"/>
      <c r="BF1590" s="27"/>
      <c r="BG1590" s="28"/>
      <c r="BH1590" s="17"/>
      <c r="CF1590" s="17"/>
      <c r="CG1590" s="17"/>
      <c r="CH1590" s="17"/>
      <c r="CI1590" s="17"/>
    </row>
    <row r="1591" spans="33:87" ht="9.9499999999999993" customHeight="1">
      <c r="AG1591" s="18">
        <v>37196</v>
      </c>
      <c r="AH1591" s="19" t="s">
        <v>39</v>
      </c>
      <c r="AI1591" s="19"/>
      <c r="AJ1591" s="19"/>
      <c r="AK1591" s="19"/>
      <c r="AL1591" s="20">
        <v>0.02</v>
      </c>
      <c r="AM1591" s="26"/>
      <c r="AN1591" s="20"/>
      <c r="AO1591" s="19" t="s">
        <v>34</v>
      </c>
      <c r="AP1591" s="18"/>
      <c r="AQ1591" s="3">
        <f t="shared" si="155"/>
        <v>37.770167526520495</v>
      </c>
      <c r="AR1591" s="19"/>
      <c r="AS1591" s="19"/>
      <c r="AT1591" s="27">
        <v>188.96767291874184</v>
      </c>
      <c r="AU1591" s="27">
        <v>107.64158553667589</v>
      </c>
      <c r="AV1591" s="28">
        <v>0</v>
      </c>
      <c r="AW1591" s="60"/>
      <c r="AX1591" s="69"/>
      <c r="AY1591" s="68"/>
      <c r="AZ1591" s="69"/>
      <c r="BA1591" s="69"/>
      <c r="BB1591" s="69"/>
      <c r="BC1591" s="68"/>
      <c r="BD1591" s="20"/>
      <c r="BE1591" s="27"/>
      <c r="BF1591" s="27"/>
      <c r="BG1591" s="28"/>
      <c r="BH1591" s="17"/>
      <c r="CF1591" s="17"/>
      <c r="CG1591" s="17"/>
      <c r="CH1591" s="17"/>
      <c r="CI1591" s="17"/>
    </row>
    <row r="1592" spans="33:87" ht="9.9499999999999993" customHeight="1">
      <c r="AG1592" s="18">
        <v>37228</v>
      </c>
      <c r="AH1592" s="19" t="s">
        <v>35</v>
      </c>
      <c r="AI1592" s="20">
        <v>1.6E-2</v>
      </c>
      <c r="AJ1592" s="26"/>
      <c r="AK1592" s="20"/>
      <c r="AL1592" s="20"/>
      <c r="AM1592" s="20"/>
      <c r="AN1592" s="20"/>
      <c r="AO1592" s="19" t="s">
        <v>34</v>
      </c>
      <c r="AP1592" s="20"/>
      <c r="AQ1592" s="3">
        <f t="shared" si="155"/>
        <v>37.693839204048558</v>
      </c>
      <c r="AR1592" s="27">
        <v>48.337099462634527</v>
      </c>
      <c r="AS1592" s="28">
        <v>2.7372360056060731E-2</v>
      </c>
      <c r="AT1592" s="28"/>
      <c r="AU1592" s="28"/>
      <c r="AV1592" s="28"/>
      <c r="AW1592" s="60"/>
      <c r="AX1592" s="69"/>
      <c r="AY1592" s="68"/>
      <c r="AZ1592" s="69"/>
      <c r="BA1592" s="69"/>
      <c r="BB1592" s="69"/>
      <c r="BC1592" s="68"/>
      <c r="BD1592" s="20"/>
      <c r="BE1592" s="27"/>
      <c r="BF1592" s="27"/>
      <c r="BG1592" s="28"/>
      <c r="BH1592" s="17"/>
      <c r="CF1592" s="17"/>
      <c r="CG1592" s="17"/>
      <c r="CH1592" s="17"/>
      <c r="CI1592" s="17"/>
    </row>
    <row r="1593" spans="33:87" ht="9.9499999999999993" customHeight="1">
      <c r="AG1593" s="18">
        <v>37228</v>
      </c>
      <c r="AH1593" s="19" t="s">
        <v>33</v>
      </c>
      <c r="AI1593" s="26"/>
      <c r="AJ1593" s="20">
        <v>1.4500000000000001E-2</v>
      </c>
      <c r="AK1593" s="20"/>
      <c r="AL1593" s="20"/>
      <c r="AM1593" s="20"/>
      <c r="AN1593" s="20"/>
      <c r="AO1593" s="19" t="s">
        <v>34</v>
      </c>
      <c r="AP1593" s="18"/>
      <c r="AQ1593" s="3">
        <f t="shared" si="155"/>
        <v>37.693839204048558</v>
      </c>
      <c r="AR1593" s="27">
        <v>48.337099462634527</v>
      </c>
      <c r="AS1593" s="28">
        <v>2.7372360056060731E-2</v>
      </c>
      <c r="AT1593" s="28"/>
      <c r="AU1593" s="28"/>
      <c r="AV1593" s="28"/>
      <c r="AW1593" s="60"/>
      <c r="AX1593" s="69"/>
      <c r="AY1593" s="68"/>
      <c r="AZ1593" s="69"/>
      <c r="BA1593" s="69"/>
      <c r="BB1593" s="69"/>
      <c r="BC1593" s="68"/>
      <c r="BD1593" s="20"/>
      <c r="BE1593" s="27"/>
      <c r="BF1593" s="27"/>
      <c r="BG1593" s="28"/>
      <c r="BH1593" s="17"/>
      <c r="CF1593" s="17"/>
      <c r="CG1593" s="17"/>
      <c r="CH1593" s="17"/>
      <c r="CI1593" s="17"/>
    </row>
    <row r="1594" spans="33:87" ht="9.9499999999999993" customHeight="1">
      <c r="AG1594" s="18">
        <v>37228</v>
      </c>
      <c r="AH1594" s="19" t="s">
        <v>33</v>
      </c>
      <c r="AI1594" s="26"/>
      <c r="AJ1594" s="20">
        <v>1.4500000000000001E-2</v>
      </c>
      <c r="AK1594" s="21"/>
      <c r="AL1594" s="21"/>
      <c r="AM1594" s="21"/>
      <c r="AN1594" s="21"/>
      <c r="AO1594" s="19" t="s">
        <v>34</v>
      </c>
      <c r="AP1594" s="18"/>
      <c r="AQ1594" s="3">
        <f t="shared" si="155"/>
        <v>37.693839204048558</v>
      </c>
      <c r="AR1594" s="27">
        <v>48.337099462634527</v>
      </c>
      <c r="AS1594" s="28">
        <v>2.7372360056060731E-2</v>
      </c>
      <c r="AT1594" s="28"/>
      <c r="AU1594" s="28"/>
      <c r="AV1594" s="28"/>
      <c r="AW1594" s="60"/>
      <c r="AX1594" s="69"/>
      <c r="AY1594" s="68"/>
      <c r="AZ1594" s="69"/>
      <c r="BA1594" s="69"/>
      <c r="BB1594" s="69"/>
      <c r="BC1594" s="68"/>
      <c r="BD1594" s="20"/>
      <c r="BE1594" s="27"/>
      <c r="BF1594" s="27"/>
      <c r="BG1594" s="28"/>
      <c r="BH1594" s="17"/>
      <c r="CF1594" s="17"/>
      <c r="CG1594" s="17"/>
      <c r="CH1594" s="17"/>
      <c r="CI1594" s="17"/>
    </row>
    <row r="1595" spans="33:87" ht="9.9499999999999993" customHeight="1">
      <c r="AG1595" s="18">
        <v>37228</v>
      </c>
      <c r="AH1595" s="19" t="s">
        <v>33</v>
      </c>
      <c r="AI1595" s="26"/>
      <c r="AJ1595" s="20">
        <v>1.4500000000000001E-2</v>
      </c>
      <c r="AK1595" s="21"/>
      <c r="AL1595" s="21"/>
      <c r="AM1595" s="21"/>
      <c r="AN1595" s="21"/>
      <c r="AO1595" s="19" t="s">
        <v>34</v>
      </c>
      <c r="AP1595" s="18"/>
      <c r="AQ1595" s="3">
        <f t="shared" si="155"/>
        <v>37.693839204048558</v>
      </c>
      <c r="AR1595" s="27">
        <v>48.337099462634527</v>
      </c>
      <c r="AS1595" s="28">
        <v>2.7372360056060731E-2</v>
      </c>
      <c r="AT1595" s="28"/>
      <c r="AU1595" s="28"/>
      <c r="AV1595" s="28"/>
      <c r="AW1595" s="60"/>
      <c r="AX1595" s="69"/>
      <c r="AY1595" s="68"/>
      <c r="AZ1595" s="69"/>
      <c r="BA1595" s="69"/>
      <c r="BB1595" s="69"/>
      <c r="BC1595" s="68"/>
      <c r="BD1595" s="20"/>
      <c r="BE1595" s="27"/>
      <c r="BF1595" s="27"/>
      <c r="BG1595" s="28"/>
      <c r="BH1595" s="17"/>
      <c r="CF1595" s="17"/>
      <c r="CG1595" s="17"/>
      <c r="CH1595" s="17"/>
      <c r="CI1595" s="17"/>
    </row>
    <row r="1596" spans="33:87" ht="9.9499999999999993" customHeight="1">
      <c r="AG1596" s="18">
        <v>37228</v>
      </c>
      <c r="AH1596" s="19" t="s">
        <v>33</v>
      </c>
      <c r="AI1596" s="26"/>
      <c r="AJ1596" s="20">
        <v>1.4500000000000001E-2</v>
      </c>
      <c r="AK1596" s="21"/>
      <c r="AL1596" s="21"/>
      <c r="AM1596" s="21"/>
      <c r="AN1596" s="21"/>
      <c r="AO1596" s="19" t="s">
        <v>34</v>
      </c>
      <c r="AP1596" s="18"/>
      <c r="AQ1596" s="3">
        <f t="shared" si="155"/>
        <v>37.693839204048558</v>
      </c>
      <c r="AR1596" s="27">
        <v>48.337099462634527</v>
      </c>
      <c r="AS1596" s="28">
        <v>2.7372360056060731E-2</v>
      </c>
      <c r="AT1596" s="28"/>
      <c r="AU1596" s="28"/>
      <c r="AV1596" s="28"/>
      <c r="AW1596" s="60"/>
      <c r="AX1596" s="69"/>
      <c r="AY1596" s="68"/>
      <c r="AZ1596" s="69"/>
      <c r="BA1596" s="69"/>
      <c r="BB1596" s="69"/>
      <c r="BC1596" s="68"/>
      <c r="BD1596" s="20"/>
      <c r="BE1596" s="27"/>
      <c r="BF1596" s="27"/>
      <c r="BG1596" s="28"/>
      <c r="BH1596" s="17"/>
      <c r="CF1596" s="17"/>
      <c r="CG1596" s="17"/>
      <c r="CH1596" s="17"/>
      <c r="CI1596" s="17"/>
    </row>
    <row r="1597" spans="33:87" ht="9.9499999999999993" customHeight="1">
      <c r="AG1597" s="18">
        <v>37228</v>
      </c>
      <c r="AH1597" s="19" t="s">
        <v>39</v>
      </c>
      <c r="AI1597" s="19"/>
      <c r="AJ1597" s="19"/>
      <c r="AK1597" s="19"/>
      <c r="AL1597" s="20">
        <v>0.02</v>
      </c>
      <c r="AM1597" s="26"/>
      <c r="AN1597" s="20"/>
      <c r="AO1597" s="19" t="s">
        <v>34</v>
      </c>
      <c r="AP1597" s="18"/>
      <c r="AQ1597" s="3">
        <f t="shared" si="155"/>
        <v>37.693839204048558</v>
      </c>
      <c r="AR1597" s="19"/>
      <c r="AS1597" s="19"/>
      <c r="AT1597" s="27">
        <v>188.58642953858487</v>
      </c>
      <c r="AU1597" s="27">
        <v>107.42441801123834</v>
      </c>
      <c r="AV1597" s="28">
        <v>0</v>
      </c>
      <c r="AW1597" s="60"/>
      <c r="AX1597" s="69"/>
      <c r="AY1597" s="68"/>
      <c r="AZ1597" s="69"/>
      <c r="BA1597" s="69"/>
      <c r="BB1597" s="69"/>
      <c r="BC1597" s="68"/>
      <c r="BD1597" s="20"/>
      <c r="BE1597" s="27"/>
      <c r="BF1597" s="27"/>
      <c r="BG1597" s="28"/>
      <c r="BH1597" s="17"/>
      <c r="CF1597" s="17"/>
      <c r="CG1597" s="17"/>
      <c r="CH1597" s="17"/>
      <c r="CI1597" s="17"/>
    </row>
    <row r="1598" spans="33:87" ht="9.9499999999999993" customHeight="1">
      <c r="AG1598" s="18">
        <v>37260</v>
      </c>
      <c r="AH1598" s="19" t="s">
        <v>35</v>
      </c>
      <c r="AI1598" s="20">
        <v>1.6E-2</v>
      </c>
      <c r="AJ1598" s="26"/>
      <c r="AK1598" s="20"/>
      <c r="AL1598" s="20"/>
      <c r="AM1598" s="20"/>
      <c r="AN1598" s="20"/>
      <c r="AO1598" s="19" t="s">
        <v>34</v>
      </c>
      <c r="AP1598" s="18"/>
      <c r="AQ1598" s="3">
        <f t="shared" si="155"/>
        <v>37.617665130635942</v>
      </c>
      <c r="AR1598" s="27">
        <v>48.239579083082397</v>
      </c>
      <c r="AS1598" s="28">
        <v>2.7317136160304057E-2</v>
      </c>
      <c r="AT1598" s="28"/>
      <c r="AU1598" s="28"/>
      <c r="AV1598" s="28"/>
      <c r="AW1598" s="60"/>
      <c r="AX1598" s="69"/>
      <c r="AY1598" s="68"/>
      <c r="AZ1598" s="69"/>
      <c r="BA1598" s="69"/>
      <c r="BB1598" s="69"/>
      <c r="BC1598" s="68"/>
      <c r="BD1598" s="20"/>
      <c r="BE1598" s="27"/>
      <c r="BF1598" s="27"/>
      <c r="BG1598" s="28"/>
      <c r="BH1598" s="17"/>
      <c r="CF1598" s="17"/>
      <c r="CG1598" s="17"/>
      <c r="CH1598" s="17"/>
      <c r="CI1598" s="17"/>
    </row>
    <row r="1599" spans="33:87" ht="9.9499999999999993" customHeight="1">
      <c r="AG1599" s="18">
        <v>37260</v>
      </c>
      <c r="AH1599" s="19" t="s">
        <v>33</v>
      </c>
      <c r="AI1599" s="26"/>
      <c r="AJ1599" s="20">
        <v>1.4500000000000001E-2</v>
      </c>
      <c r="AK1599" s="20"/>
      <c r="AL1599" s="20"/>
      <c r="AM1599" s="20"/>
      <c r="AN1599" s="20"/>
      <c r="AO1599" s="19" t="s">
        <v>34</v>
      </c>
      <c r="AP1599" s="18"/>
      <c r="AQ1599" s="3">
        <f t="shared" si="155"/>
        <v>37.617665130635942</v>
      </c>
      <c r="AR1599" s="27">
        <v>48.239579083082397</v>
      </c>
      <c r="AS1599" s="28">
        <v>2.7317136160304057E-2</v>
      </c>
      <c r="AT1599" s="28"/>
      <c r="AU1599" s="28"/>
      <c r="AV1599" s="28"/>
      <c r="AW1599" s="60"/>
      <c r="AX1599" s="69"/>
      <c r="AY1599" s="68"/>
      <c r="AZ1599" s="69"/>
      <c r="BA1599" s="69"/>
      <c r="BB1599" s="69"/>
      <c r="BC1599" s="68"/>
      <c r="BD1599" s="20"/>
      <c r="BE1599" s="27"/>
      <c r="BF1599" s="27"/>
      <c r="BG1599" s="28"/>
      <c r="BH1599" s="17"/>
      <c r="CF1599" s="17"/>
      <c r="CG1599" s="17"/>
      <c r="CH1599" s="17"/>
      <c r="CI1599" s="17"/>
    </row>
    <row r="1600" spans="33:87" ht="9.9499999999999993" customHeight="1">
      <c r="AG1600" s="18">
        <v>37260</v>
      </c>
      <c r="AH1600" s="19" t="s">
        <v>33</v>
      </c>
      <c r="AI1600" s="26"/>
      <c r="AJ1600" s="20">
        <v>1.4500000000000001E-2</v>
      </c>
      <c r="AK1600" s="21"/>
      <c r="AL1600" s="21"/>
      <c r="AM1600" s="21"/>
      <c r="AN1600" s="21"/>
      <c r="AO1600" s="19" t="s">
        <v>34</v>
      </c>
      <c r="AP1600" s="18"/>
      <c r="AQ1600" s="3">
        <f t="shared" si="155"/>
        <v>37.617665130635942</v>
      </c>
      <c r="AR1600" s="27">
        <v>48.239579083082397</v>
      </c>
      <c r="AS1600" s="28">
        <v>2.7317136160304057E-2</v>
      </c>
      <c r="AT1600" s="28"/>
      <c r="AU1600" s="28"/>
      <c r="AV1600" s="28"/>
      <c r="AW1600" s="60"/>
      <c r="AX1600" s="69"/>
      <c r="AY1600" s="68"/>
      <c r="AZ1600" s="69"/>
      <c r="BA1600" s="69"/>
      <c r="BB1600" s="69"/>
      <c r="BC1600" s="68"/>
      <c r="BD1600" s="20"/>
      <c r="BE1600" s="27"/>
      <c r="BF1600" s="27"/>
      <c r="BG1600" s="28"/>
      <c r="BH1600" s="17"/>
      <c r="CF1600" s="17"/>
      <c r="CG1600" s="17"/>
      <c r="CH1600" s="17"/>
      <c r="CI1600" s="17"/>
    </row>
    <row r="1601" spans="33:87" ht="9.9499999999999993" customHeight="1">
      <c r="AG1601" s="18">
        <v>37260</v>
      </c>
      <c r="AH1601" s="19" t="s">
        <v>33</v>
      </c>
      <c r="AI1601" s="26"/>
      <c r="AJ1601" s="20">
        <v>1.4500000000000001E-2</v>
      </c>
      <c r="AK1601" s="21"/>
      <c r="AL1601" s="21"/>
      <c r="AM1601" s="21"/>
      <c r="AN1601" s="21"/>
      <c r="AO1601" s="19" t="s">
        <v>34</v>
      </c>
      <c r="AP1601" s="18"/>
      <c r="AQ1601" s="3">
        <f t="shared" si="155"/>
        <v>37.617665130635942</v>
      </c>
      <c r="AR1601" s="27">
        <v>48.239579083082397</v>
      </c>
      <c r="AS1601" s="28">
        <v>2.7317136160304057E-2</v>
      </c>
      <c r="AT1601" s="28"/>
      <c r="AU1601" s="28"/>
      <c r="AV1601" s="28"/>
      <c r="AW1601" s="60"/>
      <c r="AX1601" s="69"/>
      <c r="AY1601" s="68"/>
      <c r="AZ1601" s="69"/>
      <c r="BA1601" s="69"/>
      <c r="BB1601" s="69"/>
      <c r="BC1601" s="68"/>
      <c r="BD1601" s="20"/>
      <c r="BE1601" s="27"/>
      <c r="BF1601" s="27"/>
      <c r="BG1601" s="28"/>
      <c r="BH1601" s="17"/>
      <c r="CF1601" s="17"/>
      <c r="CG1601" s="17"/>
      <c r="CH1601" s="17"/>
      <c r="CI1601" s="17"/>
    </row>
    <row r="1602" spans="33:87" ht="9.9499999999999993" customHeight="1">
      <c r="AG1602" s="18">
        <v>37260</v>
      </c>
      <c r="AH1602" s="19" t="s">
        <v>33</v>
      </c>
      <c r="AI1602" s="26"/>
      <c r="AJ1602" s="20">
        <v>1.4500000000000001E-2</v>
      </c>
      <c r="AK1602" s="21"/>
      <c r="AL1602" s="21"/>
      <c r="AM1602" s="21"/>
      <c r="AN1602" s="21"/>
      <c r="AO1602" s="19" t="s">
        <v>34</v>
      </c>
      <c r="AP1602" s="18"/>
      <c r="AQ1602" s="3">
        <f t="shared" si="155"/>
        <v>37.617665130635942</v>
      </c>
      <c r="AR1602" s="27">
        <v>48.239579083082397</v>
      </c>
      <c r="AS1602" s="28">
        <v>2.7317136160304057E-2</v>
      </c>
      <c r="AT1602" s="28"/>
      <c r="AU1602" s="28"/>
      <c r="AV1602" s="28"/>
      <c r="AW1602" s="60"/>
      <c r="AX1602" s="69"/>
      <c r="AY1602" s="68"/>
      <c r="AZ1602" s="69"/>
      <c r="BA1602" s="69"/>
      <c r="BB1602" s="69"/>
      <c r="BC1602" s="68"/>
      <c r="BD1602" s="20"/>
      <c r="BE1602" s="27"/>
      <c r="BF1602" s="27"/>
      <c r="BG1602" s="28"/>
      <c r="BH1602" s="17"/>
      <c r="CF1602" s="17"/>
      <c r="CG1602" s="17"/>
      <c r="CH1602" s="17"/>
      <c r="CI1602" s="17"/>
    </row>
    <row r="1603" spans="33:87" ht="9.9499999999999993" customHeight="1">
      <c r="AG1603" s="18">
        <v>37260</v>
      </c>
      <c r="AH1603" s="19" t="s">
        <v>39</v>
      </c>
      <c r="AI1603" s="19"/>
      <c r="AJ1603" s="19"/>
      <c r="AK1603" s="19"/>
      <c r="AL1603" s="20">
        <v>0.02</v>
      </c>
      <c r="AM1603" s="26"/>
      <c r="AN1603" s="21"/>
      <c r="AO1603" s="19" t="s">
        <v>34</v>
      </c>
      <c r="AP1603" s="20"/>
      <c r="AQ1603" s="3">
        <f t="shared" si="155"/>
        <v>37.617665130635942</v>
      </c>
      <c r="AR1603" s="19"/>
      <c r="AS1603" s="19"/>
      <c r="AT1603" s="27">
        <v>188.20595531916672</v>
      </c>
      <c r="AU1603" s="27">
        <v>107.20768862254755</v>
      </c>
      <c r="AV1603" s="28">
        <v>0</v>
      </c>
      <c r="AW1603" s="60"/>
      <c r="AX1603" s="69"/>
      <c r="AY1603" s="68"/>
      <c r="AZ1603" s="69"/>
      <c r="BA1603" s="69"/>
      <c r="BB1603" s="69"/>
      <c r="BC1603" s="68"/>
      <c r="BD1603" s="20"/>
      <c r="BE1603" s="27"/>
      <c r="BF1603" s="27"/>
      <c r="BG1603" s="28"/>
      <c r="BH1603" s="17"/>
      <c r="CF1603" s="17"/>
      <c r="CG1603" s="17"/>
      <c r="CH1603" s="17"/>
      <c r="CI1603" s="17"/>
    </row>
    <row r="1604" spans="33:87" ht="9.9499999999999993" customHeight="1">
      <c r="AG1604" s="18">
        <v>37288</v>
      </c>
      <c r="AH1604" s="19" t="s">
        <v>35</v>
      </c>
      <c r="AI1604" s="20">
        <v>1.6E-2</v>
      </c>
      <c r="AJ1604" s="26"/>
      <c r="AK1604" s="20"/>
      <c r="AL1604" s="20"/>
      <c r="AM1604" s="20"/>
      <c r="AN1604" s="20"/>
      <c r="AO1604" s="19" t="s">
        <v>34</v>
      </c>
      <c r="AP1604" s="20"/>
      <c r="AQ1604" s="3">
        <f t="shared" si="155"/>
        <v>37.551139103765578</v>
      </c>
      <c r="AR1604" s="27">
        <v>48.154410159338426</v>
      </c>
      <c r="AS1604" s="28">
        <v>2.7268906653936817E-2</v>
      </c>
      <c r="AT1604" s="28"/>
      <c r="AU1604" s="28"/>
      <c r="AV1604" s="28"/>
      <c r="AW1604" s="60"/>
      <c r="AX1604" s="69"/>
      <c r="AY1604" s="68"/>
      <c r="AZ1604" s="69"/>
      <c r="BA1604" s="69"/>
      <c r="BB1604" s="69"/>
      <c r="BC1604" s="68"/>
      <c r="BD1604" s="20"/>
      <c r="BE1604" s="27"/>
      <c r="BF1604" s="27"/>
      <c r="BG1604" s="28"/>
      <c r="BH1604" s="17"/>
      <c r="CF1604" s="17"/>
      <c r="CG1604" s="17"/>
      <c r="CH1604" s="17"/>
      <c r="CI1604" s="17"/>
    </row>
    <row r="1605" spans="33:87" ht="9.9499999999999993" customHeight="1">
      <c r="AG1605" s="18">
        <v>37288</v>
      </c>
      <c r="AH1605" s="19" t="s">
        <v>33</v>
      </c>
      <c r="AI1605" s="26"/>
      <c r="AJ1605" s="20">
        <v>1.4500000000000001E-2</v>
      </c>
      <c r="AK1605" s="20"/>
      <c r="AL1605" s="20"/>
      <c r="AM1605" s="20"/>
      <c r="AN1605" s="20"/>
      <c r="AO1605" s="19" t="s">
        <v>34</v>
      </c>
      <c r="AP1605" s="20"/>
      <c r="AQ1605" s="3">
        <f t="shared" ref="AQ1605:AQ1668" si="156">100*2.71828^(-(0.69315/30.02)*(AG1605-21794)/365.25)</f>
        <v>37.551139103765578</v>
      </c>
      <c r="AR1605" s="27">
        <v>48.154410159338426</v>
      </c>
      <c r="AS1605" s="28">
        <v>2.7268906653936817E-2</v>
      </c>
      <c r="AT1605" s="28"/>
      <c r="AU1605" s="28"/>
      <c r="AV1605" s="28"/>
      <c r="AW1605" s="60"/>
      <c r="AX1605" s="69"/>
      <c r="AY1605" s="68"/>
      <c r="AZ1605" s="69"/>
      <c r="BA1605" s="69"/>
      <c r="BB1605" s="69"/>
      <c r="BC1605" s="68"/>
      <c r="BD1605" s="20"/>
      <c r="BE1605" s="27"/>
      <c r="BF1605" s="27"/>
      <c r="BG1605" s="28"/>
      <c r="BH1605" s="17"/>
      <c r="CF1605" s="17"/>
      <c r="CG1605" s="17"/>
      <c r="CH1605" s="17"/>
      <c r="CI1605" s="17"/>
    </row>
    <row r="1606" spans="33:87" ht="9.9499999999999993" customHeight="1">
      <c r="AG1606" s="18">
        <v>37288</v>
      </c>
      <c r="AH1606" s="19" t="s">
        <v>33</v>
      </c>
      <c r="AI1606" s="26"/>
      <c r="AJ1606" s="20">
        <v>1.4500000000000001E-2</v>
      </c>
      <c r="AK1606" s="21"/>
      <c r="AL1606" s="21"/>
      <c r="AM1606" s="21"/>
      <c r="AN1606" s="21"/>
      <c r="AO1606" s="19" t="s">
        <v>34</v>
      </c>
      <c r="AP1606" s="18"/>
      <c r="AQ1606" s="3">
        <f t="shared" si="156"/>
        <v>37.551139103765578</v>
      </c>
      <c r="AR1606" s="27">
        <v>48.154410159338426</v>
      </c>
      <c r="AS1606" s="28">
        <v>2.7268906653936817E-2</v>
      </c>
      <c r="AT1606" s="28"/>
      <c r="AU1606" s="28"/>
      <c r="AV1606" s="28"/>
      <c r="AW1606" s="60"/>
      <c r="AX1606" s="69"/>
      <c r="AY1606" s="68"/>
      <c r="AZ1606" s="69"/>
      <c r="BA1606" s="69"/>
      <c r="BB1606" s="69"/>
      <c r="BC1606" s="68"/>
      <c r="BD1606" s="20"/>
      <c r="BE1606" s="27"/>
      <c r="BF1606" s="27"/>
      <c r="BG1606" s="28"/>
      <c r="BH1606" s="17"/>
      <c r="CF1606" s="17"/>
      <c r="CG1606" s="17"/>
      <c r="CH1606" s="17"/>
      <c r="CI1606" s="17"/>
    </row>
    <row r="1607" spans="33:87" ht="9.9499999999999993" customHeight="1">
      <c r="AG1607" s="18">
        <v>37288</v>
      </c>
      <c r="AH1607" s="19" t="s">
        <v>33</v>
      </c>
      <c r="AI1607" s="26"/>
      <c r="AJ1607" s="20">
        <v>1.4500000000000001E-2</v>
      </c>
      <c r="AK1607" s="21"/>
      <c r="AL1607" s="21"/>
      <c r="AM1607" s="21"/>
      <c r="AN1607" s="21"/>
      <c r="AO1607" s="19" t="s">
        <v>34</v>
      </c>
      <c r="AP1607" s="20"/>
      <c r="AQ1607" s="3">
        <f t="shared" si="156"/>
        <v>37.551139103765578</v>
      </c>
      <c r="AR1607" s="27">
        <v>48.154410159338426</v>
      </c>
      <c r="AS1607" s="28">
        <v>2.7268906653936817E-2</v>
      </c>
      <c r="AT1607" s="28"/>
      <c r="AU1607" s="28"/>
      <c r="AV1607" s="28"/>
      <c r="AW1607" s="60"/>
      <c r="AX1607" s="69"/>
      <c r="AY1607" s="68"/>
      <c r="AZ1607" s="69"/>
      <c r="BA1607" s="69"/>
      <c r="BB1607" s="69"/>
      <c r="BC1607" s="68"/>
      <c r="BD1607" s="20"/>
      <c r="BE1607" s="27"/>
      <c r="BF1607" s="27"/>
      <c r="BG1607" s="28"/>
      <c r="BH1607" s="17"/>
      <c r="CF1607" s="17"/>
      <c r="CG1607" s="17"/>
      <c r="CH1607" s="17"/>
      <c r="CI1607" s="17"/>
    </row>
    <row r="1608" spans="33:87" ht="9.9499999999999993" customHeight="1">
      <c r="AG1608" s="18">
        <v>37288</v>
      </c>
      <c r="AH1608" s="19" t="s">
        <v>33</v>
      </c>
      <c r="AI1608" s="26"/>
      <c r="AJ1608" s="20">
        <v>1.4500000000000001E-2</v>
      </c>
      <c r="AK1608" s="21"/>
      <c r="AL1608" s="21"/>
      <c r="AM1608" s="21"/>
      <c r="AN1608" s="21"/>
      <c r="AO1608" s="19" t="s">
        <v>34</v>
      </c>
      <c r="AP1608" s="20"/>
      <c r="AQ1608" s="3">
        <f t="shared" si="156"/>
        <v>37.551139103765578</v>
      </c>
      <c r="AR1608" s="27">
        <v>48.154410159338426</v>
      </c>
      <c r="AS1608" s="28">
        <v>2.7268906653936817E-2</v>
      </c>
      <c r="AT1608" s="28"/>
      <c r="AU1608" s="28"/>
      <c r="AV1608" s="28"/>
      <c r="AW1608" s="60"/>
      <c r="AX1608" s="69"/>
      <c r="AY1608" s="68"/>
      <c r="AZ1608" s="69"/>
      <c r="BA1608" s="69"/>
      <c r="BB1608" s="69"/>
      <c r="BC1608" s="68"/>
      <c r="BD1608" s="20"/>
      <c r="BE1608" s="27"/>
      <c r="BF1608" s="27"/>
      <c r="BG1608" s="28"/>
      <c r="BH1608" s="17"/>
      <c r="CF1608" s="17"/>
      <c r="CG1608" s="17"/>
      <c r="CH1608" s="17"/>
      <c r="CI1608" s="17"/>
    </row>
    <row r="1609" spans="33:87" ht="9.9499999999999993" customHeight="1">
      <c r="AG1609" s="18">
        <v>37288</v>
      </c>
      <c r="AH1609" s="19" t="s">
        <v>39</v>
      </c>
      <c r="AI1609" s="19"/>
      <c r="AJ1609" s="19"/>
      <c r="AK1609" s="19"/>
      <c r="AL1609" s="20">
        <v>0.02</v>
      </c>
      <c r="AM1609" s="26"/>
      <c r="AN1609" s="21"/>
      <c r="AO1609" s="19" t="s">
        <v>34</v>
      </c>
      <c r="AP1609" s="18"/>
      <c r="AQ1609" s="3">
        <f t="shared" si="156"/>
        <v>37.551139103765578</v>
      </c>
      <c r="AR1609" s="19"/>
      <c r="AS1609" s="19"/>
      <c r="AT1609" s="27">
        <v>187.87367010935733</v>
      </c>
      <c r="AU1609" s="27">
        <v>107.01840912155242</v>
      </c>
      <c r="AV1609" s="28">
        <v>0</v>
      </c>
      <c r="AW1609" s="60"/>
      <c r="AX1609" s="69"/>
      <c r="AY1609" s="68"/>
      <c r="AZ1609" s="69"/>
      <c r="BA1609" s="69"/>
      <c r="BB1609" s="69"/>
      <c r="BC1609" s="68"/>
      <c r="BD1609" s="20"/>
      <c r="BE1609" s="27"/>
      <c r="BF1609" s="27"/>
      <c r="BG1609" s="28"/>
      <c r="BH1609" s="17"/>
      <c r="CF1609" s="17"/>
      <c r="CG1609" s="17"/>
      <c r="CH1609" s="17"/>
      <c r="CI1609" s="17"/>
    </row>
    <row r="1610" spans="33:87" ht="9.9499999999999993" customHeight="1">
      <c r="AG1610" s="18">
        <v>37316</v>
      </c>
      <c r="AH1610" s="19" t="s">
        <v>35</v>
      </c>
      <c r="AI1610" s="20">
        <v>8.5999999999999993E-2</v>
      </c>
      <c r="AJ1610" s="26"/>
      <c r="AK1610" s="20"/>
      <c r="AL1610" s="20"/>
      <c r="AM1610" s="20"/>
      <c r="AN1610" s="20"/>
      <c r="AO1610" s="19" t="s">
        <v>34</v>
      </c>
      <c r="AP1610" s="20"/>
      <c r="AQ1610" s="3">
        <f t="shared" si="156"/>
        <v>37.484730726734369</v>
      </c>
      <c r="AR1610" s="27">
        <v>48.069391604766615</v>
      </c>
      <c r="AS1610" s="28">
        <v>2.7220762298709535E-2</v>
      </c>
      <c r="AT1610" s="28"/>
      <c r="AU1610" s="28"/>
      <c r="AV1610" s="28"/>
      <c r="AW1610" s="60"/>
      <c r="AX1610" s="69"/>
      <c r="AY1610" s="68"/>
      <c r="AZ1610" s="69"/>
      <c r="BA1610" s="69"/>
      <c r="BB1610" s="69"/>
      <c r="BC1610" s="68"/>
      <c r="BD1610" s="20"/>
      <c r="BE1610" s="27"/>
      <c r="BF1610" s="27"/>
      <c r="BG1610" s="28"/>
      <c r="BH1610" s="17"/>
      <c r="CF1610" s="17"/>
      <c r="CG1610" s="17"/>
      <c r="CH1610" s="17"/>
      <c r="CI1610" s="17"/>
    </row>
    <row r="1611" spans="33:87" ht="9.9499999999999993" customHeight="1">
      <c r="AG1611" s="18">
        <v>37316</v>
      </c>
      <c r="AH1611" s="19" t="s">
        <v>33</v>
      </c>
      <c r="AI1611" s="26"/>
      <c r="AJ1611" s="20">
        <v>0.12</v>
      </c>
      <c r="AK1611" s="21"/>
      <c r="AL1611" s="21"/>
      <c r="AM1611" s="21"/>
      <c r="AN1611" s="21"/>
      <c r="AO1611" s="19" t="s">
        <v>34</v>
      </c>
      <c r="AP1611" s="20"/>
      <c r="AQ1611" s="3">
        <f t="shared" si="156"/>
        <v>37.484730726734369</v>
      </c>
      <c r="AR1611" s="27">
        <v>48.069391604766615</v>
      </c>
      <c r="AS1611" s="28">
        <v>2.7220762298709535E-2</v>
      </c>
      <c r="AT1611" s="28"/>
      <c r="AU1611" s="28"/>
      <c r="AV1611" s="28"/>
      <c r="AW1611" s="60"/>
      <c r="AX1611" s="69"/>
      <c r="AY1611" s="68"/>
      <c r="AZ1611" s="69"/>
      <c r="BA1611" s="69"/>
      <c r="BB1611" s="69"/>
      <c r="BC1611" s="68"/>
      <c r="BD1611" s="20"/>
      <c r="BE1611" s="27"/>
      <c r="BF1611" s="27"/>
      <c r="BG1611" s="28"/>
      <c r="BH1611" s="17"/>
      <c r="CF1611" s="17"/>
      <c r="CG1611" s="17"/>
      <c r="CH1611" s="17"/>
      <c r="CI1611" s="17"/>
    </row>
    <row r="1612" spans="33:87" ht="9.9499999999999993" customHeight="1">
      <c r="AG1612" s="18">
        <v>37316</v>
      </c>
      <c r="AH1612" s="19" t="s">
        <v>33</v>
      </c>
      <c r="AI1612" s="26"/>
      <c r="AJ1612" s="20">
        <v>1.4500000000000001E-2</v>
      </c>
      <c r="AK1612" s="21"/>
      <c r="AL1612" s="21"/>
      <c r="AM1612" s="21"/>
      <c r="AN1612" s="21"/>
      <c r="AO1612" s="19" t="s">
        <v>34</v>
      </c>
      <c r="AP1612" s="20"/>
      <c r="AQ1612" s="3">
        <f t="shared" si="156"/>
        <v>37.484730726734369</v>
      </c>
      <c r="AR1612" s="27">
        <v>48.069391604766615</v>
      </c>
      <c r="AS1612" s="28">
        <v>2.7220762298709535E-2</v>
      </c>
      <c r="AT1612" s="28"/>
      <c r="AU1612" s="28"/>
      <c r="AV1612" s="28"/>
      <c r="AW1612" s="60"/>
      <c r="AX1612" s="69"/>
      <c r="AY1612" s="68"/>
      <c r="AZ1612" s="69"/>
      <c r="BA1612" s="69"/>
      <c r="BB1612" s="69"/>
      <c r="BC1612" s="68"/>
      <c r="BD1612" s="20"/>
      <c r="BE1612" s="27"/>
      <c r="BF1612" s="27"/>
      <c r="BG1612" s="28"/>
      <c r="BH1612" s="17"/>
      <c r="CF1612" s="17"/>
      <c r="CG1612" s="17"/>
      <c r="CH1612" s="17"/>
      <c r="CI1612" s="17"/>
    </row>
    <row r="1613" spans="33:87" ht="9.9499999999999993" customHeight="1">
      <c r="AG1613" s="18">
        <v>37316</v>
      </c>
      <c r="AH1613" s="19" t="s">
        <v>33</v>
      </c>
      <c r="AI1613" s="26"/>
      <c r="AJ1613" s="20">
        <v>9.5000000000000001E-2</v>
      </c>
      <c r="AK1613" s="21"/>
      <c r="AL1613" s="21"/>
      <c r="AM1613" s="21"/>
      <c r="AN1613" s="21"/>
      <c r="AO1613" s="19" t="s">
        <v>34</v>
      </c>
      <c r="AP1613" s="20"/>
      <c r="AQ1613" s="3">
        <f t="shared" si="156"/>
        <v>37.484730726734369</v>
      </c>
      <c r="AR1613" s="27">
        <v>48.069391604766615</v>
      </c>
      <c r="AS1613" s="28">
        <v>2.7220762298709535E-2</v>
      </c>
      <c r="AT1613" s="28"/>
      <c r="AU1613" s="28"/>
      <c r="AV1613" s="28"/>
      <c r="AW1613" s="60"/>
      <c r="AX1613" s="69"/>
      <c r="AY1613" s="68"/>
      <c r="AZ1613" s="69"/>
      <c r="BA1613" s="69"/>
      <c r="BB1613" s="69"/>
      <c r="BC1613" s="68"/>
      <c r="BD1613" s="20"/>
      <c r="BE1613" s="27"/>
      <c r="BF1613" s="27"/>
      <c r="BG1613" s="28"/>
      <c r="BH1613" s="17"/>
      <c r="CF1613" s="17"/>
      <c r="CG1613" s="17"/>
      <c r="CH1613" s="17"/>
      <c r="CI1613" s="17"/>
    </row>
    <row r="1614" spans="33:87" ht="9.9499999999999993" customHeight="1">
      <c r="AG1614" s="18">
        <v>37316</v>
      </c>
      <c r="AH1614" s="19" t="s">
        <v>33</v>
      </c>
      <c r="AI1614" s="26"/>
      <c r="AJ1614" s="20">
        <v>7.6999999999999999E-2</v>
      </c>
      <c r="AK1614" s="21"/>
      <c r="AL1614" s="21"/>
      <c r="AM1614" s="21"/>
      <c r="AN1614" s="21"/>
      <c r="AO1614" s="19" t="s">
        <v>34</v>
      </c>
      <c r="AP1614" s="18"/>
      <c r="AQ1614" s="3">
        <f t="shared" si="156"/>
        <v>37.484730726734369</v>
      </c>
      <c r="AR1614" s="27">
        <v>48.069391604766615</v>
      </c>
      <c r="AS1614" s="28">
        <v>2.7220762298709535E-2</v>
      </c>
      <c r="AT1614" s="28"/>
      <c r="AU1614" s="28"/>
      <c r="AV1614" s="28"/>
      <c r="AW1614" s="60"/>
      <c r="AX1614" s="69"/>
      <c r="AY1614" s="68"/>
      <c r="AZ1614" s="69"/>
      <c r="BA1614" s="69"/>
      <c r="BB1614" s="69"/>
      <c r="BC1614" s="68"/>
      <c r="BD1614" s="20"/>
      <c r="BE1614" s="27"/>
      <c r="BF1614" s="27"/>
      <c r="BG1614" s="28"/>
      <c r="BH1614" s="17"/>
      <c r="CF1614" s="17"/>
      <c r="CG1614" s="17"/>
      <c r="CH1614" s="17"/>
      <c r="CI1614" s="17"/>
    </row>
    <row r="1615" spans="33:87" ht="9.9499999999999993" customHeight="1">
      <c r="AG1615" s="18">
        <v>37316</v>
      </c>
      <c r="AH1615" s="19" t="s">
        <v>39</v>
      </c>
      <c r="AI1615" s="19"/>
      <c r="AJ1615" s="19"/>
      <c r="AK1615" s="19"/>
      <c r="AL1615" s="20">
        <v>7.4999999999999997E-2</v>
      </c>
      <c r="AM1615" s="26"/>
      <c r="AN1615" s="21"/>
      <c r="AO1615" s="19" t="s">
        <v>34</v>
      </c>
      <c r="AP1615" s="18"/>
      <c r="AQ1615" s="3">
        <f t="shared" si="156"/>
        <v>37.484730726734369</v>
      </c>
      <c r="AR1615" s="19"/>
      <c r="AS1615" s="19"/>
      <c r="AT1615" s="27">
        <v>187.54197156249643</v>
      </c>
      <c r="AU1615" s="27">
        <v>106.82946380115536</v>
      </c>
      <c r="AV1615" s="28">
        <v>0</v>
      </c>
      <c r="AW1615" s="60"/>
      <c r="AX1615" s="69"/>
      <c r="AY1615" s="68"/>
      <c r="AZ1615" s="69"/>
      <c r="BA1615" s="69"/>
      <c r="BB1615" s="69"/>
      <c r="BC1615" s="68"/>
      <c r="BD1615" s="20"/>
      <c r="BE1615" s="27"/>
      <c r="BF1615" s="27"/>
      <c r="BG1615" s="28"/>
      <c r="BH1615" s="17"/>
      <c r="CF1615" s="17"/>
      <c r="CG1615" s="17"/>
      <c r="CH1615" s="17"/>
      <c r="CI1615" s="17"/>
    </row>
    <row r="1616" spans="33:87" ht="9.9499999999999993" customHeight="1">
      <c r="AG1616" s="18">
        <v>37347</v>
      </c>
      <c r="AH1616" s="19" t="s">
        <v>35</v>
      </c>
      <c r="AI1616" s="20">
        <v>1.6E-2</v>
      </c>
      <c r="AJ1616" s="26"/>
      <c r="AK1616" s="20"/>
      <c r="AL1616" s="20"/>
      <c r="AM1616" s="20"/>
      <c r="AN1616" s="20"/>
      <c r="AO1616" s="19" t="s">
        <v>34</v>
      </c>
      <c r="AP1616" s="18"/>
      <c r="AQ1616" s="3">
        <f t="shared" si="156"/>
        <v>37.411344148235294</v>
      </c>
      <c r="AR1616" s="27">
        <v>47.975438997364293</v>
      </c>
      <c r="AS1616" s="28">
        <v>2.7167558762986214E-2</v>
      </c>
      <c r="AT1616" s="28"/>
      <c r="AU1616" s="28"/>
      <c r="AV1616" s="28"/>
      <c r="AW1616" s="60"/>
      <c r="AX1616" s="69"/>
      <c r="AY1616" s="68"/>
      <c r="AZ1616" s="69"/>
      <c r="BA1616" s="69"/>
      <c r="BB1616" s="69"/>
      <c r="BC1616" s="68"/>
      <c r="BD1616" s="20"/>
      <c r="BE1616" s="27"/>
      <c r="BF1616" s="27"/>
      <c r="BG1616" s="28"/>
      <c r="BH1616" s="17"/>
      <c r="CF1616" s="17"/>
      <c r="CG1616" s="17"/>
      <c r="CH1616" s="17"/>
      <c r="CI1616" s="17"/>
    </row>
    <row r="1617" spans="33:87" ht="9.9499999999999993" customHeight="1">
      <c r="AG1617" s="18">
        <v>37347</v>
      </c>
      <c r="AH1617" s="19" t="s">
        <v>33</v>
      </c>
      <c r="AI1617" s="26"/>
      <c r="AJ1617" s="20">
        <v>8.4000000000000005E-2</v>
      </c>
      <c r="AK1617" s="20"/>
      <c r="AL1617" s="20"/>
      <c r="AM1617" s="20"/>
      <c r="AN1617" s="20"/>
      <c r="AO1617" s="19" t="s">
        <v>34</v>
      </c>
      <c r="AP1617" s="18"/>
      <c r="AQ1617" s="3">
        <f t="shared" si="156"/>
        <v>37.411344148235294</v>
      </c>
      <c r="AR1617" s="27">
        <v>47.975438997364293</v>
      </c>
      <c r="AS1617" s="28">
        <v>2.7167558762986214E-2</v>
      </c>
      <c r="AT1617" s="28"/>
      <c r="AU1617" s="28"/>
      <c r="AV1617" s="28"/>
      <c r="AW1617" s="60"/>
      <c r="AX1617" s="69"/>
      <c r="AY1617" s="68"/>
      <c r="AZ1617" s="69"/>
      <c r="BA1617" s="69"/>
      <c r="BB1617" s="69"/>
      <c r="BC1617" s="68"/>
      <c r="BD1617" s="20"/>
      <c r="BE1617" s="27"/>
      <c r="BF1617" s="27"/>
      <c r="BG1617" s="28"/>
      <c r="BH1617" s="17"/>
      <c r="CF1617" s="17"/>
      <c r="CG1617" s="17"/>
      <c r="CH1617" s="17"/>
      <c r="CI1617" s="17"/>
    </row>
    <row r="1618" spans="33:87" ht="9.9499999999999993" customHeight="1">
      <c r="AG1618" s="18">
        <v>37347</v>
      </c>
      <c r="AH1618" s="19" t="s">
        <v>33</v>
      </c>
      <c r="AI1618" s="26"/>
      <c r="AJ1618" s="20">
        <v>1.4500000000000001E-2</v>
      </c>
      <c r="AK1618" s="21"/>
      <c r="AL1618" s="21"/>
      <c r="AM1618" s="21"/>
      <c r="AN1618" s="21"/>
      <c r="AO1618" s="19" t="s">
        <v>34</v>
      </c>
      <c r="AP1618" s="18"/>
      <c r="AQ1618" s="3">
        <f t="shared" si="156"/>
        <v>37.411344148235294</v>
      </c>
      <c r="AR1618" s="27">
        <v>47.975438997364293</v>
      </c>
      <c r="AS1618" s="28">
        <v>2.7167558762986214E-2</v>
      </c>
      <c r="AT1618" s="28"/>
      <c r="AU1618" s="28"/>
      <c r="AV1618" s="28"/>
      <c r="AW1618" s="60"/>
      <c r="AX1618" s="69"/>
      <c r="AY1618" s="68"/>
      <c r="AZ1618" s="69"/>
      <c r="BA1618" s="69"/>
      <c r="BB1618" s="69"/>
      <c r="BC1618" s="68"/>
      <c r="BD1618" s="20"/>
      <c r="BE1618" s="27"/>
      <c r="BF1618" s="27"/>
      <c r="BG1618" s="28"/>
      <c r="BH1618" s="17"/>
      <c r="CF1618" s="17"/>
      <c r="CG1618" s="17"/>
      <c r="CH1618" s="17"/>
      <c r="CI1618" s="17"/>
    </row>
    <row r="1619" spans="33:87" ht="9.9499999999999993" customHeight="1">
      <c r="AG1619" s="18">
        <v>37347</v>
      </c>
      <c r="AH1619" s="19" t="s">
        <v>33</v>
      </c>
      <c r="AI1619" s="26"/>
      <c r="AJ1619" s="20">
        <v>7.1999999999999995E-2</v>
      </c>
      <c r="AK1619" s="21"/>
      <c r="AL1619" s="21"/>
      <c r="AM1619" s="21"/>
      <c r="AN1619" s="21"/>
      <c r="AO1619" s="19" t="s">
        <v>34</v>
      </c>
      <c r="AP1619" s="18"/>
      <c r="AQ1619" s="3">
        <f t="shared" si="156"/>
        <v>37.411344148235294</v>
      </c>
      <c r="AR1619" s="27">
        <v>47.975438997364293</v>
      </c>
      <c r="AS1619" s="28">
        <v>2.7167558762986214E-2</v>
      </c>
      <c r="AT1619" s="28"/>
      <c r="AU1619" s="28"/>
      <c r="AV1619" s="28"/>
      <c r="AW1619" s="60"/>
      <c r="AX1619" s="69"/>
      <c r="AY1619" s="68"/>
      <c r="AZ1619" s="69"/>
      <c r="BA1619" s="69"/>
      <c r="BB1619" s="69"/>
      <c r="BC1619" s="68"/>
      <c r="BD1619" s="20"/>
      <c r="BE1619" s="27"/>
      <c r="BF1619" s="27"/>
      <c r="BG1619" s="28"/>
      <c r="BH1619" s="17"/>
      <c r="CF1619" s="17"/>
      <c r="CG1619" s="17"/>
      <c r="CH1619" s="17"/>
      <c r="CI1619" s="17"/>
    </row>
    <row r="1620" spans="33:87" ht="9.9499999999999993" customHeight="1">
      <c r="AG1620" s="18">
        <v>37347</v>
      </c>
      <c r="AH1620" s="19" t="s">
        <v>33</v>
      </c>
      <c r="AI1620" s="26"/>
      <c r="AJ1620" s="20">
        <v>7.5999999999999998E-2</v>
      </c>
      <c r="AK1620" s="21"/>
      <c r="AL1620" s="21"/>
      <c r="AM1620" s="21"/>
      <c r="AN1620" s="21"/>
      <c r="AO1620" s="19" t="s">
        <v>34</v>
      </c>
      <c r="AP1620" s="18"/>
      <c r="AQ1620" s="3">
        <f t="shared" si="156"/>
        <v>37.411344148235294</v>
      </c>
      <c r="AR1620" s="27">
        <v>47.975438997364293</v>
      </c>
      <c r="AS1620" s="28">
        <v>2.7167558762986214E-2</v>
      </c>
      <c r="AT1620" s="28"/>
      <c r="AU1620" s="28"/>
      <c r="AV1620" s="28"/>
      <c r="AW1620" s="60"/>
      <c r="AX1620" s="69"/>
      <c r="AY1620" s="68"/>
      <c r="AZ1620" s="69"/>
      <c r="BA1620" s="69"/>
      <c r="BB1620" s="69"/>
      <c r="BC1620" s="68"/>
      <c r="BD1620" s="20"/>
      <c r="BE1620" s="27"/>
      <c r="BF1620" s="27"/>
      <c r="BG1620" s="28"/>
      <c r="BH1620" s="17"/>
      <c r="CF1620" s="17"/>
      <c r="CG1620" s="17"/>
      <c r="CH1620" s="17"/>
      <c r="CI1620" s="17"/>
    </row>
    <row r="1621" spans="33:87" ht="9.9499999999999993" customHeight="1">
      <c r="AG1621" s="18">
        <v>37347</v>
      </c>
      <c r="AH1621" s="19" t="s">
        <v>39</v>
      </c>
      <c r="AI1621" s="19"/>
      <c r="AJ1621" s="19"/>
      <c r="AK1621" s="19"/>
      <c r="AL1621" s="20">
        <v>8.3000000000000004E-2</v>
      </c>
      <c r="AM1621" s="26"/>
      <c r="AN1621" s="20"/>
      <c r="AO1621" s="19" t="s">
        <v>34</v>
      </c>
      <c r="AP1621" s="20"/>
      <c r="AQ1621" s="3">
        <f t="shared" si="156"/>
        <v>37.411344148235294</v>
      </c>
      <c r="AR1621" s="19"/>
      <c r="AS1621" s="19"/>
      <c r="AT1621" s="27">
        <v>187.17541694972863</v>
      </c>
      <c r="AU1621" s="27">
        <v>106.6206634328454</v>
      </c>
      <c r="AV1621" s="28">
        <v>0</v>
      </c>
      <c r="AW1621" s="60"/>
      <c r="AX1621" s="69"/>
      <c r="AY1621" s="68"/>
      <c r="AZ1621" s="69"/>
      <c r="BA1621" s="69"/>
      <c r="BB1621" s="69"/>
      <c r="BC1621" s="68"/>
      <c r="BD1621" s="20"/>
      <c r="BE1621" s="27"/>
      <c r="BF1621" s="27"/>
      <c r="BG1621" s="28"/>
      <c r="BH1621" s="17"/>
      <c r="CF1621" s="17"/>
      <c r="CG1621" s="17"/>
      <c r="CH1621" s="17"/>
      <c r="CI1621" s="17"/>
    </row>
    <row r="1622" spans="33:87" ht="9.9499999999999993" customHeight="1">
      <c r="AG1622" s="18">
        <v>37377</v>
      </c>
      <c r="AH1622" s="19" t="s">
        <v>33</v>
      </c>
      <c r="AI1622" s="26"/>
      <c r="AJ1622" s="20">
        <v>1.4500000000000001E-2</v>
      </c>
      <c r="AK1622" s="21"/>
      <c r="AL1622" s="21"/>
      <c r="AM1622" s="21"/>
      <c r="AN1622" s="21"/>
      <c r="AO1622" s="19" t="s">
        <v>34</v>
      </c>
      <c r="AP1622" s="20"/>
      <c r="AQ1622" s="3">
        <f t="shared" si="156"/>
        <v>37.3404616786069</v>
      </c>
      <c r="AR1622" s="27">
        <v>47.884691965307894</v>
      </c>
      <c r="AS1622" s="28">
        <v>2.7116170482285033E-2</v>
      </c>
      <c r="AT1622" s="28"/>
      <c r="AU1622" s="28"/>
      <c r="AV1622" s="28"/>
      <c r="AW1622" s="60"/>
      <c r="AX1622" s="69"/>
      <c r="AY1622" s="68"/>
      <c r="AZ1622" s="69"/>
      <c r="BA1622" s="69"/>
      <c r="BB1622" s="69"/>
      <c r="BC1622" s="68"/>
      <c r="BD1622" s="20"/>
      <c r="BE1622" s="27"/>
      <c r="BF1622" s="27"/>
      <c r="BG1622" s="28"/>
      <c r="BH1622" s="17"/>
      <c r="CF1622" s="17"/>
      <c r="CG1622" s="17"/>
      <c r="CH1622" s="17"/>
      <c r="CI1622" s="17"/>
    </row>
    <row r="1623" spans="33:87" ht="9.9499999999999993" customHeight="1">
      <c r="AG1623" s="18">
        <v>37377</v>
      </c>
      <c r="AH1623" s="19" t="s">
        <v>33</v>
      </c>
      <c r="AI1623" s="26"/>
      <c r="AJ1623" s="20">
        <v>1.4500000000000001E-2</v>
      </c>
      <c r="AK1623" s="21"/>
      <c r="AL1623" s="21"/>
      <c r="AM1623" s="21"/>
      <c r="AN1623" s="21"/>
      <c r="AO1623" s="19" t="s">
        <v>34</v>
      </c>
      <c r="AP1623" s="18"/>
      <c r="AQ1623" s="3">
        <f t="shared" si="156"/>
        <v>37.3404616786069</v>
      </c>
      <c r="AR1623" s="27">
        <v>47.884691965307894</v>
      </c>
      <c r="AS1623" s="28">
        <v>2.7116170482285033E-2</v>
      </c>
      <c r="AT1623" s="28"/>
      <c r="AU1623" s="28"/>
      <c r="AV1623" s="28"/>
      <c r="AW1623" s="60"/>
      <c r="AX1623" s="69"/>
      <c r="AY1623" s="68"/>
      <c r="AZ1623" s="69"/>
      <c r="BA1623" s="69"/>
      <c r="BB1623" s="69"/>
      <c r="BC1623" s="68"/>
      <c r="BD1623" s="20"/>
      <c r="BE1623" s="27"/>
      <c r="BF1623" s="27"/>
      <c r="BG1623" s="28"/>
      <c r="BH1623" s="17"/>
      <c r="CF1623" s="17"/>
      <c r="CG1623" s="17"/>
      <c r="CH1623" s="17"/>
      <c r="CI1623" s="17"/>
    </row>
    <row r="1624" spans="33:87" ht="9.9499999999999993" customHeight="1">
      <c r="AG1624" s="18">
        <v>37377</v>
      </c>
      <c r="AH1624" s="19" t="s">
        <v>33</v>
      </c>
      <c r="AI1624" s="26"/>
      <c r="AJ1624" s="20">
        <v>1.4500000000000001E-2</v>
      </c>
      <c r="AK1624" s="21"/>
      <c r="AL1624" s="21"/>
      <c r="AM1624" s="21"/>
      <c r="AN1624" s="21"/>
      <c r="AO1624" s="19" t="s">
        <v>34</v>
      </c>
      <c r="AP1624" s="18"/>
      <c r="AQ1624" s="3">
        <f t="shared" si="156"/>
        <v>37.3404616786069</v>
      </c>
      <c r="AR1624" s="27">
        <v>47.884691965307894</v>
      </c>
      <c r="AS1624" s="28">
        <v>2.7116170482285033E-2</v>
      </c>
      <c r="AT1624" s="28"/>
      <c r="AU1624" s="28"/>
      <c r="AV1624" s="28"/>
      <c r="AW1624" s="60"/>
      <c r="AX1624" s="69"/>
      <c r="AY1624" s="68"/>
      <c r="AZ1624" s="69"/>
      <c r="BA1624" s="69"/>
      <c r="BB1624" s="69"/>
      <c r="BC1624" s="68"/>
      <c r="BD1624" s="20"/>
      <c r="BE1624" s="27"/>
      <c r="BF1624" s="27"/>
      <c r="BG1624" s="28"/>
      <c r="BH1624" s="17"/>
      <c r="CF1624" s="17"/>
      <c r="CG1624" s="17"/>
      <c r="CH1624" s="17"/>
      <c r="CI1624" s="17"/>
    </row>
    <row r="1625" spans="33:87" ht="9.9499999999999993" customHeight="1">
      <c r="AG1625" s="18">
        <v>37377</v>
      </c>
      <c r="AH1625" s="19" t="s">
        <v>39</v>
      </c>
      <c r="AI1625" s="19"/>
      <c r="AJ1625" s="19"/>
      <c r="AK1625" s="19"/>
      <c r="AL1625" s="20">
        <v>0.02</v>
      </c>
      <c r="AM1625" s="26"/>
      <c r="AN1625" s="21"/>
      <c r="AO1625" s="19" t="s">
        <v>34</v>
      </c>
      <c r="AP1625" s="18"/>
      <c r="AQ1625" s="3">
        <f t="shared" si="156"/>
        <v>37.3404616786069</v>
      </c>
      <c r="AR1625" s="19"/>
      <c r="AS1625" s="19"/>
      <c r="AT1625" s="27">
        <v>186.82136883850572</v>
      </c>
      <c r="AU1625" s="27">
        <v>106.41898713837844</v>
      </c>
      <c r="AV1625" s="28">
        <v>0</v>
      </c>
      <c r="AW1625" s="60"/>
      <c r="AX1625" s="69"/>
      <c r="AY1625" s="68"/>
      <c r="AZ1625" s="69"/>
      <c r="BA1625" s="69"/>
      <c r="BB1625" s="69"/>
      <c r="BC1625" s="68"/>
      <c r="BD1625" s="20"/>
      <c r="BE1625" s="27"/>
      <c r="BF1625" s="27"/>
      <c r="BG1625" s="28"/>
      <c r="BH1625" s="17"/>
      <c r="CF1625" s="17"/>
      <c r="CG1625" s="17"/>
      <c r="CH1625" s="17"/>
      <c r="CI1625" s="17"/>
    </row>
    <row r="1626" spans="33:87" ht="9.9499999999999993" customHeight="1">
      <c r="AG1626" s="18">
        <v>37378</v>
      </c>
      <c r="AH1626" s="19" t="s">
        <v>35</v>
      </c>
      <c r="AI1626" s="20">
        <v>1.6E-2</v>
      </c>
      <c r="AJ1626" s="26"/>
      <c r="AK1626" s="20"/>
      <c r="AL1626" s="20"/>
      <c r="AM1626" s="20"/>
      <c r="AN1626" s="20"/>
      <c r="AO1626" s="19" t="s">
        <v>34</v>
      </c>
      <c r="AP1626" s="20"/>
      <c r="AQ1626" s="3">
        <f t="shared" si="156"/>
        <v>37.33810124396836</v>
      </c>
      <c r="AR1626" s="27">
        <v>47.881670022251527</v>
      </c>
      <c r="AS1626" s="28">
        <v>2.7114459214659804E-2</v>
      </c>
      <c r="AT1626" s="28"/>
      <c r="AU1626" s="28"/>
      <c r="AV1626" s="28"/>
      <c r="AW1626" s="60"/>
      <c r="AX1626" s="69"/>
      <c r="AY1626" s="68"/>
      <c r="AZ1626" s="69"/>
      <c r="BA1626" s="69"/>
      <c r="BB1626" s="69"/>
      <c r="BC1626" s="68"/>
      <c r="BD1626" s="20"/>
      <c r="BE1626" s="27"/>
      <c r="BF1626" s="27"/>
      <c r="BG1626" s="28"/>
      <c r="BH1626" s="17"/>
      <c r="CF1626" s="17"/>
      <c r="CG1626" s="17"/>
      <c r="CH1626" s="17"/>
      <c r="CI1626" s="17"/>
    </row>
    <row r="1627" spans="33:87" ht="9.9499999999999993" customHeight="1">
      <c r="AG1627" s="18">
        <v>37378</v>
      </c>
      <c r="AH1627" s="19" t="s">
        <v>33</v>
      </c>
      <c r="AI1627" s="26"/>
      <c r="AJ1627" s="20">
        <v>1.4500000000000001E-2</v>
      </c>
      <c r="AK1627" s="21"/>
      <c r="AL1627" s="21"/>
      <c r="AM1627" s="21"/>
      <c r="AN1627" s="21"/>
      <c r="AO1627" s="19" t="s">
        <v>34</v>
      </c>
      <c r="AP1627" s="18"/>
      <c r="AQ1627" s="3">
        <f t="shared" si="156"/>
        <v>37.33810124396836</v>
      </c>
      <c r="AR1627" s="27">
        <v>47.881670022251527</v>
      </c>
      <c r="AS1627" s="28">
        <v>2.7114459214659804E-2</v>
      </c>
      <c r="AT1627" s="28"/>
      <c r="AU1627" s="28"/>
      <c r="AV1627" s="28"/>
      <c r="AW1627" s="60"/>
      <c r="AX1627" s="69"/>
      <c r="AY1627" s="68"/>
      <c r="AZ1627" s="69"/>
      <c r="BA1627" s="69"/>
      <c r="BB1627" s="69"/>
      <c r="BC1627" s="68"/>
      <c r="BD1627" s="20"/>
      <c r="BE1627" s="27"/>
      <c r="BF1627" s="27"/>
      <c r="BG1627" s="28"/>
      <c r="BH1627" s="17"/>
      <c r="CF1627" s="17"/>
      <c r="CG1627" s="17"/>
      <c r="CH1627" s="17"/>
      <c r="CI1627" s="17"/>
    </row>
    <row r="1628" spans="33:87" ht="9.9499999999999993" customHeight="1">
      <c r="AG1628" s="18">
        <v>37410</v>
      </c>
      <c r="AH1628" s="19" t="s">
        <v>35</v>
      </c>
      <c r="AI1628" s="20">
        <v>1.6E-2</v>
      </c>
      <c r="AJ1628" s="26"/>
      <c r="AK1628" s="20"/>
      <c r="AL1628" s="20"/>
      <c r="AM1628" s="20"/>
      <c r="AN1628" s="20"/>
      <c r="AO1628" s="19" t="s">
        <v>34</v>
      </c>
      <c r="AP1628" s="18"/>
      <c r="AQ1628" s="3">
        <f t="shared" si="156"/>
        <v>37.262646068127836</v>
      </c>
      <c r="AR1628" s="27">
        <v>47.785068474246579</v>
      </c>
      <c r="AS1628" s="28">
        <v>2.7059755635351984E-2</v>
      </c>
      <c r="AT1628" s="28"/>
      <c r="AU1628" s="28"/>
      <c r="AV1628" s="28"/>
      <c r="AW1628" s="60"/>
      <c r="AX1628" s="69"/>
      <c r="AY1628" s="68"/>
      <c r="AZ1628" s="69"/>
      <c r="BA1628" s="69"/>
      <c r="BB1628" s="69"/>
      <c r="BC1628" s="68"/>
      <c r="BD1628" s="20"/>
      <c r="BE1628" s="27"/>
      <c r="BF1628" s="27"/>
      <c r="BG1628" s="28"/>
      <c r="BH1628" s="17"/>
      <c r="CF1628" s="17"/>
      <c r="CG1628" s="17"/>
      <c r="CH1628" s="17"/>
      <c r="CI1628" s="17"/>
    </row>
    <row r="1629" spans="33:87" ht="9.9499999999999993" customHeight="1">
      <c r="AG1629" s="18">
        <v>37410</v>
      </c>
      <c r="AH1629" s="19" t="s">
        <v>33</v>
      </c>
      <c r="AI1629" s="26"/>
      <c r="AJ1629" s="20">
        <v>1.4500000000000001E-2</v>
      </c>
      <c r="AK1629" s="21"/>
      <c r="AL1629" s="21"/>
      <c r="AM1629" s="21"/>
      <c r="AN1629" s="21"/>
      <c r="AO1629" s="19" t="s">
        <v>34</v>
      </c>
      <c r="AP1629" s="18"/>
      <c r="AQ1629" s="3">
        <f t="shared" si="156"/>
        <v>37.262646068127836</v>
      </c>
      <c r="AR1629" s="27">
        <v>47.785068474246579</v>
      </c>
      <c r="AS1629" s="28">
        <v>2.7059755635351984E-2</v>
      </c>
      <c r="AT1629" s="28"/>
      <c r="AU1629" s="28"/>
      <c r="AV1629" s="28"/>
      <c r="AW1629" s="60"/>
      <c r="AX1629" s="69"/>
      <c r="AY1629" s="68"/>
      <c r="AZ1629" s="69"/>
      <c r="BA1629" s="69"/>
      <c r="BB1629" s="69"/>
      <c r="BC1629" s="68"/>
      <c r="BD1629" s="20"/>
      <c r="BE1629" s="27"/>
      <c r="BF1629" s="27"/>
      <c r="BG1629" s="28"/>
      <c r="BH1629" s="17"/>
      <c r="CF1629" s="17"/>
      <c r="CG1629" s="17"/>
      <c r="CH1629" s="17"/>
      <c r="CI1629" s="17"/>
    </row>
    <row r="1630" spans="33:87" ht="9.9499999999999993" customHeight="1">
      <c r="AG1630" s="18">
        <v>37410</v>
      </c>
      <c r="AH1630" s="19" t="s">
        <v>33</v>
      </c>
      <c r="AI1630" s="26"/>
      <c r="AJ1630" s="20">
        <v>1.4500000000000001E-2</v>
      </c>
      <c r="AK1630" s="21"/>
      <c r="AL1630" s="21"/>
      <c r="AM1630" s="21"/>
      <c r="AN1630" s="21"/>
      <c r="AO1630" s="19" t="s">
        <v>34</v>
      </c>
      <c r="AP1630" s="20"/>
      <c r="AQ1630" s="3">
        <f t="shared" si="156"/>
        <v>37.262646068127836</v>
      </c>
      <c r="AR1630" s="27">
        <v>47.785068474246579</v>
      </c>
      <c r="AS1630" s="28">
        <v>2.7059755635351984E-2</v>
      </c>
      <c r="AT1630" s="28"/>
      <c r="AU1630" s="28"/>
      <c r="AV1630" s="28"/>
      <c r="AW1630" s="60"/>
      <c r="AX1630" s="69"/>
      <c r="AY1630" s="68"/>
      <c r="AZ1630" s="69"/>
      <c r="BA1630" s="69"/>
      <c r="BB1630" s="69"/>
      <c r="BC1630" s="68"/>
      <c r="BD1630" s="20"/>
      <c r="BE1630" s="27"/>
      <c r="BF1630" s="27"/>
      <c r="BG1630" s="28"/>
      <c r="BH1630" s="17"/>
      <c r="CF1630" s="17"/>
      <c r="CG1630" s="17"/>
      <c r="CH1630" s="17"/>
      <c r="CI1630" s="17"/>
    </row>
    <row r="1631" spans="33:87" ht="9.9499999999999993" customHeight="1">
      <c r="AG1631" s="18">
        <v>37410</v>
      </c>
      <c r="AH1631" s="19" t="s">
        <v>33</v>
      </c>
      <c r="AI1631" s="26"/>
      <c r="AJ1631" s="20">
        <v>1.4500000000000001E-2</v>
      </c>
      <c r="AK1631" s="21"/>
      <c r="AL1631" s="21"/>
      <c r="AM1631" s="21"/>
      <c r="AN1631" s="21"/>
      <c r="AO1631" s="19" t="s">
        <v>34</v>
      </c>
      <c r="AP1631" s="20"/>
      <c r="AQ1631" s="3">
        <f t="shared" si="156"/>
        <v>37.262646068127836</v>
      </c>
      <c r="AR1631" s="27">
        <v>47.785068474246579</v>
      </c>
      <c r="AS1631" s="28">
        <v>2.7059755635351984E-2</v>
      </c>
      <c r="AT1631" s="28"/>
      <c r="AU1631" s="28"/>
      <c r="AV1631" s="28"/>
      <c r="AW1631" s="60"/>
      <c r="AX1631" s="69"/>
      <c r="AY1631" s="68"/>
      <c r="AZ1631" s="69"/>
      <c r="BA1631" s="69"/>
      <c r="BB1631" s="69"/>
      <c r="BC1631" s="68"/>
      <c r="BD1631" s="20"/>
      <c r="BE1631" s="27"/>
      <c r="BF1631" s="27"/>
      <c r="BG1631" s="28"/>
      <c r="BH1631" s="17"/>
      <c r="CF1631" s="17"/>
      <c r="CG1631" s="17"/>
      <c r="CH1631" s="17"/>
      <c r="CI1631" s="17"/>
    </row>
    <row r="1632" spans="33:87" ht="9.9499999999999993" customHeight="1">
      <c r="AG1632" s="18">
        <v>37410</v>
      </c>
      <c r="AH1632" s="19" t="s">
        <v>33</v>
      </c>
      <c r="AI1632" s="26"/>
      <c r="AJ1632" s="20">
        <v>1.4500000000000001E-2</v>
      </c>
      <c r="AK1632" s="21"/>
      <c r="AL1632" s="21"/>
      <c r="AM1632" s="21"/>
      <c r="AN1632" s="21"/>
      <c r="AO1632" s="19" t="s">
        <v>34</v>
      </c>
      <c r="AP1632" s="18"/>
      <c r="AQ1632" s="3">
        <f t="shared" si="156"/>
        <v>37.262646068127836</v>
      </c>
      <c r="AR1632" s="27">
        <v>47.785068474246579</v>
      </c>
      <c r="AS1632" s="28">
        <v>2.7059755635351984E-2</v>
      </c>
      <c r="AT1632" s="28"/>
      <c r="AU1632" s="28"/>
      <c r="AV1632" s="28"/>
      <c r="AW1632" s="60"/>
      <c r="AX1632" s="69"/>
      <c r="AY1632" s="68"/>
      <c r="AZ1632" s="69"/>
      <c r="BA1632" s="69"/>
      <c r="BB1632" s="69"/>
      <c r="BC1632" s="68"/>
      <c r="BD1632" s="20"/>
      <c r="BE1632" s="27"/>
      <c r="BF1632" s="27"/>
      <c r="BG1632" s="28"/>
      <c r="BH1632" s="17"/>
      <c r="CF1632" s="17"/>
      <c r="CG1632" s="17"/>
      <c r="CH1632" s="17"/>
      <c r="CI1632" s="17"/>
    </row>
    <row r="1633" spans="33:87" ht="9.9499999999999993" customHeight="1">
      <c r="AG1633" s="18">
        <v>37410</v>
      </c>
      <c r="AH1633" s="19" t="s">
        <v>39</v>
      </c>
      <c r="AI1633" s="19"/>
      <c r="AJ1633" s="19"/>
      <c r="AK1633" s="19"/>
      <c r="AL1633" s="20">
        <v>0.02</v>
      </c>
      <c r="AM1633" s="26"/>
      <c r="AN1633" s="20"/>
      <c r="AO1633" s="19" t="s">
        <v>34</v>
      </c>
      <c r="AP1633" s="20"/>
      <c r="AQ1633" s="3">
        <f t="shared" si="156"/>
        <v>37.262646068127836</v>
      </c>
      <c r="AR1633" s="19"/>
      <c r="AS1633" s="19"/>
      <c r="AT1633" s="27">
        <v>186.43268936277616</v>
      </c>
      <c r="AU1633" s="27">
        <v>106.19758379257397</v>
      </c>
      <c r="AV1633" s="28">
        <v>0</v>
      </c>
      <c r="AW1633" s="60"/>
      <c r="AX1633" s="69"/>
      <c r="AY1633" s="68"/>
      <c r="AZ1633" s="69"/>
      <c r="BA1633" s="69"/>
      <c r="BB1633" s="69"/>
      <c r="BC1633" s="68"/>
      <c r="BD1633" s="20"/>
      <c r="BE1633" s="27"/>
      <c r="BF1633" s="27"/>
      <c r="BG1633" s="28"/>
      <c r="BH1633" s="17"/>
      <c r="CF1633" s="17"/>
      <c r="CG1633" s="17"/>
      <c r="CH1633" s="17"/>
      <c r="CI1633" s="17"/>
    </row>
    <row r="1634" spans="33:87" ht="9.9499999999999993" customHeight="1">
      <c r="AG1634" s="18">
        <v>37438</v>
      </c>
      <c r="AH1634" s="19" t="s">
        <v>35</v>
      </c>
      <c r="AI1634" s="20">
        <v>1.6E-2</v>
      </c>
      <c r="AJ1634" s="26"/>
      <c r="AK1634" s="20"/>
      <c r="AL1634" s="20"/>
      <c r="AM1634" s="20"/>
      <c r="AN1634" s="20"/>
      <c r="AO1634" s="19" t="s">
        <v>34</v>
      </c>
      <c r="AP1634" s="18"/>
      <c r="AQ1634" s="3">
        <f t="shared" si="156"/>
        <v>37.196747884788181</v>
      </c>
      <c r="AR1634" s="27">
        <v>47.700702007325837</v>
      </c>
      <c r="AS1634" s="28">
        <v>2.7011980544689018E-2</v>
      </c>
      <c r="AT1634" s="28"/>
      <c r="AU1634" s="28"/>
      <c r="AV1634" s="28"/>
      <c r="AW1634" s="60"/>
      <c r="AX1634" s="69"/>
      <c r="AY1634" s="68"/>
      <c r="AZ1634" s="69"/>
      <c r="BA1634" s="69"/>
      <c r="BB1634" s="69"/>
      <c r="BC1634" s="68"/>
      <c r="BD1634" s="20"/>
      <c r="BE1634" s="27"/>
      <c r="BF1634" s="27"/>
      <c r="BG1634" s="28"/>
      <c r="BH1634" s="17"/>
      <c r="CF1634" s="17"/>
      <c r="CG1634" s="17"/>
      <c r="CH1634" s="17"/>
      <c r="CI1634" s="17"/>
    </row>
    <row r="1635" spans="33:87" ht="9.9499999999999993" customHeight="1">
      <c r="AG1635" s="18">
        <v>37438</v>
      </c>
      <c r="AH1635" s="19" t="s">
        <v>33</v>
      </c>
      <c r="AI1635" s="26"/>
      <c r="AJ1635" s="20">
        <v>1.4500000000000001E-2</v>
      </c>
      <c r="AK1635" s="20"/>
      <c r="AL1635" s="20"/>
      <c r="AM1635" s="20"/>
      <c r="AN1635" s="20"/>
      <c r="AO1635" s="19" t="s">
        <v>34</v>
      </c>
      <c r="AP1635" s="20"/>
      <c r="AQ1635" s="3">
        <f t="shared" si="156"/>
        <v>37.196747884788181</v>
      </c>
      <c r="AR1635" s="27">
        <v>47.700702007325837</v>
      </c>
      <c r="AS1635" s="28">
        <v>2.7011980544689018E-2</v>
      </c>
      <c r="AT1635" s="28"/>
      <c r="AU1635" s="28"/>
      <c r="AV1635" s="28"/>
      <c r="AW1635" s="60"/>
      <c r="AX1635" s="69"/>
      <c r="AY1635" s="68"/>
      <c r="AZ1635" s="69"/>
      <c r="BA1635" s="69"/>
      <c r="BB1635" s="69"/>
      <c r="BC1635" s="68"/>
      <c r="BD1635" s="20"/>
      <c r="BE1635" s="27"/>
      <c r="BF1635" s="27"/>
      <c r="BG1635" s="28"/>
      <c r="BH1635" s="17"/>
      <c r="CF1635" s="17"/>
      <c r="CG1635" s="17"/>
      <c r="CH1635" s="17"/>
      <c r="CI1635" s="17"/>
    </row>
    <row r="1636" spans="33:87" ht="9.9499999999999993" customHeight="1">
      <c r="AG1636" s="18">
        <v>37438</v>
      </c>
      <c r="AH1636" s="19" t="s">
        <v>33</v>
      </c>
      <c r="AI1636" s="26"/>
      <c r="AJ1636" s="20">
        <v>1.4500000000000001E-2</v>
      </c>
      <c r="AK1636" s="21"/>
      <c r="AL1636" s="21"/>
      <c r="AM1636" s="21"/>
      <c r="AN1636" s="21"/>
      <c r="AO1636" s="19" t="s">
        <v>34</v>
      </c>
      <c r="AP1636" s="20"/>
      <c r="AQ1636" s="3">
        <f t="shared" si="156"/>
        <v>37.196747884788181</v>
      </c>
      <c r="AR1636" s="27">
        <v>47.700702007325837</v>
      </c>
      <c r="AS1636" s="28">
        <v>2.7011980544689018E-2</v>
      </c>
      <c r="AT1636" s="28"/>
      <c r="AU1636" s="28"/>
      <c r="AV1636" s="28"/>
      <c r="AW1636" s="60"/>
      <c r="AX1636" s="69"/>
      <c r="AY1636" s="68"/>
      <c r="AZ1636" s="69"/>
      <c r="BA1636" s="69"/>
      <c r="BB1636" s="69"/>
      <c r="BC1636" s="68"/>
      <c r="BD1636" s="20"/>
      <c r="BE1636" s="27"/>
      <c r="BF1636" s="27"/>
      <c r="BG1636" s="28"/>
      <c r="BH1636" s="17"/>
      <c r="CF1636" s="17"/>
      <c r="CG1636" s="17"/>
      <c r="CH1636" s="17"/>
      <c r="CI1636" s="17"/>
    </row>
    <row r="1637" spans="33:87" ht="9.9499999999999993" customHeight="1">
      <c r="AG1637" s="18">
        <v>37438</v>
      </c>
      <c r="AH1637" s="19" t="s">
        <v>33</v>
      </c>
      <c r="AI1637" s="26"/>
      <c r="AJ1637" s="20">
        <v>1.4500000000000001E-2</v>
      </c>
      <c r="AK1637" s="21"/>
      <c r="AL1637" s="21"/>
      <c r="AM1637" s="21"/>
      <c r="AN1637" s="21"/>
      <c r="AO1637" s="19" t="s">
        <v>34</v>
      </c>
      <c r="AP1637" s="20"/>
      <c r="AQ1637" s="3">
        <f t="shared" si="156"/>
        <v>37.196747884788181</v>
      </c>
      <c r="AR1637" s="27">
        <v>47.700702007325837</v>
      </c>
      <c r="AS1637" s="28">
        <v>2.7011980544689018E-2</v>
      </c>
      <c r="AT1637" s="28"/>
      <c r="AU1637" s="28"/>
      <c r="AV1637" s="28"/>
      <c r="AW1637" s="60"/>
      <c r="AX1637" s="69"/>
      <c r="AY1637" s="68"/>
      <c r="AZ1637" s="69"/>
      <c r="BA1637" s="69"/>
      <c r="BB1637" s="69"/>
      <c r="BC1637" s="68"/>
      <c r="BD1637" s="20"/>
      <c r="BE1637" s="27"/>
      <c r="BF1637" s="27"/>
      <c r="BG1637" s="28"/>
      <c r="BH1637" s="17"/>
      <c r="CF1637" s="17"/>
      <c r="CG1637" s="17"/>
      <c r="CH1637" s="17"/>
      <c r="CI1637" s="17"/>
    </row>
    <row r="1638" spans="33:87" ht="9.9499999999999993" customHeight="1">
      <c r="AG1638" s="18">
        <v>37438</v>
      </c>
      <c r="AH1638" s="19" t="s">
        <v>33</v>
      </c>
      <c r="AI1638" s="26"/>
      <c r="AJ1638" s="20">
        <v>1.4500000000000001E-2</v>
      </c>
      <c r="AK1638" s="21"/>
      <c r="AL1638" s="21"/>
      <c r="AM1638" s="21"/>
      <c r="AN1638" s="21"/>
      <c r="AO1638" s="19" t="s">
        <v>34</v>
      </c>
      <c r="AP1638" s="20"/>
      <c r="AQ1638" s="3">
        <f t="shared" si="156"/>
        <v>37.196747884788181</v>
      </c>
      <c r="AR1638" s="27">
        <v>47.700702007325837</v>
      </c>
      <c r="AS1638" s="28">
        <v>2.7011980544689018E-2</v>
      </c>
      <c r="AT1638" s="28"/>
      <c r="AU1638" s="28"/>
      <c r="AV1638" s="28"/>
      <c r="AW1638" s="60"/>
      <c r="AX1638" s="69"/>
      <c r="AY1638" s="68"/>
      <c r="AZ1638" s="69"/>
      <c r="BA1638" s="69"/>
      <c r="BB1638" s="69"/>
      <c r="BC1638" s="68"/>
      <c r="BD1638" s="20"/>
      <c r="BE1638" s="27"/>
      <c r="BF1638" s="27"/>
      <c r="BG1638" s="28"/>
      <c r="BH1638" s="17"/>
      <c r="CF1638" s="17"/>
      <c r="CG1638" s="17"/>
      <c r="CH1638" s="17"/>
      <c r="CI1638" s="17"/>
    </row>
    <row r="1639" spans="33:87" ht="9.9499999999999993" customHeight="1">
      <c r="AG1639" s="18">
        <v>37438</v>
      </c>
      <c r="AH1639" s="19" t="s">
        <v>39</v>
      </c>
      <c r="AI1639" s="19"/>
      <c r="AJ1639" s="19"/>
      <c r="AK1639" s="19"/>
      <c r="AL1639" s="20">
        <v>0.02</v>
      </c>
      <c r="AM1639" s="26"/>
      <c r="AN1639" s="21"/>
      <c r="AO1639" s="19" t="s">
        <v>34</v>
      </c>
      <c r="AP1639" s="18"/>
      <c r="AQ1639" s="3">
        <f t="shared" si="156"/>
        <v>37.196747884788181</v>
      </c>
      <c r="AR1639" s="19"/>
      <c r="AS1639" s="19"/>
      <c r="AT1639" s="27">
        <v>186.103534925579</v>
      </c>
      <c r="AU1639" s="27">
        <v>106.01008767242239</v>
      </c>
      <c r="AV1639" s="28">
        <v>0</v>
      </c>
      <c r="AW1639" s="60"/>
      <c r="AX1639" s="69"/>
      <c r="AY1639" s="68"/>
      <c r="AZ1639" s="69"/>
      <c r="BA1639" s="69"/>
      <c r="BB1639" s="69"/>
      <c r="BC1639" s="68"/>
      <c r="BD1639" s="20"/>
      <c r="BE1639" s="27"/>
      <c r="BF1639" s="27"/>
      <c r="BG1639" s="28"/>
      <c r="BH1639" s="17"/>
      <c r="CF1639" s="17"/>
      <c r="CG1639" s="17"/>
      <c r="CH1639" s="17"/>
      <c r="CI1639" s="17"/>
    </row>
    <row r="1640" spans="33:87" ht="9.9499999999999993" customHeight="1">
      <c r="AG1640" s="18">
        <v>37469</v>
      </c>
      <c r="AH1640" s="19" t="s">
        <v>35</v>
      </c>
      <c r="AI1640" s="20">
        <v>1.6E-2</v>
      </c>
      <c r="AJ1640" s="26"/>
      <c r="AK1640" s="20"/>
      <c r="AL1640" s="20"/>
      <c r="AM1640" s="20"/>
      <c r="AN1640" s="20"/>
      <c r="AO1640" s="19" t="s">
        <v>34</v>
      </c>
      <c r="AP1640" s="20"/>
      <c r="AQ1640" s="3">
        <f t="shared" si="156"/>
        <v>37.123925111204528</v>
      </c>
      <c r="AR1640" s="27">
        <v>47.607470011269847</v>
      </c>
      <c r="AS1640" s="28">
        <v>2.6959185077166964E-2</v>
      </c>
      <c r="AT1640" s="28"/>
      <c r="AU1640" s="28"/>
      <c r="AV1640" s="28"/>
      <c r="AW1640" s="60"/>
      <c r="AX1640" s="69"/>
      <c r="AY1640" s="68"/>
      <c r="AZ1640" s="69"/>
      <c r="BA1640" s="69"/>
      <c r="BB1640" s="69"/>
      <c r="BC1640" s="68"/>
      <c r="BD1640" s="20"/>
      <c r="BE1640" s="27"/>
      <c r="BF1640" s="27"/>
      <c r="BG1640" s="28"/>
      <c r="BH1640" s="17"/>
      <c r="CF1640" s="17"/>
      <c r="CG1640" s="17"/>
      <c r="CH1640" s="17"/>
      <c r="CI1640" s="17"/>
    </row>
    <row r="1641" spans="33:87" ht="9.9499999999999993" customHeight="1">
      <c r="AG1641" s="18">
        <v>37469</v>
      </c>
      <c r="AH1641" s="19" t="s">
        <v>33</v>
      </c>
      <c r="AI1641" s="26"/>
      <c r="AJ1641" s="20">
        <v>1.4500000000000001E-2</v>
      </c>
      <c r="AK1641" s="21"/>
      <c r="AL1641" s="21"/>
      <c r="AM1641" s="21"/>
      <c r="AN1641" s="21"/>
      <c r="AO1641" s="19" t="s">
        <v>34</v>
      </c>
      <c r="AP1641" s="20"/>
      <c r="AQ1641" s="3">
        <f t="shared" si="156"/>
        <v>37.123925111204528</v>
      </c>
      <c r="AR1641" s="27">
        <v>47.607470011269847</v>
      </c>
      <c r="AS1641" s="28">
        <v>2.6959185077166964E-2</v>
      </c>
      <c r="AT1641" s="28"/>
      <c r="AU1641" s="28"/>
      <c r="AV1641" s="28"/>
      <c r="AW1641" s="60"/>
      <c r="AX1641" s="69"/>
      <c r="AY1641" s="68"/>
      <c r="AZ1641" s="69"/>
      <c r="BA1641" s="69"/>
      <c r="BB1641" s="69"/>
      <c r="BC1641" s="68"/>
      <c r="BD1641" s="20"/>
      <c r="BE1641" s="27"/>
      <c r="BF1641" s="27"/>
      <c r="BG1641" s="28"/>
      <c r="BH1641" s="17"/>
      <c r="CF1641" s="17"/>
      <c r="CG1641" s="17"/>
      <c r="CH1641" s="17"/>
      <c r="CI1641" s="17"/>
    </row>
    <row r="1642" spans="33:87" ht="9.9499999999999993" customHeight="1">
      <c r="AG1642" s="18">
        <v>37470</v>
      </c>
      <c r="AH1642" s="19" t="s">
        <v>33</v>
      </c>
      <c r="AI1642" s="26"/>
      <c r="AJ1642" s="20">
        <v>1.4500000000000001E-2</v>
      </c>
      <c r="AK1642" s="20"/>
      <c r="AL1642" s="20"/>
      <c r="AM1642" s="20"/>
      <c r="AN1642" s="20"/>
      <c r="AO1642" s="19" t="s">
        <v>34</v>
      </c>
      <c r="AP1642" s="20"/>
      <c r="AQ1642" s="3">
        <f t="shared" si="156"/>
        <v>37.121578364677788</v>
      </c>
      <c r="AR1642" s="27">
        <v>47.604465563344476</v>
      </c>
      <c r="AS1642" s="28">
        <v>2.6957483716694427E-2</v>
      </c>
      <c r="AT1642" s="28"/>
      <c r="AU1642" s="28"/>
      <c r="AV1642" s="28"/>
      <c r="AW1642" s="60"/>
      <c r="AX1642" s="69"/>
      <c r="AY1642" s="68"/>
      <c r="AZ1642" s="69"/>
      <c r="BA1642" s="69"/>
      <c r="BB1642" s="69"/>
      <c r="BC1642" s="68"/>
      <c r="BD1642" s="20"/>
      <c r="BE1642" s="27"/>
      <c r="BF1642" s="27"/>
      <c r="BG1642" s="28"/>
      <c r="BH1642" s="17"/>
      <c r="CF1642" s="17"/>
      <c r="CG1642" s="17"/>
      <c r="CH1642" s="17"/>
      <c r="CI1642" s="17"/>
    </row>
    <row r="1643" spans="33:87" ht="9.9499999999999993" customHeight="1">
      <c r="AG1643" s="18">
        <v>37470</v>
      </c>
      <c r="AH1643" s="19" t="s">
        <v>33</v>
      </c>
      <c r="AI1643" s="26"/>
      <c r="AJ1643" s="20">
        <v>1.4500000000000001E-2</v>
      </c>
      <c r="AK1643" s="21"/>
      <c r="AL1643" s="21"/>
      <c r="AM1643" s="21"/>
      <c r="AN1643" s="21"/>
      <c r="AO1643" s="19" t="s">
        <v>34</v>
      </c>
      <c r="AP1643" s="20"/>
      <c r="AQ1643" s="3">
        <f t="shared" si="156"/>
        <v>37.121578364677788</v>
      </c>
      <c r="AR1643" s="27">
        <v>47.604465563344476</v>
      </c>
      <c r="AS1643" s="28">
        <v>2.6957483716694427E-2</v>
      </c>
      <c r="AT1643" s="28"/>
      <c r="AU1643" s="28"/>
      <c r="AV1643" s="28"/>
      <c r="AW1643" s="60"/>
      <c r="AX1643" s="69"/>
      <c r="AY1643" s="68"/>
      <c r="AZ1643" s="69"/>
      <c r="BA1643" s="69"/>
      <c r="BB1643" s="69"/>
      <c r="BC1643" s="68"/>
      <c r="BD1643" s="20"/>
      <c r="BE1643" s="27"/>
      <c r="BF1643" s="27"/>
      <c r="BG1643" s="28"/>
      <c r="BH1643" s="17"/>
      <c r="CF1643" s="17"/>
      <c r="CG1643" s="17"/>
      <c r="CH1643" s="17"/>
      <c r="CI1643" s="17"/>
    </row>
    <row r="1644" spans="33:87" ht="9.9499999999999993" customHeight="1">
      <c r="AG1644" s="18">
        <v>37470</v>
      </c>
      <c r="AH1644" s="19" t="s">
        <v>33</v>
      </c>
      <c r="AI1644" s="26"/>
      <c r="AJ1644" s="20">
        <v>1.4500000000000001E-2</v>
      </c>
      <c r="AK1644" s="21"/>
      <c r="AL1644" s="21"/>
      <c r="AM1644" s="21"/>
      <c r="AN1644" s="21"/>
      <c r="AO1644" s="19" t="s">
        <v>34</v>
      </c>
      <c r="AP1644" s="18"/>
      <c r="AQ1644" s="3">
        <f t="shared" si="156"/>
        <v>37.121578364677788</v>
      </c>
      <c r="AR1644" s="27">
        <v>47.604465563344476</v>
      </c>
      <c r="AS1644" s="28">
        <v>2.6957483716694427E-2</v>
      </c>
      <c r="AT1644" s="28"/>
      <c r="AU1644" s="28"/>
      <c r="AV1644" s="28"/>
      <c r="AW1644" s="60"/>
      <c r="AX1644" s="69"/>
      <c r="AY1644" s="68"/>
      <c r="AZ1644" s="69"/>
      <c r="BA1644" s="69"/>
      <c r="BB1644" s="69"/>
      <c r="BC1644" s="68"/>
      <c r="BD1644" s="20"/>
      <c r="BE1644" s="27"/>
      <c r="BF1644" s="27"/>
      <c r="BG1644" s="28"/>
      <c r="BH1644" s="17"/>
      <c r="CF1644" s="17"/>
      <c r="CG1644" s="17"/>
      <c r="CH1644" s="17"/>
      <c r="CI1644" s="17"/>
    </row>
    <row r="1645" spans="33:87" ht="9.9499999999999993" customHeight="1">
      <c r="AG1645" s="18">
        <v>37470</v>
      </c>
      <c r="AH1645" s="19" t="s">
        <v>39</v>
      </c>
      <c r="AI1645" s="19"/>
      <c r="AJ1645" s="19"/>
      <c r="AK1645" s="19"/>
      <c r="AL1645" s="20">
        <v>0.02</v>
      </c>
      <c r="AM1645" s="26"/>
      <c r="AN1645" s="20"/>
      <c r="AO1645" s="19" t="s">
        <v>34</v>
      </c>
      <c r="AP1645" s="18"/>
      <c r="AQ1645" s="3">
        <f t="shared" si="156"/>
        <v>37.121578364677788</v>
      </c>
      <c r="AR1645" s="19"/>
      <c r="AS1645" s="19"/>
      <c r="AT1645" s="27">
        <v>185.72806996049633</v>
      </c>
      <c r="AU1645" s="27">
        <v>105.79621170342347</v>
      </c>
      <c r="AV1645" s="28">
        <v>0</v>
      </c>
      <c r="AW1645" s="60"/>
      <c r="AX1645" s="69"/>
      <c r="AY1645" s="68"/>
      <c r="AZ1645" s="69"/>
      <c r="BA1645" s="69"/>
      <c r="BB1645" s="69"/>
      <c r="BC1645" s="68"/>
      <c r="BD1645" s="20"/>
      <c r="BE1645" s="27"/>
      <c r="BF1645" s="27"/>
      <c r="BG1645" s="28"/>
      <c r="BH1645" s="17"/>
      <c r="CF1645" s="17"/>
      <c r="CG1645" s="17"/>
      <c r="CH1645" s="17"/>
      <c r="CI1645" s="17"/>
    </row>
    <row r="1646" spans="33:87" ht="9.9499999999999993" customHeight="1">
      <c r="AG1646" s="18">
        <v>37501</v>
      </c>
      <c r="AH1646" s="19" t="s">
        <v>35</v>
      </c>
      <c r="AI1646" s="20">
        <v>1.6E-2</v>
      </c>
      <c r="AJ1646" s="26"/>
      <c r="AK1646" s="20"/>
      <c r="AL1646" s="20"/>
      <c r="AM1646" s="20"/>
      <c r="AN1646" s="20"/>
      <c r="AO1646" s="19" t="s">
        <v>34</v>
      </c>
      <c r="AP1646" s="20"/>
      <c r="AQ1646" s="3">
        <f t="shared" si="156"/>
        <v>37.048902755920501</v>
      </c>
      <c r="AR1646" s="27">
        <v>47.511421663383267</v>
      </c>
      <c r="AS1646" s="28">
        <v>2.6904794764335438E-2</v>
      </c>
      <c r="AT1646" s="28"/>
      <c r="AU1646" s="28"/>
      <c r="AV1646" s="28"/>
      <c r="AW1646" s="60"/>
      <c r="AX1646" s="69"/>
      <c r="AY1646" s="68"/>
      <c r="AZ1646" s="69"/>
      <c r="BA1646" s="69"/>
      <c r="BB1646" s="69"/>
      <c r="BC1646" s="68"/>
      <c r="BD1646" s="20"/>
      <c r="BE1646" s="27"/>
      <c r="BF1646" s="27"/>
      <c r="BG1646" s="28"/>
      <c r="BH1646" s="17"/>
      <c r="CF1646" s="17"/>
      <c r="CG1646" s="17"/>
      <c r="CH1646" s="17"/>
      <c r="CI1646" s="17"/>
    </row>
    <row r="1647" spans="33:87" ht="9.9499999999999993" customHeight="1">
      <c r="AG1647" s="18">
        <v>37501</v>
      </c>
      <c r="AH1647" s="19" t="s">
        <v>33</v>
      </c>
      <c r="AI1647" s="26"/>
      <c r="AJ1647" s="20">
        <v>1.4500000000000001E-2</v>
      </c>
      <c r="AK1647" s="21"/>
      <c r="AL1647" s="21"/>
      <c r="AM1647" s="21"/>
      <c r="AN1647" s="21"/>
      <c r="AO1647" s="19" t="s">
        <v>34</v>
      </c>
      <c r="AP1647" s="18"/>
      <c r="AQ1647" s="3">
        <f t="shared" si="156"/>
        <v>37.048902755920501</v>
      </c>
      <c r="AR1647" s="27">
        <v>47.511421663383267</v>
      </c>
      <c r="AS1647" s="28">
        <v>2.6904794764335438E-2</v>
      </c>
      <c r="AT1647" s="28"/>
      <c r="AU1647" s="28"/>
      <c r="AV1647" s="28"/>
      <c r="AW1647" s="60"/>
      <c r="AX1647" s="69"/>
      <c r="AY1647" s="68"/>
      <c r="AZ1647" s="69"/>
      <c r="BA1647" s="69"/>
      <c r="BB1647" s="69"/>
      <c r="BC1647" s="68"/>
      <c r="BD1647" s="20"/>
      <c r="BE1647" s="27"/>
      <c r="BF1647" s="27"/>
      <c r="BG1647" s="28"/>
      <c r="BH1647" s="17"/>
      <c r="CF1647" s="17"/>
      <c r="CG1647" s="17"/>
      <c r="CH1647" s="17"/>
      <c r="CI1647" s="17"/>
    </row>
    <row r="1648" spans="33:87" ht="9.9499999999999993" customHeight="1">
      <c r="AG1648" s="18">
        <v>37503</v>
      </c>
      <c r="AH1648" s="19" t="s">
        <v>33</v>
      </c>
      <c r="AI1648" s="26"/>
      <c r="AJ1648" s="20">
        <v>1.4500000000000001E-2</v>
      </c>
      <c r="AK1648" s="21"/>
      <c r="AL1648" s="21"/>
      <c r="AM1648" s="21"/>
      <c r="AN1648" s="21"/>
      <c r="AO1648" s="19" t="s">
        <v>34</v>
      </c>
      <c r="AP1648" s="18"/>
      <c r="AQ1648" s="3">
        <f t="shared" si="156"/>
        <v>37.044218895819135</v>
      </c>
      <c r="AR1648" s="27">
        <v>47.505425079739297</v>
      </c>
      <c r="AS1648" s="28">
        <v>2.6901399015553783E-2</v>
      </c>
      <c r="AT1648" s="28"/>
      <c r="AU1648" s="28"/>
      <c r="AV1648" s="28"/>
      <c r="AW1648" s="60"/>
      <c r="AX1648" s="69"/>
      <c r="AY1648" s="68"/>
      <c r="AZ1648" s="69"/>
      <c r="BA1648" s="69"/>
      <c r="BB1648" s="69"/>
      <c r="BC1648" s="68"/>
      <c r="BD1648" s="20"/>
      <c r="BE1648" s="27"/>
      <c r="BF1648" s="27"/>
      <c r="BG1648" s="28"/>
      <c r="BH1648" s="17"/>
      <c r="CF1648" s="17"/>
      <c r="CG1648" s="17"/>
      <c r="CH1648" s="17"/>
      <c r="CI1648" s="17"/>
    </row>
    <row r="1649" spans="33:87" ht="9.9499999999999993" customHeight="1">
      <c r="AG1649" s="18">
        <v>37503</v>
      </c>
      <c r="AH1649" s="19" t="s">
        <v>33</v>
      </c>
      <c r="AI1649" s="26"/>
      <c r="AJ1649" s="20">
        <v>1.4500000000000001E-2</v>
      </c>
      <c r="AK1649" s="21"/>
      <c r="AL1649" s="21"/>
      <c r="AM1649" s="21"/>
      <c r="AN1649" s="21"/>
      <c r="AO1649" s="19" t="s">
        <v>34</v>
      </c>
      <c r="AP1649" s="18"/>
      <c r="AQ1649" s="3">
        <f t="shared" si="156"/>
        <v>37.044218895819135</v>
      </c>
      <c r="AR1649" s="27">
        <v>47.505425079739297</v>
      </c>
      <c r="AS1649" s="28">
        <v>2.6901399015553783E-2</v>
      </c>
      <c r="AT1649" s="28"/>
      <c r="AU1649" s="28"/>
      <c r="AV1649" s="28"/>
      <c r="AW1649" s="60"/>
      <c r="AX1649" s="69"/>
      <c r="AY1649" s="68"/>
      <c r="AZ1649" s="69"/>
      <c r="BA1649" s="69"/>
      <c r="BB1649" s="69"/>
      <c r="BC1649" s="68"/>
      <c r="BD1649" s="20"/>
      <c r="BE1649" s="27"/>
      <c r="BF1649" s="27"/>
      <c r="BG1649" s="28"/>
      <c r="BH1649" s="17"/>
      <c r="CF1649" s="17"/>
      <c r="CG1649" s="17"/>
      <c r="CH1649" s="17"/>
      <c r="CI1649" s="17"/>
    </row>
    <row r="1650" spans="33:87" ht="9.9499999999999993" customHeight="1">
      <c r="AG1650" s="18">
        <v>37503</v>
      </c>
      <c r="AH1650" s="19" t="s">
        <v>33</v>
      </c>
      <c r="AI1650" s="26"/>
      <c r="AJ1650" s="20">
        <v>1.4500000000000001E-2</v>
      </c>
      <c r="AK1650" s="21"/>
      <c r="AL1650" s="21"/>
      <c r="AM1650" s="21"/>
      <c r="AN1650" s="21"/>
      <c r="AO1650" s="19" t="s">
        <v>34</v>
      </c>
      <c r="AP1650" s="20"/>
      <c r="AQ1650" s="3">
        <f t="shared" si="156"/>
        <v>37.044218895819135</v>
      </c>
      <c r="AR1650" s="27">
        <v>47.505425079739297</v>
      </c>
      <c r="AS1650" s="28">
        <v>2.6901399015553783E-2</v>
      </c>
      <c r="AT1650" s="28"/>
      <c r="AU1650" s="28"/>
      <c r="AV1650" s="28"/>
      <c r="AW1650" s="60"/>
      <c r="AX1650" s="69"/>
      <c r="AY1650" s="68"/>
      <c r="AZ1650" s="69"/>
      <c r="BA1650" s="69"/>
      <c r="BB1650" s="69"/>
      <c r="BC1650" s="68"/>
      <c r="BD1650" s="20"/>
      <c r="BE1650" s="27"/>
      <c r="BF1650" s="27"/>
      <c r="BG1650" s="28"/>
      <c r="BH1650" s="17"/>
      <c r="CF1650" s="17"/>
      <c r="CG1650" s="17"/>
      <c r="CH1650" s="17"/>
      <c r="CI1650" s="17"/>
    </row>
    <row r="1651" spans="33:87" ht="9.9499999999999993" customHeight="1">
      <c r="AG1651" s="18">
        <v>37503</v>
      </c>
      <c r="AH1651" s="19" t="s">
        <v>39</v>
      </c>
      <c r="AI1651" s="19"/>
      <c r="AJ1651" s="19"/>
      <c r="AK1651" s="19"/>
      <c r="AL1651" s="20">
        <v>0.02</v>
      </c>
      <c r="AM1651" s="26"/>
      <c r="AN1651" s="21"/>
      <c r="AO1651" s="19" t="s">
        <v>34</v>
      </c>
      <c r="AP1651" s="18"/>
      <c r="AQ1651" s="3">
        <f t="shared" si="156"/>
        <v>37.044218895819135</v>
      </c>
      <c r="AR1651" s="19"/>
      <c r="AS1651" s="19"/>
      <c r="AT1651" s="27">
        <v>185.34166507914193</v>
      </c>
      <c r="AU1651" s="27">
        <v>105.57610403397047</v>
      </c>
      <c r="AV1651" s="28">
        <v>0</v>
      </c>
      <c r="AW1651" s="60"/>
      <c r="AX1651" s="69"/>
      <c r="AY1651" s="68"/>
      <c r="AZ1651" s="69"/>
      <c r="BA1651" s="69"/>
      <c r="BB1651" s="69"/>
      <c r="BC1651" s="68"/>
      <c r="BD1651" s="20"/>
      <c r="BE1651" s="27"/>
      <c r="BF1651" s="27"/>
      <c r="BG1651" s="28"/>
      <c r="BH1651" s="17"/>
      <c r="CF1651" s="17"/>
      <c r="CG1651" s="17"/>
      <c r="CH1651" s="17"/>
      <c r="CI1651" s="17"/>
    </row>
    <row r="1652" spans="33:87" ht="9.9499999999999993" customHeight="1">
      <c r="AG1652" s="18">
        <v>37530</v>
      </c>
      <c r="AH1652" s="19" t="s">
        <v>35</v>
      </c>
      <c r="AI1652" s="20">
        <v>1.6E-2</v>
      </c>
      <c r="AJ1652" s="26"/>
      <c r="AK1652" s="20"/>
      <c r="AL1652" s="20"/>
      <c r="AM1652" s="20"/>
      <c r="AN1652" s="20"/>
      <c r="AO1652" s="19" t="s">
        <v>34</v>
      </c>
      <c r="AP1652" s="18"/>
      <c r="AQ1652" s="3">
        <f t="shared" si="156"/>
        <v>36.981044710713121</v>
      </c>
      <c r="AR1652" s="27">
        <v>47.424545238289127</v>
      </c>
      <c r="AS1652" s="28">
        <v>2.6855598333136697E-2</v>
      </c>
      <c r="AT1652" s="28"/>
      <c r="AU1652" s="28"/>
      <c r="AV1652" s="28"/>
      <c r="AW1652" s="60"/>
      <c r="AX1652" s="69"/>
      <c r="AY1652" s="68"/>
      <c r="AZ1652" s="69"/>
      <c r="BA1652" s="69"/>
      <c r="BB1652" s="69"/>
      <c r="BC1652" s="68"/>
      <c r="BD1652" s="20"/>
      <c r="BE1652" s="27"/>
      <c r="BF1652" s="27"/>
      <c r="BG1652" s="28"/>
      <c r="BH1652" s="17"/>
      <c r="CF1652" s="17"/>
      <c r="CG1652" s="17"/>
      <c r="CH1652" s="17"/>
      <c r="CI1652" s="17"/>
    </row>
    <row r="1653" spans="33:87" ht="9.9499999999999993" customHeight="1">
      <c r="AG1653" s="18">
        <v>37530</v>
      </c>
      <c r="AH1653" s="19" t="s">
        <v>33</v>
      </c>
      <c r="AI1653" s="26"/>
      <c r="AJ1653" s="20">
        <v>1.4500000000000001E-2</v>
      </c>
      <c r="AK1653" s="21"/>
      <c r="AL1653" s="21"/>
      <c r="AM1653" s="21"/>
      <c r="AN1653" s="21"/>
      <c r="AO1653" s="19" t="s">
        <v>34</v>
      </c>
      <c r="AP1653" s="20"/>
      <c r="AQ1653" s="3">
        <f t="shared" si="156"/>
        <v>36.981044710713121</v>
      </c>
      <c r="AR1653" s="27">
        <v>47.424545238289127</v>
      </c>
      <c r="AS1653" s="28">
        <v>2.6855598333136697E-2</v>
      </c>
      <c r="AT1653" s="28"/>
      <c r="AU1653" s="28"/>
      <c r="AV1653" s="28"/>
      <c r="AW1653" s="60"/>
      <c r="AX1653" s="69"/>
      <c r="AY1653" s="68"/>
      <c r="AZ1653" s="69"/>
      <c r="BA1653" s="69"/>
      <c r="BB1653" s="69"/>
      <c r="BC1653" s="68"/>
      <c r="BD1653" s="20"/>
      <c r="BE1653" s="27"/>
      <c r="BF1653" s="27"/>
      <c r="BG1653" s="28"/>
      <c r="BH1653" s="17"/>
      <c r="CF1653" s="17"/>
      <c r="CG1653" s="17"/>
      <c r="CH1653" s="17"/>
      <c r="CI1653" s="17"/>
    </row>
    <row r="1654" spans="33:87" ht="9.9499999999999993" customHeight="1">
      <c r="AG1654" s="18">
        <v>37530</v>
      </c>
      <c r="AH1654" s="19" t="s">
        <v>33</v>
      </c>
      <c r="AI1654" s="26"/>
      <c r="AJ1654" s="20">
        <v>1.4500000000000001E-2</v>
      </c>
      <c r="AK1654" s="21"/>
      <c r="AL1654" s="21"/>
      <c r="AM1654" s="21"/>
      <c r="AN1654" s="21"/>
      <c r="AO1654" s="19" t="s">
        <v>34</v>
      </c>
      <c r="AP1654" s="18"/>
      <c r="AQ1654" s="3">
        <f t="shared" si="156"/>
        <v>36.981044710713121</v>
      </c>
      <c r="AR1654" s="27">
        <v>47.424545238289127</v>
      </c>
      <c r="AS1654" s="28">
        <v>2.6855598333136697E-2</v>
      </c>
      <c r="AT1654" s="28"/>
      <c r="AU1654" s="28"/>
      <c r="AV1654" s="28"/>
      <c r="AW1654" s="60"/>
      <c r="AX1654" s="69"/>
      <c r="AY1654" s="68"/>
      <c r="AZ1654" s="69"/>
      <c r="BA1654" s="69"/>
      <c r="BB1654" s="69"/>
      <c r="BC1654" s="68"/>
      <c r="BD1654" s="20"/>
      <c r="BE1654" s="27"/>
      <c r="BF1654" s="27"/>
      <c r="BG1654" s="28"/>
      <c r="BH1654" s="17"/>
      <c r="CF1654" s="17"/>
      <c r="CG1654" s="17"/>
      <c r="CH1654" s="17"/>
      <c r="CI1654" s="17"/>
    </row>
    <row r="1655" spans="33:87" ht="9.9499999999999993" customHeight="1">
      <c r="AG1655" s="18">
        <v>37530</v>
      </c>
      <c r="AH1655" s="19" t="s">
        <v>33</v>
      </c>
      <c r="AI1655" s="26"/>
      <c r="AJ1655" s="20">
        <v>1.4500000000000001E-2</v>
      </c>
      <c r="AK1655" s="21"/>
      <c r="AL1655" s="21"/>
      <c r="AM1655" s="21"/>
      <c r="AN1655" s="21"/>
      <c r="AO1655" s="19" t="s">
        <v>34</v>
      </c>
      <c r="AP1655" s="18"/>
      <c r="AQ1655" s="3">
        <f t="shared" si="156"/>
        <v>36.981044710713121</v>
      </c>
      <c r="AR1655" s="27">
        <v>47.424545238289127</v>
      </c>
      <c r="AS1655" s="28">
        <v>2.6855598333136697E-2</v>
      </c>
      <c r="AT1655" s="28"/>
      <c r="AU1655" s="28"/>
      <c r="AV1655" s="28"/>
      <c r="AW1655" s="60"/>
      <c r="AX1655" s="69"/>
      <c r="AY1655" s="68"/>
      <c r="AZ1655" s="69"/>
      <c r="BA1655" s="69"/>
      <c r="BB1655" s="69"/>
      <c r="BC1655" s="68"/>
      <c r="BD1655" s="20"/>
      <c r="BE1655" s="27"/>
      <c r="BF1655" s="27"/>
      <c r="BG1655" s="28"/>
      <c r="BH1655" s="17"/>
      <c r="CF1655" s="17"/>
      <c r="CG1655" s="17"/>
      <c r="CH1655" s="17"/>
      <c r="CI1655" s="17"/>
    </row>
    <row r="1656" spans="33:87" ht="9.9499999999999993" customHeight="1">
      <c r="AG1656" s="18">
        <v>37530</v>
      </c>
      <c r="AH1656" s="19" t="s">
        <v>33</v>
      </c>
      <c r="AI1656" s="26"/>
      <c r="AJ1656" s="20">
        <v>1.4500000000000001E-2</v>
      </c>
      <c r="AK1656" s="21"/>
      <c r="AL1656" s="21"/>
      <c r="AM1656" s="21"/>
      <c r="AN1656" s="21"/>
      <c r="AO1656" s="19" t="s">
        <v>34</v>
      </c>
      <c r="AP1656" s="20"/>
      <c r="AQ1656" s="3">
        <f t="shared" si="156"/>
        <v>36.981044710713121</v>
      </c>
      <c r="AR1656" s="27">
        <v>47.424545238289127</v>
      </c>
      <c r="AS1656" s="28">
        <v>2.6855598333136697E-2</v>
      </c>
      <c r="AT1656" s="28"/>
      <c r="AU1656" s="28"/>
      <c r="AV1656" s="28"/>
      <c r="AW1656" s="60"/>
      <c r="AX1656" s="69"/>
      <c r="AY1656" s="68"/>
      <c r="AZ1656" s="69"/>
      <c r="BA1656" s="69"/>
      <c r="BB1656" s="69"/>
      <c r="BC1656" s="68"/>
      <c r="BD1656" s="20"/>
      <c r="BE1656" s="27"/>
      <c r="BF1656" s="27"/>
      <c r="BG1656" s="28"/>
      <c r="BH1656" s="17"/>
      <c r="CF1656" s="17"/>
      <c r="CG1656" s="17"/>
      <c r="CH1656" s="17"/>
      <c r="CI1656" s="17"/>
    </row>
    <row r="1657" spans="33:87" ht="9.9499999999999993" customHeight="1">
      <c r="AG1657" s="18">
        <v>37530</v>
      </c>
      <c r="AH1657" s="19" t="s">
        <v>39</v>
      </c>
      <c r="AI1657" s="19"/>
      <c r="AJ1657" s="19"/>
      <c r="AK1657" s="19"/>
      <c r="AL1657" s="20">
        <v>0.02</v>
      </c>
      <c r="AM1657" s="26"/>
      <c r="AN1657" s="20"/>
      <c r="AO1657" s="19" t="s">
        <v>34</v>
      </c>
      <c r="AP1657" s="18"/>
      <c r="AQ1657" s="3">
        <f t="shared" si="156"/>
        <v>36.981044710713121</v>
      </c>
      <c r="AR1657" s="19"/>
      <c r="AS1657" s="19"/>
      <c r="AT1657" s="27">
        <v>185.02611365610866</v>
      </c>
      <c r="AU1657" s="27">
        <v>105.39635659373891</v>
      </c>
      <c r="AV1657" s="28">
        <v>0</v>
      </c>
      <c r="AW1657" s="60"/>
      <c r="AX1657" s="69"/>
      <c r="AY1657" s="68"/>
      <c r="AZ1657" s="69"/>
      <c r="BA1657" s="69"/>
      <c r="BB1657" s="69"/>
      <c r="BC1657" s="68"/>
      <c r="BD1657" s="20"/>
      <c r="BE1657" s="27"/>
      <c r="BF1657" s="27"/>
      <c r="BG1657" s="28"/>
      <c r="BH1657" s="17"/>
      <c r="CF1657" s="17"/>
      <c r="CG1657" s="17"/>
      <c r="CH1657" s="17"/>
      <c r="CI1657" s="17"/>
    </row>
    <row r="1658" spans="33:87" ht="9.9499999999999993" customHeight="1">
      <c r="AG1658" s="18">
        <v>37561</v>
      </c>
      <c r="AH1658" s="19" t="s">
        <v>35</v>
      </c>
      <c r="AI1658" s="20">
        <v>1.6E-2</v>
      </c>
      <c r="AJ1658" s="26"/>
      <c r="AK1658" s="20"/>
      <c r="AL1658" s="20"/>
      <c r="AM1658" s="20"/>
      <c r="AN1658" s="20"/>
      <c r="AO1658" s="19" t="s">
        <v>34</v>
      </c>
      <c r="AP1658" s="20"/>
      <c r="AQ1658" s="3">
        <f t="shared" si="156"/>
        <v>36.908644234892044</v>
      </c>
      <c r="AR1658" s="27">
        <v>47.331852996276957</v>
      </c>
      <c r="AS1658" s="28">
        <v>2.6803108517840232E-2</v>
      </c>
      <c r="AT1658" s="28"/>
      <c r="AU1658" s="28"/>
      <c r="AV1658" s="28"/>
      <c r="AW1658" s="60"/>
      <c r="AX1658" s="69"/>
      <c r="AY1658" s="68"/>
      <c r="AZ1658" s="69"/>
      <c r="BA1658" s="69"/>
      <c r="BB1658" s="69"/>
      <c r="BC1658" s="68"/>
      <c r="BD1658" s="20"/>
      <c r="BE1658" s="27"/>
      <c r="BF1658" s="27"/>
      <c r="BG1658" s="28"/>
      <c r="BH1658" s="17"/>
      <c r="CF1658" s="17"/>
      <c r="CG1658" s="17"/>
      <c r="CH1658" s="17"/>
      <c r="CI1658" s="17"/>
    </row>
    <row r="1659" spans="33:87" ht="9.9499999999999993" customHeight="1">
      <c r="AG1659" s="18">
        <v>37561</v>
      </c>
      <c r="AH1659" s="19" t="s">
        <v>33</v>
      </c>
      <c r="AI1659" s="26"/>
      <c r="AJ1659" s="20">
        <v>1.4500000000000001E-2</v>
      </c>
      <c r="AK1659" s="20"/>
      <c r="AL1659" s="20"/>
      <c r="AM1659" s="20"/>
      <c r="AN1659" s="20"/>
      <c r="AO1659" s="19" t="s">
        <v>34</v>
      </c>
      <c r="AP1659" s="20"/>
      <c r="AQ1659" s="3">
        <f t="shared" si="156"/>
        <v>36.908644234892044</v>
      </c>
      <c r="AR1659" s="27">
        <v>47.331852996276957</v>
      </c>
      <c r="AS1659" s="28">
        <v>2.6803108517840232E-2</v>
      </c>
      <c r="AT1659" s="28"/>
      <c r="AU1659" s="28"/>
      <c r="AV1659" s="28"/>
      <c r="AW1659" s="60"/>
      <c r="AX1659" s="69"/>
      <c r="AY1659" s="68"/>
      <c r="AZ1659" s="69"/>
      <c r="BA1659" s="69"/>
      <c r="BB1659" s="69"/>
      <c r="BC1659" s="68"/>
      <c r="BD1659" s="20"/>
      <c r="BE1659" s="27"/>
      <c r="BF1659" s="27"/>
      <c r="BG1659" s="28"/>
      <c r="BH1659" s="17"/>
      <c r="CF1659" s="17"/>
      <c r="CG1659" s="17"/>
      <c r="CH1659" s="17"/>
      <c r="CI1659" s="17"/>
    </row>
    <row r="1660" spans="33:87" ht="9.9499999999999993" customHeight="1">
      <c r="AG1660" s="18">
        <v>37561</v>
      </c>
      <c r="AH1660" s="19" t="s">
        <v>33</v>
      </c>
      <c r="AI1660" s="26"/>
      <c r="AJ1660" s="20">
        <v>1.4500000000000001E-2</v>
      </c>
      <c r="AK1660" s="21"/>
      <c r="AL1660" s="21"/>
      <c r="AM1660" s="21"/>
      <c r="AN1660" s="21"/>
      <c r="AO1660" s="19" t="s">
        <v>34</v>
      </c>
      <c r="AP1660" s="18"/>
      <c r="AQ1660" s="3">
        <f t="shared" si="156"/>
        <v>36.908644234892044</v>
      </c>
      <c r="AR1660" s="27">
        <v>47.331852996276957</v>
      </c>
      <c r="AS1660" s="28">
        <v>2.6803108517840232E-2</v>
      </c>
      <c r="AT1660" s="28"/>
      <c r="AU1660" s="28"/>
      <c r="AV1660" s="28"/>
      <c r="AW1660" s="60"/>
      <c r="AX1660" s="69"/>
      <c r="AY1660" s="68"/>
      <c r="AZ1660" s="69"/>
      <c r="BA1660" s="69"/>
      <c r="BB1660" s="69"/>
      <c r="BC1660" s="68"/>
      <c r="BD1660" s="20"/>
      <c r="BE1660" s="27"/>
      <c r="BF1660" s="27"/>
      <c r="BG1660" s="28"/>
      <c r="BH1660" s="17"/>
      <c r="CF1660" s="17"/>
      <c r="CG1660" s="17"/>
      <c r="CH1660" s="17"/>
      <c r="CI1660" s="17"/>
    </row>
    <row r="1661" spans="33:87" ht="9.9499999999999993" customHeight="1">
      <c r="AG1661" s="18">
        <v>37561</v>
      </c>
      <c r="AH1661" s="19" t="s">
        <v>33</v>
      </c>
      <c r="AI1661" s="26"/>
      <c r="AJ1661" s="20">
        <v>1.4500000000000001E-2</v>
      </c>
      <c r="AK1661" s="21"/>
      <c r="AL1661" s="21"/>
      <c r="AM1661" s="21"/>
      <c r="AN1661" s="21"/>
      <c r="AO1661" s="19" t="s">
        <v>34</v>
      </c>
      <c r="AP1661" s="20"/>
      <c r="AQ1661" s="3">
        <f t="shared" si="156"/>
        <v>36.908644234892044</v>
      </c>
      <c r="AR1661" s="27">
        <v>47.331852996276957</v>
      </c>
      <c r="AS1661" s="28">
        <v>2.6803108517840232E-2</v>
      </c>
      <c r="AT1661" s="28"/>
      <c r="AU1661" s="28"/>
      <c r="AV1661" s="28"/>
      <c r="AW1661" s="60"/>
      <c r="AX1661" s="69"/>
      <c r="AY1661" s="68"/>
      <c r="AZ1661" s="69"/>
      <c r="BA1661" s="69"/>
      <c r="BB1661" s="69"/>
      <c r="BC1661" s="68"/>
      <c r="BD1661" s="20"/>
      <c r="BE1661" s="27"/>
      <c r="BF1661" s="27"/>
      <c r="BG1661" s="28"/>
      <c r="BH1661" s="17"/>
      <c r="CF1661" s="17"/>
      <c r="CG1661" s="17"/>
      <c r="CH1661" s="17"/>
      <c r="CI1661" s="17"/>
    </row>
    <row r="1662" spans="33:87" ht="9.9499999999999993" customHeight="1">
      <c r="AG1662" s="18">
        <v>37561</v>
      </c>
      <c r="AH1662" s="19" t="s">
        <v>33</v>
      </c>
      <c r="AI1662" s="26"/>
      <c r="AJ1662" s="20">
        <v>1.4500000000000001E-2</v>
      </c>
      <c r="AK1662" s="21"/>
      <c r="AL1662" s="21"/>
      <c r="AM1662" s="21"/>
      <c r="AN1662" s="21"/>
      <c r="AO1662" s="19" t="s">
        <v>34</v>
      </c>
      <c r="AP1662" s="18"/>
      <c r="AQ1662" s="3">
        <f t="shared" si="156"/>
        <v>36.908644234892044</v>
      </c>
      <c r="AR1662" s="27">
        <v>47.331852996276957</v>
      </c>
      <c r="AS1662" s="28">
        <v>2.6803108517840232E-2</v>
      </c>
      <c r="AT1662" s="28"/>
      <c r="AU1662" s="28"/>
      <c r="AV1662" s="28"/>
      <c r="AW1662" s="60"/>
      <c r="AX1662" s="69"/>
      <c r="AY1662" s="68"/>
      <c r="AZ1662" s="69"/>
      <c r="BA1662" s="69"/>
      <c r="BB1662" s="69"/>
      <c r="BC1662" s="68"/>
      <c r="BD1662" s="20"/>
      <c r="BE1662" s="27"/>
      <c r="BF1662" s="27"/>
      <c r="BG1662" s="28"/>
      <c r="BH1662" s="17"/>
      <c r="CF1662" s="17"/>
      <c r="CG1662" s="17"/>
      <c r="CH1662" s="17"/>
      <c r="CI1662" s="17"/>
    </row>
    <row r="1663" spans="33:87" ht="9.9499999999999993" customHeight="1">
      <c r="AG1663" s="18">
        <v>37561</v>
      </c>
      <c r="AH1663" s="19" t="s">
        <v>39</v>
      </c>
      <c r="AI1663" s="19"/>
      <c r="AJ1663" s="19"/>
      <c r="AK1663" s="19"/>
      <c r="AL1663" s="20">
        <v>0.02</v>
      </c>
      <c r="AM1663" s="26"/>
      <c r="AN1663" s="20"/>
      <c r="AO1663" s="19" t="s">
        <v>34</v>
      </c>
      <c r="AP1663" s="18"/>
      <c r="AQ1663" s="3">
        <f t="shared" si="156"/>
        <v>36.908644234892044</v>
      </c>
      <c r="AR1663" s="19"/>
      <c r="AS1663" s="19"/>
      <c r="AT1663" s="27">
        <v>184.66447633898926</v>
      </c>
      <c r="AU1663" s="27">
        <v>105.19035726272796</v>
      </c>
      <c r="AV1663" s="28">
        <v>0</v>
      </c>
      <c r="AW1663" s="60"/>
      <c r="AX1663" s="69"/>
      <c r="AY1663" s="68"/>
      <c r="AZ1663" s="69"/>
      <c r="BA1663" s="69"/>
      <c r="BB1663" s="69"/>
      <c r="BC1663" s="68"/>
      <c r="BD1663" s="20"/>
      <c r="BE1663" s="27"/>
      <c r="BF1663" s="27"/>
      <c r="BG1663" s="28"/>
      <c r="BH1663" s="17"/>
      <c r="CF1663" s="17"/>
      <c r="CG1663" s="17"/>
      <c r="CH1663" s="17"/>
      <c r="CI1663" s="17"/>
    </row>
    <row r="1664" spans="33:87" ht="9.9499999999999993" customHeight="1">
      <c r="AG1664" s="18">
        <v>37592</v>
      </c>
      <c r="AH1664" s="19" t="s">
        <v>35</v>
      </c>
      <c r="AI1664" s="20">
        <v>1.6E-2</v>
      </c>
      <c r="AJ1664" s="26"/>
      <c r="AK1664" s="20"/>
      <c r="AL1664" s="20"/>
      <c r="AM1664" s="20"/>
      <c r="AN1664" s="20"/>
      <c r="AO1664" s="19" t="s">
        <v>34</v>
      </c>
      <c r="AP1664" s="20"/>
      <c r="AQ1664" s="3">
        <f t="shared" si="156"/>
        <v>36.83638550273831</v>
      </c>
      <c r="AR1664" s="27">
        <v>47.239341923144444</v>
      </c>
      <c r="AS1664" s="28">
        <v>2.6750721294959527E-2</v>
      </c>
      <c r="AT1664" s="28"/>
      <c r="AU1664" s="28"/>
      <c r="AV1664" s="28"/>
      <c r="AW1664" s="60"/>
      <c r="AX1664" s="69"/>
      <c r="AY1664" s="68"/>
      <c r="AZ1664" s="69"/>
      <c r="BA1664" s="69"/>
      <c r="BB1664" s="69"/>
      <c r="BC1664" s="68"/>
      <c r="BD1664" s="20"/>
      <c r="BE1664" s="27"/>
      <c r="BF1664" s="27"/>
      <c r="BG1664" s="28"/>
      <c r="BH1664" s="17"/>
      <c r="CF1664" s="17"/>
      <c r="CG1664" s="17"/>
      <c r="CH1664" s="17"/>
      <c r="CI1664" s="17"/>
    </row>
    <row r="1665" spans="33:87" ht="9.9499999999999993" customHeight="1">
      <c r="AG1665" s="18">
        <v>37592</v>
      </c>
      <c r="AH1665" s="19" t="s">
        <v>33</v>
      </c>
      <c r="AI1665" s="26"/>
      <c r="AJ1665" s="20">
        <v>1.4500000000000001E-2</v>
      </c>
      <c r="AK1665" s="21"/>
      <c r="AL1665" s="21"/>
      <c r="AM1665" s="21"/>
      <c r="AN1665" s="21"/>
      <c r="AO1665" s="19" t="s">
        <v>34</v>
      </c>
      <c r="AP1665" s="20"/>
      <c r="AQ1665" s="3">
        <f t="shared" si="156"/>
        <v>36.83638550273831</v>
      </c>
      <c r="AR1665" s="27">
        <v>47.239341923144444</v>
      </c>
      <c r="AS1665" s="28">
        <v>2.6750721294959527E-2</v>
      </c>
      <c r="AT1665" s="28"/>
      <c r="AU1665" s="28"/>
      <c r="AV1665" s="28"/>
      <c r="AW1665" s="60"/>
      <c r="AX1665" s="69"/>
      <c r="AY1665" s="68"/>
      <c r="AZ1665" s="69"/>
      <c r="BA1665" s="69"/>
      <c r="BB1665" s="69"/>
      <c r="BC1665" s="68"/>
      <c r="BD1665" s="20"/>
      <c r="BE1665" s="27"/>
      <c r="BF1665" s="27"/>
      <c r="BG1665" s="28"/>
      <c r="BH1665" s="17"/>
      <c r="CF1665" s="17"/>
      <c r="CG1665" s="17"/>
      <c r="CH1665" s="17"/>
      <c r="CI1665" s="17"/>
    </row>
    <row r="1666" spans="33:87" ht="9.9499999999999993" customHeight="1">
      <c r="AG1666" s="18">
        <v>37592</v>
      </c>
      <c r="AH1666" s="19" t="s">
        <v>33</v>
      </c>
      <c r="AI1666" s="26"/>
      <c r="AJ1666" s="20">
        <v>1.4500000000000001E-2</v>
      </c>
      <c r="AK1666" s="21"/>
      <c r="AL1666" s="21"/>
      <c r="AM1666" s="21"/>
      <c r="AN1666" s="21"/>
      <c r="AO1666" s="19" t="s">
        <v>34</v>
      </c>
      <c r="AP1666" s="18"/>
      <c r="AQ1666" s="3">
        <f t="shared" si="156"/>
        <v>36.83638550273831</v>
      </c>
      <c r="AR1666" s="27">
        <v>47.239341923144444</v>
      </c>
      <c r="AS1666" s="28">
        <v>2.6750721294959527E-2</v>
      </c>
      <c r="AT1666" s="28"/>
      <c r="AU1666" s="28"/>
      <c r="AV1666" s="28"/>
      <c r="AW1666" s="60"/>
      <c r="AX1666" s="69"/>
      <c r="AY1666" s="68"/>
      <c r="AZ1666" s="69"/>
      <c r="BA1666" s="69"/>
      <c r="BB1666" s="69"/>
      <c r="BC1666" s="68"/>
      <c r="BD1666" s="20"/>
      <c r="BE1666" s="27"/>
      <c r="BF1666" s="27"/>
      <c r="BG1666" s="28"/>
      <c r="BH1666" s="17"/>
      <c r="CF1666" s="17"/>
      <c r="CG1666" s="17"/>
      <c r="CH1666" s="17"/>
      <c r="CI1666" s="17"/>
    </row>
    <row r="1667" spans="33:87" ht="9.9499999999999993" customHeight="1">
      <c r="AG1667" s="18">
        <v>37592</v>
      </c>
      <c r="AH1667" s="19" t="s">
        <v>33</v>
      </c>
      <c r="AI1667" s="26"/>
      <c r="AJ1667" s="20">
        <v>1.4500000000000001E-2</v>
      </c>
      <c r="AK1667" s="21"/>
      <c r="AL1667" s="21"/>
      <c r="AM1667" s="21"/>
      <c r="AN1667" s="21"/>
      <c r="AO1667" s="19" t="s">
        <v>34</v>
      </c>
      <c r="AP1667" s="18"/>
      <c r="AQ1667" s="3">
        <f t="shared" si="156"/>
        <v>36.83638550273831</v>
      </c>
      <c r="AR1667" s="27">
        <v>47.239341923144444</v>
      </c>
      <c r="AS1667" s="28">
        <v>2.6750721294959527E-2</v>
      </c>
      <c r="AT1667" s="28"/>
      <c r="AU1667" s="28"/>
      <c r="AV1667" s="28"/>
      <c r="AW1667" s="60"/>
      <c r="AX1667" s="69"/>
      <c r="AY1667" s="68"/>
      <c r="AZ1667" s="69"/>
      <c r="BA1667" s="69"/>
      <c r="BB1667" s="69"/>
      <c r="BC1667" s="68"/>
      <c r="BD1667" s="20"/>
      <c r="BE1667" s="27"/>
      <c r="BF1667" s="27"/>
      <c r="BG1667" s="28"/>
      <c r="BH1667" s="17"/>
      <c r="CF1667" s="17"/>
      <c r="CG1667" s="17"/>
      <c r="CH1667" s="17"/>
      <c r="CI1667" s="17"/>
    </row>
    <row r="1668" spans="33:87" ht="9.9499999999999993" customHeight="1">
      <c r="AG1668" s="18">
        <v>37592</v>
      </c>
      <c r="AH1668" s="19" t="s">
        <v>33</v>
      </c>
      <c r="AI1668" s="26"/>
      <c r="AJ1668" s="20">
        <v>1.4500000000000001E-2</v>
      </c>
      <c r="AK1668" s="21"/>
      <c r="AL1668" s="21"/>
      <c r="AM1668" s="21"/>
      <c r="AN1668" s="21"/>
      <c r="AO1668" s="19" t="s">
        <v>34</v>
      </c>
      <c r="AP1668" s="20"/>
      <c r="AQ1668" s="3">
        <f t="shared" si="156"/>
        <v>36.83638550273831</v>
      </c>
      <c r="AR1668" s="27">
        <v>47.239341923144444</v>
      </c>
      <c r="AS1668" s="28">
        <v>2.6750721294959527E-2</v>
      </c>
      <c r="AT1668" s="28"/>
      <c r="AU1668" s="28"/>
      <c r="AV1668" s="28"/>
      <c r="AW1668" s="60"/>
      <c r="AX1668" s="69"/>
      <c r="AY1668" s="68"/>
      <c r="AZ1668" s="69"/>
      <c r="BA1668" s="69"/>
      <c r="BB1668" s="69"/>
      <c r="BC1668" s="68"/>
      <c r="BD1668" s="20"/>
      <c r="BE1668" s="27"/>
      <c r="BF1668" s="27"/>
      <c r="BG1668" s="28"/>
      <c r="BH1668" s="17"/>
      <c r="CF1668" s="17"/>
      <c r="CG1668" s="17"/>
      <c r="CH1668" s="17"/>
      <c r="CI1668" s="17"/>
    </row>
    <row r="1669" spans="33:87" ht="9.9499999999999993" customHeight="1">
      <c r="AG1669" s="18">
        <v>37592</v>
      </c>
      <c r="AH1669" s="19" t="s">
        <v>39</v>
      </c>
      <c r="AI1669" s="19"/>
      <c r="AJ1669" s="19"/>
      <c r="AK1669" s="19"/>
      <c r="AL1669" s="20">
        <v>0.02</v>
      </c>
      <c r="AM1669" s="26"/>
      <c r="AN1669" s="21"/>
      <c r="AO1669" s="19" t="s">
        <v>34</v>
      </c>
      <c r="AP1669" s="18"/>
      <c r="AQ1669" s="3">
        <f t="shared" ref="AQ1669:AQ1732" si="157">100*2.71828^(-(0.69315/30.02)*(AG1669-21794)/365.25)</f>
        <v>36.83638550273831</v>
      </c>
      <c r="AR1669" s="19"/>
      <c r="AS1669" s="19"/>
      <c r="AT1669" s="27">
        <v>184.30354584939028</v>
      </c>
      <c r="AU1669" s="27">
        <v>104.98476056161564</v>
      </c>
      <c r="AV1669" s="28">
        <v>0</v>
      </c>
      <c r="AW1669" s="60"/>
      <c r="AX1669" s="69"/>
      <c r="AY1669" s="68"/>
      <c r="AZ1669" s="69"/>
      <c r="BA1669" s="69"/>
      <c r="BB1669" s="69"/>
      <c r="BC1669" s="68"/>
      <c r="BD1669" s="20"/>
      <c r="BE1669" s="27"/>
      <c r="BF1669" s="27"/>
      <c r="BG1669" s="28"/>
      <c r="BH1669" s="17"/>
      <c r="CF1669" s="17"/>
      <c r="CG1669" s="17"/>
      <c r="CH1669" s="17"/>
      <c r="CI1669" s="17"/>
    </row>
    <row r="1670" spans="33:87" ht="9.9499999999999993" customHeight="1">
      <c r="AG1670" s="18">
        <v>37617</v>
      </c>
      <c r="AH1670" s="19" t="s">
        <v>33</v>
      </c>
      <c r="AI1670" s="26"/>
      <c r="AJ1670" s="20">
        <v>1.4500000000000001E-2</v>
      </c>
      <c r="AK1670" s="20"/>
      <c r="AL1670" s="20"/>
      <c r="AM1670" s="20"/>
      <c r="AN1670" s="20"/>
      <c r="AO1670" s="19" t="s">
        <v>34</v>
      </c>
      <c r="AP1670" s="18"/>
      <c r="AQ1670" s="3">
        <f t="shared" si="157"/>
        <v>36.778215389743309</v>
      </c>
      <c r="AR1670" s="27">
        <v>47.164867942539736</v>
      </c>
      <c r="AS1670" s="28">
        <v>2.6708548127049529E-2</v>
      </c>
      <c r="AT1670" s="28"/>
      <c r="AU1670" s="28"/>
      <c r="AV1670" s="28"/>
      <c r="AW1670" s="60"/>
      <c r="AX1670" s="69"/>
      <c r="AY1670" s="68"/>
      <c r="AZ1670" s="69"/>
      <c r="BA1670" s="69"/>
      <c r="BB1670" s="69"/>
      <c r="BC1670" s="68"/>
      <c r="BD1670" s="20"/>
      <c r="BE1670" s="27"/>
      <c r="BF1670" s="27"/>
      <c r="BG1670" s="28"/>
      <c r="BH1670" s="17"/>
      <c r="CF1670" s="17"/>
      <c r="CG1670" s="17"/>
      <c r="CH1670" s="17"/>
      <c r="CI1670" s="17"/>
    </row>
    <row r="1671" spans="33:87" ht="9.9499999999999993" customHeight="1">
      <c r="AG1671" s="18">
        <v>37617</v>
      </c>
      <c r="AH1671" s="19" t="s">
        <v>33</v>
      </c>
      <c r="AI1671" s="26"/>
      <c r="AJ1671" s="20">
        <v>1.4500000000000001E-2</v>
      </c>
      <c r="AK1671" s="21"/>
      <c r="AL1671" s="21"/>
      <c r="AM1671" s="21"/>
      <c r="AN1671" s="21"/>
      <c r="AO1671" s="19" t="s">
        <v>34</v>
      </c>
      <c r="AP1671" s="18"/>
      <c r="AQ1671" s="3">
        <f t="shared" si="157"/>
        <v>36.778215389743309</v>
      </c>
      <c r="AR1671" s="27">
        <v>47.164867942539736</v>
      </c>
      <c r="AS1671" s="28">
        <v>2.6708548127049529E-2</v>
      </c>
      <c r="AT1671" s="28"/>
      <c r="AU1671" s="28"/>
      <c r="AV1671" s="28"/>
      <c r="AW1671" s="60"/>
      <c r="AX1671" s="69"/>
      <c r="AY1671" s="68"/>
      <c r="AZ1671" s="69"/>
      <c r="BA1671" s="69"/>
      <c r="BB1671" s="69"/>
      <c r="BC1671" s="68"/>
      <c r="BD1671" s="20"/>
      <c r="BE1671" s="27"/>
      <c r="BF1671" s="27"/>
      <c r="BG1671" s="28"/>
      <c r="BH1671" s="17"/>
      <c r="CF1671" s="17"/>
      <c r="CG1671" s="17"/>
      <c r="CH1671" s="17"/>
      <c r="CI1671" s="17"/>
    </row>
    <row r="1672" spans="33:87" ht="9.9499999999999993" customHeight="1">
      <c r="AG1672" s="18">
        <v>37617</v>
      </c>
      <c r="AH1672" s="19" t="s">
        <v>33</v>
      </c>
      <c r="AI1672" s="26"/>
      <c r="AJ1672" s="20">
        <v>1.4500000000000001E-2</v>
      </c>
      <c r="AK1672" s="21"/>
      <c r="AL1672" s="21"/>
      <c r="AM1672" s="21"/>
      <c r="AN1672" s="21"/>
      <c r="AO1672" s="19" t="s">
        <v>34</v>
      </c>
      <c r="AP1672" s="18"/>
      <c r="AQ1672" s="3">
        <f t="shared" si="157"/>
        <v>36.778215389743309</v>
      </c>
      <c r="AR1672" s="27">
        <v>47.164867942539736</v>
      </c>
      <c r="AS1672" s="28">
        <v>2.6708548127049529E-2</v>
      </c>
      <c r="AT1672" s="28"/>
      <c r="AU1672" s="28"/>
      <c r="AV1672" s="28"/>
      <c r="AW1672" s="60"/>
      <c r="AX1672" s="69"/>
      <c r="AY1672" s="68"/>
      <c r="AZ1672" s="69"/>
      <c r="BA1672" s="69"/>
      <c r="BB1672" s="69"/>
      <c r="BC1672" s="68"/>
      <c r="BD1672" s="20"/>
      <c r="BE1672" s="27"/>
      <c r="BF1672" s="27"/>
      <c r="BG1672" s="28"/>
      <c r="BH1672" s="17"/>
      <c r="CF1672" s="17"/>
      <c r="CG1672" s="17"/>
      <c r="CH1672" s="17"/>
      <c r="CI1672" s="17"/>
    </row>
    <row r="1673" spans="33:87" ht="9.9499999999999993" customHeight="1">
      <c r="AG1673" s="18">
        <v>37617</v>
      </c>
      <c r="AH1673" s="19" t="s">
        <v>39</v>
      </c>
      <c r="AI1673" s="19"/>
      <c r="AJ1673" s="19"/>
      <c r="AK1673" s="19"/>
      <c r="AL1673" s="20">
        <v>0.02</v>
      </c>
      <c r="AM1673" s="26"/>
      <c r="AN1673" s="20"/>
      <c r="AO1673" s="19" t="s">
        <v>34</v>
      </c>
      <c r="AP1673" s="20"/>
      <c r="AQ1673" s="3">
        <f t="shared" si="157"/>
        <v>36.778215389743309</v>
      </c>
      <c r="AR1673" s="19"/>
      <c r="AS1673" s="19"/>
      <c r="AT1673" s="27">
        <v>184.01298679119472</v>
      </c>
      <c r="AU1673" s="27">
        <v>104.81924951291018</v>
      </c>
      <c r="AV1673" s="28">
        <v>0</v>
      </c>
      <c r="AW1673" s="60"/>
      <c r="AX1673" s="69"/>
      <c r="AY1673" s="68"/>
      <c r="AZ1673" s="69"/>
      <c r="BA1673" s="69"/>
      <c r="BB1673" s="69"/>
      <c r="BC1673" s="68"/>
      <c r="BD1673" s="20"/>
      <c r="BE1673" s="27"/>
      <c r="BF1673" s="27"/>
      <c r="BG1673" s="28"/>
      <c r="BH1673" s="17"/>
      <c r="CF1673" s="17"/>
      <c r="CG1673" s="17"/>
      <c r="CH1673" s="17"/>
      <c r="CI1673" s="17"/>
    </row>
    <row r="1674" spans="33:87" ht="9.9499999999999993" customHeight="1">
      <c r="AG1674" s="18">
        <v>37627</v>
      </c>
      <c r="AH1674" s="19" t="s">
        <v>35</v>
      </c>
      <c r="AI1674" s="20">
        <v>1.6E-2</v>
      </c>
      <c r="AJ1674" s="26"/>
      <c r="AK1674" s="20"/>
      <c r="AL1674" s="20"/>
      <c r="AM1674" s="20"/>
      <c r="AN1674" s="20"/>
      <c r="AO1674" s="19" t="s">
        <v>34</v>
      </c>
      <c r="AP1674" s="20"/>
      <c r="AQ1674" s="3">
        <f t="shared" si="157"/>
        <v>36.754973073258448</v>
      </c>
      <c r="AR1674" s="27">
        <v>47.135111235485709</v>
      </c>
      <c r="AS1674" s="28">
        <v>2.6691697482128327E-2</v>
      </c>
      <c r="AT1674" s="28"/>
      <c r="AU1674" s="28"/>
      <c r="AV1674" s="28"/>
      <c r="AW1674" s="61"/>
      <c r="AX1674" s="69"/>
      <c r="AY1674" s="68"/>
      <c r="AZ1674" s="69"/>
      <c r="BA1674" s="69"/>
      <c r="BB1674" s="69"/>
      <c r="BC1674" s="68"/>
      <c r="BD1674" s="20"/>
      <c r="BE1674" s="27"/>
      <c r="BF1674" s="27"/>
      <c r="BG1674" s="28"/>
      <c r="BH1674" s="17"/>
      <c r="CF1674" s="17"/>
      <c r="CG1674" s="17"/>
      <c r="CH1674" s="17"/>
      <c r="CI1674" s="17"/>
    </row>
    <row r="1675" spans="33:87" ht="9.9499999999999993" customHeight="1">
      <c r="AG1675" s="18">
        <v>37627</v>
      </c>
      <c r="AH1675" s="19" t="s">
        <v>33</v>
      </c>
      <c r="AI1675" s="26"/>
      <c r="AJ1675" s="20">
        <v>1.4500000000000001E-2</v>
      </c>
      <c r="AK1675" s="21"/>
      <c r="AL1675" s="21"/>
      <c r="AM1675" s="21"/>
      <c r="AN1675" s="21"/>
      <c r="AO1675" s="19" t="s">
        <v>34</v>
      </c>
      <c r="AP1675" s="18"/>
      <c r="AQ1675" s="3">
        <f t="shared" si="157"/>
        <v>36.754973073258448</v>
      </c>
      <c r="AR1675" s="27">
        <v>47.135111235485709</v>
      </c>
      <c r="AS1675" s="28">
        <v>2.6691697482128327E-2</v>
      </c>
      <c r="AT1675" s="28"/>
      <c r="AU1675" s="28"/>
      <c r="AV1675" s="28"/>
      <c r="AW1675" s="61"/>
      <c r="AX1675" s="69"/>
      <c r="AY1675" s="68"/>
      <c r="AZ1675" s="69"/>
      <c r="BA1675" s="69"/>
      <c r="BB1675" s="69"/>
      <c r="BC1675" s="68"/>
      <c r="BD1675" s="20"/>
      <c r="BE1675" s="27"/>
      <c r="BF1675" s="27"/>
      <c r="BG1675" s="28"/>
      <c r="BH1675" s="17"/>
      <c r="CF1675" s="17"/>
      <c r="CG1675" s="17"/>
      <c r="CH1675" s="17"/>
      <c r="CI1675" s="17"/>
    </row>
    <row r="1676" spans="33:87" ht="9.9499999999999993" customHeight="1">
      <c r="AG1676" s="18">
        <v>37652</v>
      </c>
      <c r="AH1676" s="19" t="s">
        <v>33</v>
      </c>
      <c r="AI1676" s="26"/>
      <c r="AJ1676" s="20">
        <v>1.4500000000000001E-2</v>
      </c>
      <c r="AK1676" s="20"/>
      <c r="AL1676" s="20"/>
      <c r="AM1676" s="20"/>
      <c r="AN1676" s="20"/>
      <c r="AO1676" s="19" t="s">
        <v>34</v>
      </c>
      <c r="AP1676" s="20"/>
      <c r="AQ1676" s="3">
        <f t="shared" si="157"/>
        <v>36.696931522557421</v>
      </c>
      <c r="AR1676" s="27">
        <v>47.060801577115285</v>
      </c>
      <c r="AS1676" s="28">
        <v>2.6649617366706208E-2</v>
      </c>
      <c r="AT1676" s="28"/>
      <c r="AU1676" s="28"/>
      <c r="AV1676" s="28"/>
      <c r="AW1676" s="61"/>
      <c r="AX1676" s="69"/>
      <c r="AY1676" s="68"/>
      <c r="AZ1676" s="69"/>
      <c r="BA1676" s="69"/>
      <c r="BB1676" s="69"/>
      <c r="BC1676" s="68"/>
      <c r="BD1676" s="20"/>
      <c r="BE1676" s="27"/>
      <c r="BF1676" s="27"/>
      <c r="BG1676" s="28"/>
      <c r="BH1676" s="17"/>
      <c r="CF1676" s="17"/>
      <c r="CG1676" s="17"/>
      <c r="CH1676" s="17"/>
      <c r="CI1676" s="17"/>
    </row>
    <row r="1677" spans="33:87" ht="9.9499999999999993" customHeight="1">
      <c r="AG1677" s="18">
        <v>37652</v>
      </c>
      <c r="AH1677" s="19" t="s">
        <v>33</v>
      </c>
      <c r="AI1677" s="26"/>
      <c r="AJ1677" s="20">
        <v>1.4500000000000001E-2</v>
      </c>
      <c r="AK1677" s="21"/>
      <c r="AL1677" s="21"/>
      <c r="AM1677" s="21"/>
      <c r="AN1677" s="21"/>
      <c r="AO1677" s="19" t="s">
        <v>34</v>
      </c>
      <c r="AP1677" s="18"/>
      <c r="AQ1677" s="3">
        <f t="shared" si="157"/>
        <v>36.696931522557421</v>
      </c>
      <c r="AR1677" s="27">
        <v>47.060801577115285</v>
      </c>
      <c r="AS1677" s="28">
        <v>2.6649617366706208E-2</v>
      </c>
      <c r="AT1677" s="28"/>
      <c r="AU1677" s="28"/>
      <c r="AV1677" s="28"/>
      <c r="AW1677" s="61"/>
      <c r="AX1677" s="69"/>
      <c r="AY1677" s="68"/>
      <c r="AZ1677" s="69"/>
      <c r="BA1677" s="69"/>
      <c r="BB1677" s="69"/>
      <c r="BC1677" s="68"/>
      <c r="BD1677" s="20"/>
      <c r="BE1677" s="27"/>
      <c r="BF1677" s="27"/>
      <c r="BG1677" s="28"/>
      <c r="BH1677" s="17"/>
      <c r="CF1677" s="17"/>
      <c r="CG1677" s="17"/>
      <c r="CH1677" s="17"/>
      <c r="CI1677" s="17"/>
    </row>
    <row r="1678" spans="33:87" ht="9.9499999999999993" customHeight="1">
      <c r="AG1678" s="18">
        <v>37652</v>
      </c>
      <c r="AH1678" s="19" t="s">
        <v>33</v>
      </c>
      <c r="AI1678" s="26"/>
      <c r="AJ1678" s="20">
        <v>1.4500000000000001E-2</v>
      </c>
      <c r="AK1678" s="21"/>
      <c r="AL1678" s="21"/>
      <c r="AM1678" s="21"/>
      <c r="AN1678" s="21"/>
      <c r="AO1678" s="19" t="s">
        <v>34</v>
      </c>
      <c r="AP1678" s="20"/>
      <c r="AQ1678" s="3">
        <f t="shared" si="157"/>
        <v>36.696931522557421</v>
      </c>
      <c r="AR1678" s="27">
        <v>47.060801577115285</v>
      </c>
      <c r="AS1678" s="28">
        <v>2.6649617366706208E-2</v>
      </c>
      <c r="AT1678" s="28"/>
      <c r="AU1678" s="28"/>
      <c r="AV1678" s="28"/>
      <c r="AW1678" s="61"/>
      <c r="AX1678" s="69"/>
      <c r="AY1678" s="68"/>
      <c r="AZ1678" s="69"/>
      <c r="BA1678" s="69"/>
      <c r="BB1678" s="69"/>
      <c r="BC1678" s="68"/>
      <c r="BD1678" s="20"/>
      <c r="BE1678" s="27"/>
      <c r="BF1678" s="27"/>
      <c r="BG1678" s="28"/>
      <c r="BH1678" s="17"/>
      <c r="CF1678" s="17"/>
      <c r="CG1678" s="17"/>
      <c r="CH1678" s="17"/>
      <c r="CI1678" s="17"/>
    </row>
    <row r="1679" spans="33:87" ht="9.9499999999999993" customHeight="1">
      <c r="AG1679" s="18">
        <v>37652</v>
      </c>
      <c r="AH1679" s="19" t="s">
        <v>39</v>
      </c>
      <c r="AI1679" s="19"/>
      <c r="AJ1679" s="19"/>
      <c r="AK1679" s="19"/>
      <c r="AL1679" s="20">
        <v>0.02</v>
      </c>
      <c r="AM1679" s="26"/>
      <c r="AN1679" s="21"/>
      <c r="AO1679" s="19" t="s">
        <v>34</v>
      </c>
      <c r="AP1679" s="18"/>
      <c r="AQ1679" s="3">
        <f t="shared" si="157"/>
        <v>36.696931522557421</v>
      </c>
      <c r="AR1679" s="19"/>
      <c r="AS1679" s="19"/>
      <c r="AT1679" s="27">
        <v>183.60697351136136</v>
      </c>
      <c r="AU1679" s="27">
        <v>104.58797231869399</v>
      </c>
      <c r="AV1679" s="28">
        <v>0</v>
      </c>
      <c r="AW1679" s="61"/>
      <c r="AX1679" s="69"/>
      <c r="AY1679" s="68"/>
      <c r="AZ1679" s="69"/>
      <c r="BA1679" s="69"/>
      <c r="BB1679" s="69"/>
      <c r="BC1679" s="68"/>
      <c r="BD1679" s="20"/>
      <c r="BE1679" s="27"/>
      <c r="BF1679" s="27"/>
      <c r="BG1679" s="28"/>
      <c r="BH1679" s="17"/>
      <c r="CF1679" s="17"/>
      <c r="CG1679" s="17"/>
      <c r="CH1679" s="17"/>
      <c r="CI1679" s="17"/>
    </row>
    <row r="1680" spans="33:87" ht="9.9499999999999993" customHeight="1">
      <c r="AG1680" s="18">
        <v>37655</v>
      </c>
      <c r="AH1680" s="19" t="s">
        <v>35</v>
      </c>
      <c r="AI1680" s="20">
        <v>1.6E-2</v>
      </c>
      <c r="AJ1680" s="26"/>
      <c r="AK1680" s="20"/>
      <c r="AL1680" s="20"/>
      <c r="AM1680" s="20"/>
      <c r="AN1680" s="20"/>
      <c r="AO1680" s="19" t="s">
        <v>34</v>
      </c>
      <c r="AP1680" s="18"/>
      <c r="AQ1680" s="3">
        <f t="shared" si="157"/>
        <v>36.689972698625958</v>
      </c>
      <c r="AR1680" s="27">
        <v>47.05189229430124</v>
      </c>
      <c r="AS1680" s="28">
        <v>2.6644572212989114E-2</v>
      </c>
      <c r="AT1680" s="28"/>
      <c r="AU1680" s="28"/>
      <c r="AV1680" s="28"/>
      <c r="AW1680" s="61"/>
      <c r="AX1680" s="69"/>
      <c r="AY1680" s="68"/>
      <c r="AZ1680" s="69"/>
      <c r="BA1680" s="69"/>
      <c r="BB1680" s="69"/>
      <c r="BC1680" s="68"/>
      <c r="BD1680" s="20"/>
      <c r="BE1680" s="27"/>
      <c r="BF1680" s="27"/>
      <c r="BG1680" s="28"/>
      <c r="BH1680" s="17"/>
      <c r="CF1680" s="17"/>
      <c r="CG1680" s="17"/>
      <c r="CH1680" s="17"/>
      <c r="CI1680" s="17"/>
    </row>
    <row r="1681" spans="33:87" ht="9.9499999999999993" customHeight="1">
      <c r="AG1681" s="18">
        <v>37655</v>
      </c>
      <c r="AH1681" s="19" t="s">
        <v>33</v>
      </c>
      <c r="AI1681" s="26"/>
      <c r="AJ1681" s="20">
        <v>1.4500000000000001E-2</v>
      </c>
      <c r="AK1681" s="21"/>
      <c r="AL1681" s="21"/>
      <c r="AM1681" s="21"/>
      <c r="AN1681" s="21"/>
      <c r="AO1681" s="19" t="s">
        <v>34</v>
      </c>
      <c r="AP1681" s="18"/>
      <c r="AQ1681" s="3">
        <f t="shared" si="157"/>
        <v>36.689972698625958</v>
      </c>
      <c r="AR1681" s="27">
        <v>47.05189229430124</v>
      </c>
      <c r="AS1681" s="28">
        <v>2.6644572212989114E-2</v>
      </c>
      <c r="AT1681" s="28"/>
      <c r="AU1681" s="28"/>
      <c r="AV1681" s="28"/>
      <c r="AW1681" s="61"/>
      <c r="AX1681" s="69"/>
      <c r="AY1681" s="68"/>
      <c r="AZ1681" s="69"/>
      <c r="BA1681" s="69"/>
      <c r="BB1681" s="69"/>
      <c r="BC1681" s="68"/>
      <c r="BD1681" s="20"/>
      <c r="BE1681" s="27"/>
      <c r="BF1681" s="27"/>
      <c r="BG1681" s="28"/>
      <c r="BH1681" s="17"/>
      <c r="CF1681" s="17"/>
      <c r="CG1681" s="17"/>
      <c r="CH1681" s="17"/>
      <c r="CI1681" s="17"/>
    </row>
    <row r="1682" spans="33:87" ht="9.9499999999999993" customHeight="1">
      <c r="AG1682" s="18">
        <v>37683</v>
      </c>
      <c r="AH1682" s="19" t="s">
        <v>35</v>
      </c>
      <c r="AI1682" s="20">
        <v>1.6E-2</v>
      </c>
      <c r="AJ1682" s="26"/>
      <c r="AK1682" s="20"/>
      <c r="AL1682" s="20"/>
      <c r="AM1682" s="20"/>
      <c r="AN1682" s="20"/>
      <c r="AO1682" s="19" t="s">
        <v>34</v>
      </c>
      <c r="AP1682" s="20"/>
      <c r="AQ1682" s="3">
        <f t="shared" si="157"/>
        <v>36.625087275749635</v>
      </c>
      <c r="AR1682" s="27">
        <v>46.968820279516024</v>
      </c>
      <c r="AS1682" s="28">
        <v>2.6597530145414477E-2</v>
      </c>
      <c r="AT1682" s="28"/>
      <c r="AU1682" s="28"/>
      <c r="AV1682" s="28"/>
      <c r="AW1682" s="61"/>
      <c r="AX1682" s="69"/>
      <c r="AY1682" s="68"/>
      <c r="AZ1682" s="69"/>
      <c r="BA1682" s="69"/>
      <c r="BB1682" s="69"/>
      <c r="BC1682" s="68"/>
      <c r="BD1682" s="20"/>
      <c r="BE1682" s="27"/>
      <c r="BF1682" s="27"/>
      <c r="BG1682" s="28"/>
      <c r="BH1682" s="17"/>
      <c r="CF1682" s="17"/>
      <c r="CG1682" s="17"/>
      <c r="CH1682" s="17"/>
      <c r="CI1682" s="17"/>
    </row>
    <row r="1683" spans="33:87" ht="9.9499999999999993" customHeight="1">
      <c r="AG1683" s="18">
        <v>37683</v>
      </c>
      <c r="AH1683" s="19" t="s">
        <v>33</v>
      </c>
      <c r="AI1683" s="26"/>
      <c r="AJ1683" s="20">
        <v>1.4500000000000001E-2</v>
      </c>
      <c r="AK1683" s="21"/>
      <c r="AL1683" s="21"/>
      <c r="AM1683" s="21"/>
      <c r="AN1683" s="21"/>
      <c r="AO1683" s="19" t="s">
        <v>34</v>
      </c>
      <c r="AP1683" s="18"/>
      <c r="AQ1683" s="3">
        <f t="shared" si="157"/>
        <v>36.625087275749635</v>
      </c>
      <c r="AR1683" s="27">
        <v>46.968820279516024</v>
      </c>
      <c r="AS1683" s="28">
        <v>2.6597530145414477E-2</v>
      </c>
      <c r="AT1683" s="28"/>
      <c r="AU1683" s="28"/>
      <c r="AV1683" s="28"/>
      <c r="AW1683" s="61"/>
      <c r="AX1683" s="69"/>
      <c r="AY1683" s="68"/>
      <c r="AZ1683" s="69"/>
      <c r="BA1683" s="69"/>
      <c r="BB1683" s="69"/>
      <c r="BC1683" s="68"/>
      <c r="BD1683" s="20"/>
      <c r="BE1683" s="27"/>
      <c r="BF1683" s="27"/>
      <c r="BG1683" s="28"/>
      <c r="BH1683" s="17"/>
      <c r="CF1683" s="17"/>
      <c r="CG1683" s="17"/>
      <c r="CH1683" s="17"/>
      <c r="CI1683" s="17"/>
    </row>
    <row r="1684" spans="33:87" ht="9.9499999999999993" customHeight="1">
      <c r="AG1684" s="18">
        <v>37683</v>
      </c>
      <c r="AH1684" s="19" t="s">
        <v>33</v>
      </c>
      <c r="AI1684" s="26"/>
      <c r="AJ1684" s="20">
        <v>1.4500000000000001E-2</v>
      </c>
      <c r="AK1684" s="21"/>
      <c r="AL1684" s="21"/>
      <c r="AM1684" s="21"/>
      <c r="AN1684" s="21"/>
      <c r="AO1684" s="19" t="s">
        <v>34</v>
      </c>
      <c r="AP1684" s="18"/>
      <c r="AQ1684" s="3">
        <f t="shared" si="157"/>
        <v>36.625087275749635</v>
      </c>
      <c r="AR1684" s="27">
        <v>46.968820279516024</v>
      </c>
      <c r="AS1684" s="28">
        <v>2.6597530145414477E-2</v>
      </c>
      <c r="AT1684" s="28"/>
      <c r="AU1684" s="28"/>
      <c r="AV1684" s="28"/>
      <c r="AW1684" s="61"/>
      <c r="AX1684" s="69"/>
      <c r="AY1684" s="68"/>
      <c r="AZ1684" s="69"/>
      <c r="BA1684" s="69"/>
      <c r="BB1684" s="69"/>
      <c r="BC1684" s="68"/>
      <c r="BD1684" s="20"/>
      <c r="BE1684" s="27"/>
      <c r="BF1684" s="27"/>
      <c r="BG1684" s="28"/>
      <c r="BH1684" s="17"/>
      <c r="CF1684" s="17"/>
      <c r="CG1684" s="17"/>
      <c r="CH1684" s="17"/>
      <c r="CI1684" s="17"/>
    </row>
    <row r="1685" spans="33:87" ht="9.9499999999999993" customHeight="1">
      <c r="AG1685" s="18">
        <v>37683</v>
      </c>
      <c r="AH1685" s="19" t="s">
        <v>33</v>
      </c>
      <c r="AI1685" s="26"/>
      <c r="AJ1685" s="20">
        <v>1.4500000000000001E-2</v>
      </c>
      <c r="AK1685" s="21"/>
      <c r="AL1685" s="21"/>
      <c r="AM1685" s="21"/>
      <c r="AN1685" s="21"/>
      <c r="AO1685" s="19" t="s">
        <v>34</v>
      </c>
      <c r="AP1685" s="20"/>
      <c r="AQ1685" s="3">
        <f t="shared" si="157"/>
        <v>36.625087275749635</v>
      </c>
      <c r="AR1685" s="27">
        <v>46.968820279516024</v>
      </c>
      <c r="AS1685" s="28">
        <v>2.6597530145414477E-2</v>
      </c>
      <c r="AT1685" s="28"/>
      <c r="AU1685" s="28"/>
      <c r="AV1685" s="28"/>
      <c r="AW1685" s="61"/>
      <c r="AX1685" s="69"/>
      <c r="AY1685" s="68"/>
      <c r="AZ1685" s="69"/>
      <c r="BA1685" s="69"/>
      <c r="BB1685" s="69"/>
      <c r="BC1685" s="68"/>
      <c r="BD1685" s="20"/>
      <c r="BE1685" s="27"/>
      <c r="BF1685" s="27"/>
      <c r="BG1685" s="28"/>
      <c r="BH1685" s="17"/>
      <c r="CF1685" s="17"/>
      <c r="CG1685" s="17"/>
      <c r="CH1685" s="17"/>
      <c r="CI1685" s="17"/>
    </row>
    <row r="1686" spans="33:87" ht="9.9499999999999993" customHeight="1">
      <c r="AG1686" s="18">
        <v>37683</v>
      </c>
      <c r="AH1686" s="19" t="s">
        <v>33</v>
      </c>
      <c r="AI1686" s="26"/>
      <c r="AJ1686" s="20">
        <v>1.4500000000000001E-2</v>
      </c>
      <c r="AK1686" s="21"/>
      <c r="AL1686" s="21"/>
      <c r="AM1686" s="21"/>
      <c r="AN1686" s="21"/>
      <c r="AO1686" s="19" t="s">
        <v>34</v>
      </c>
      <c r="AP1686" s="18"/>
      <c r="AQ1686" s="3">
        <f t="shared" si="157"/>
        <v>36.625087275749635</v>
      </c>
      <c r="AR1686" s="27">
        <v>46.968820279516024</v>
      </c>
      <c r="AS1686" s="28">
        <v>2.6597530145414477E-2</v>
      </c>
      <c r="AT1686" s="28"/>
      <c r="AU1686" s="28"/>
      <c r="AV1686" s="28"/>
      <c r="AW1686" s="61"/>
      <c r="AX1686" s="69"/>
      <c r="AY1686" s="68"/>
      <c r="AZ1686" s="69"/>
      <c r="BA1686" s="69"/>
      <c r="BB1686" s="69"/>
      <c r="BC1686" s="68"/>
      <c r="BD1686" s="20"/>
      <c r="BE1686" s="27"/>
      <c r="BF1686" s="27"/>
      <c r="BG1686" s="28"/>
      <c r="BH1686" s="17"/>
      <c r="CF1686" s="17"/>
      <c r="CG1686" s="17"/>
      <c r="CH1686" s="17"/>
      <c r="CI1686" s="17"/>
    </row>
    <row r="1687" spans="33:87" ht="9.9499999999999993" customHeight="1">
      <c r="AG1687" s="18">
        <v>37683</v>
      </c>
      <c r="AH1687" s="19" t="s">
        <v>39</v>
      </c>
      <c r="AI1687" s="19"/>
      <c r="AJ1687" s="19"/>
      <c r="AK1687" s="19"/>
      <c r="AL1687" s="20">
        <v>0.02</v>
      </c>
      <c r="AM1687" s="26"/>
      <c r="AN1687" s="20"/>
      <c r="AO1687" s="19" t="s">
        <v>34</v>
      </c>
      <c r="AP1687" s="18"/>
      <c r="AQ1687" s="3">
        <f t="shared" si="157"/>
        <v>36.625087275749635</v>
      </c>
      <c r="AR1687" s="19"/>
      <c r="AS1687" s="19"/>
      <c r="AT1687" s="27">
        <v>183.24810993263173</v>
      </c>
      <c r="AU1687" s="27">
        <v>104.38355299125466</v>
      </c>
      <c r="AV1687" s="28">
        <v>0</v>
      </c>
      <c r="AW1687" s="61"/>
      <c r="AX1687" s="69"/>
      <c r="AY1687" s="68"/>
      <c r="AZ1687" s="69"/>
      <c r="BA1687" s="69"/>
      <c r="BB1687" s="69"/>
      <c r="BC1687" s="68"/>
      <c r="BD1687" s="20"/>
      <c r="BE1687" s="27"/>
      <c r="BF1687" s="27"/>
      <c r="BG1687" s="28"/>
      <c r="BH1687" s="17"/>
      <c r="CF1687" s="17"/>
      <c r="CG1687" s="17"/>
      <c r="CH1687" s="17"/>
      <c r="CI1687" s="17"/>
    </row>
    <row r="1688" spans="33:87" ht="9.9499999999999993" customHeight="1">
      <c r="AG1688" s="18">
        <v>37711</v>
      </c>
      <c r="AH1688" s="19" t="s">
        <v>33</v>
      </c>
      <c r="AI1688" s="26"/>
      <c r="AJ1688" s="20">
        <v>1.4500000000000001E-2</v>
      </c>
      <c r="AK1688" s="20"/>
      <c r="AL1688" s="20"/>
      <c r="AM1688" s="20"/>
      <c r="AN1688" s="20"/>
      <c r="AO1688" s="19" t="s">
        <v>34</v>
      </c>
      <c r="AP1688" s="20"/>
      <c r="AQ1688" s="3">
        <f t="shared" si="157"/>
        <v>36.560316601339771</v>
      </c>
      <c r="AR1688" s="27">
        <v>46.885894931725559</v>
      </c>
      <c r="AS1688" s="28">
        <v>2.655057113250868E-2</v>
      </c>
      <c r="AT1688" s="28"/>
      <c r="AU1688" s="28"/>
      <c r="AV1688" s="28"/>
      <c r="AW1688" s="61"/>
      <c r="AX1688" s="69"/>
      <c r="AY1688" s="68"/>
      <c r="AZ1688" s="69"/>
      <c r="BA1688" s="69"/>
      <c r="BB1688" s="69"/>
      <c r="BC1688" s="68"/>
      <c r="BD1688" s="20"/>
      <c r="BE1688" s="27"/>
      <c r="BF1688" s="27"/>
      <c r="BG1688" s="28"/>
      <c r="BH1688" s="17"/>
      <c r="CF1688" s="17"/>
      <c r="CG1688" s="17"/>
      <c r="CH1688" s="17"/>
      <c r="CI1688" s="17"/>
    </row>
    <row r="1689" spans="33:87" ht="9.9499999999999993" customHeight="1">
      <c r="AG1689" s="18">
        <v>37711</v>
      </c>
      <c r="AH1689" s="19" t="s">
        <v>33</v>
      </c>
      <c r="AI1689" s="26"/>
      <c r="AJ1689" s="20">
        <v>1.4500000000000001E-2</v>
      </c>
      <c r="AK1689" s="21"/>
      <c r="AL1689" s="21"/>
      <c r="AM1689" s="21"/>
      <c r="AN1689" s="21"/>
      <c r="AO1689" s="19" t="s">
        <v>34</v>
      </c>
      <c r="AP1689" s="18"/>
      <c r="AQ1689" s="3">
        <f t="shared" si="157"/>
        <v>36.560316601339771</v>
      </c>
      <c r="AR1689" s="27">
        <v>46.885894931725559</v>
      </c>
      <c r="AS1689" s="28">
        <v>2.655057113250868E-2</v>
      </c>
      <c r="AT1689" s="28"/>
      <c r="AU1689" s="28"/>
      <c r="AV1689" s="28"/>
      <c r="AW1689" s="61"/>
      <c r="AX1689" s="69"/>
      <c r="AY1689" s="68"/>
      <c r="AZ1689" s="69"/>
      <c r="BA1689" s="69"/>
      <c r="BB1689" s="69"/>
      <c r="BC1689" s="68"/>
      <c r="BD1689" s="20"/>
      <c r="BE1689" s="27"/>
      <c r="BF1689" s="27"/>
      <c r="BG1689" s="28"/>
      <c r="BH1689" s="17"/>
      <c r="CF1689" s="17"/>
      <c r="CG1689" s="17"/>
      <c r="CH1689" s="17"/>
      <c r="CI1689" s="17"/>
    </row>
    <row r="1690" spans="33:87" ht="9.9499999999999993" customHeight="1">
      <c r="AG1690" s="18">
        <v>37711</v>
      </c>
      <c r="AH1690" s="19" t="s">
        <v>33</v>
      </c>
      <c r="AI1690" s="26"/>
      <c r="AJ1690" s="20">
        <v>1.4500000000000001E-2</v>
      </c>
      <c r="AK1690" s="21"/>
      <c r="AL1690" s="21"/>
      <c r="AM1690" s="21"/>
      <c r="AN1690" s="21"/>
      <c r="AO1690" s="19" t="s">
        <v>34</v>
      </c>
      <c r="AP1690" s="18"/>
      <c r="AQ1690" s="3">
        <f t="shared" si="157"/>
        <v>36.560316601339771</v>
      </c>
      <c r="AR1690" s="27">
        <v>46.885894931725559</v>
      </c>
      <c r="AS1690" s="28">
        <v>2.655057113250868E-2</v>
      </c>
      <c r="AT1690" s="28"/>
      <c r="AU1690" s="28"/>
      <c r="AV1690" s="28"/>
      <c r="AW1690" s="61"/>
      <c r="AX1690" s="69"/>
      <c r="AY1690" s="68"/>
      <c r="AZ1690" s="69"/>
      <c r="BA1690" s="69"/>
      <c r="BB1690" s="69"/>
      <c r="BC1690" s="68"/>
      <c r="BD1690" s="20"/>
      <c r="BE1690" s="27"/>
      <c r="BF1690" s="27"/>
      <c r="BG1690" s="28"/>
      <c r="BH1690" s="17"/>
      <c r="CF1690" s="17"/>
      <c r="CG1690" s="17"/>
      <c r="CH1690" s="17"/>
      <c r="CI1690" s="17"/>
    </row>
    <row r="1691" spans="33:87" ht="9.9499999999999993" customHeight="1">
      <c r="AG1691" s="18">
        <v>37711</v>
      </c>
      <c r="AH1691" s="19" t="s">
        <v>39</v>
      </c>
      <c r="AI1691" s="19"/>
      <c r="AJ1691" s="19"/>
      <c r="AK1691" s="19"/>
      <c r="AL1691" s="20">
        <v>0.02</v>
      </c>
      <c r="AM1691" s="26"/>
      <c r="AN1691" s="20"/>
      <c r="AO1691" s="19" t="s">
        <v>34</v>
      </c>
      <c r="AP1691" s="18"/>
      <c r="AQ1691" s="3">
        <f t="shared" si="157"/>
        <v>36.560316601339771</v>
      </c>
      <c r="AR1691" s="19"/>
      <c r="AS1691" s="19"/>
      <c r="AT1691" s="27">
        <v>182.92457799894305</v>
      </c>
      <c r="AU1691" s="27">
        <v>104.19925961569422</v>
      </c>
      <c r="AV1691" s="28">
        <v>0</v>
      </c>
      <c r="AW1691" s="61"/>
      <c r="AX1691" s="69"/>
      <c r="AY1691" s="68"/>
      <c r="AZ1691" s="69"/>
      <c r="BA1691" s="69"/>
      <c r="BB1691" s="69"/>
      <c r="BC1691" s="68"/>
      <c r="BD1691" s="20"/>
      <c r="BE1691" s="27"/>
      <c r="BF1691" s="27"/>
      <c r="BG1691" s="28"/>
      <c r="BH1691" s="17"/>
      <c r="CF1691" s="17"/>
      <c r="CG1691" s="17"/>
      <c r="CH1691" s="17"/>
      <c r="CI1691" s="17"/>
    </row>
    <row r="1692" spans="33:87" ht="9.9499999999999993" customHeight="1">
      <c r="AG1692" s="18">
        <v>37712</v>
      </c>
      <c r="AH1692" s="19" t="s">
        <v>35</v>
      </c>
      <c r="AI1692" s="20">
        <v>1.6E-2</v>
      </c>
      <c r="AJ1692" s="26"/>
      <c r="AK1692" s="20"/>
      <c r="AL1692" s="20"/>
      <c r="AM1692" s="20"/>
      <c r="AN1692" s="20"/>
      <c r="AO1692" s="19" t="s">
        <v>34</v>
      </c>
      <c r="AP1692" s="18"/>
      <c r="AQ1692" s="3">
        <f t="shared" si="157"/>
        <v>36.558005482681295</v>
      </c>
      <c r="AR1692" s="27">
        <v>46.882936021501529</v>
      </c>
      <c r="AS1692" s="28">
        <v>2.6548895559151443E-2</v>
      </c>
      <c r="AT1692" s="28"/>
      <c r="AU1692" s="28"/>
      <c r="AV1692" s="28"/>
      <c r="AW1692" s="61"/>
      <c r="AX1692" s="69"/>
      <c r="AY1692" s="68"/>
      <c r="AZ1692" s="69"/>
      <c r="BA1692" s="69"/>
      <c r="BB1692" s="69"/>
      <c r="BC1692" s="68"/>
      <c r="BD1692" s="20"/>
      <c r="BE1692" s="27"/>
      <c r="BF1692" s="27"/>
      <c r="BG1692" s="28"/>
      <c r="BH1692" s="17"/>
      <c r="CF1692" s="17"/>
      <c r="CG1692" s="17"/>
      <c r="CH1692" s="17"/>
      <c r="CI1692" s="17"/>
    </row>
    <row r="1693" spans="33:87" ht="9.9499999999999993" customHeight="1">
      <c r="AG1693" s="18">
        <v>37712</v>
      </c>
      <c r="AH1693" s="19" t="s">
        <v>33</v>
      </c>
      <c r="AI1693" s="26"/>
      <c r="AJ1693" s="20">
        <v>1.4500000000000001E-2</v>
      </c>
      <c r="AK1693" s="21"/>
      <c r="AL1693" s="21"/>
      <c r="AM1693" s="21"/>
      <c r="AN1693" s="21"/>
      <c r="AO1693" s="19" t="s">
        <v>34</v>
      </c>
      <c r="AP1693" s="20"/>
      <c r="AQ1693" s="3">
        <f t="shared" si="157"/>
        <v>36.558005482681295</v>
      </c>
      <c r="AR1693" s="27">
        <v>46.882936021501529</v>
      </c>
      <c r="AS1693" s="28">
        <v>2.6548895559151443E-2</v>
      </c>
      <c r="AT1693" s="28"/>
      <c r="AU1693" s="28"/>
      <c r="AV1693" s="28"/>
      <c r="AW1693" s="61"/>
      <c r="AX1693" s="69"/>
      <c r="AY1693" s="68"/>
      <c r="AZ1693" s="69"/>
      <c r="BA1693" s="69"/>
      <c r="BB1693" s="69"/>
      <c r="BC1693" s="68"/>
      <c r="BD1693" s="20"/>
      <c r="BE1693" s="27"/>
      <c r="BF1693" s="27"/>
      <c r="BG1693" s="28"/>
      <c r="BH1693" s="17"/>
      <c r="CF1693" s="17"/>
      <c r="CG1693" s="17"/>
      <c r="CH1693" s="17"/>
      <c r="CI1693" s="17"/>
    </row>
    <row r="1694" spans="33:87" ht="9.9499999999999993" customHeight="1">
      <c r="AG1694" s="18">
        <v>37742</v>
      </c>
      <c r="AH1694" s="19" t="s">
        <v>33</v>
      </c>
      <c r="AI1694" s="26"/>
      <c r="AJ1694" s="20">
        <v>1.4500000000000001E-2</v>
      </c>
      <c r="AK1694" s="21"/>
      <c r="AL1694" s="21"/>
      <c r="AM1694" s="21"/>
      <c r="AN1694" s="21"/>
      <c r="AO1694" s="19" t="s">
        <v>34</v>
      </c>
      <c r="AP1694" s="18"/>
      <c r="AQ1694" s="3">
        <f t="shared" si="157"/>
        <v>36.488739815480635</v>
      </c>
      <c r="AR1694" s="27">
        <v>46.79425549273607</v>
      </c>
      <c r="AS1694" s="28">
        <v>2.6498677499104079E-2</v>
      </c>
      <c r="AT1694" s="28"/>
      <c r="AU1694" s="28"/>
      <c r="AV1694" s="28"/>
      <c r="AW1694" s="61"/>
      <c r="AX1694" s="69"/>
      <c r="AY1694" s="68"/>
      <c r="AZ1694" s="69"/>
      <c r="BA1694" s="69"/>
      <c r="BB1694" s="69"/>
      <c r="BC1694" s="68"/>
      <c r="BD1694" s="20"/>
      <c r="BE1694" s="27"/>
      <c r="BF1694" s="27"/>
      <c r="BG1694" s="28"/>
      <c r="BH1694" s="17"/>
      <c r="CF1694" s="17"/>
      <c r="CG1694" s="17"/>
      <c r="CH1694" s="17"/>
      <c r="CI1694" s="17"/>
    </row>
    <row r="1695" spans="33:87" ht="9.9499999999999993" customHeight="1">
      <c r="AG1695" s="18">
        <v>37742</v>
      </c>
      <c r="AH1695" s="19" t="s">
        <v>33</v>
      </c>
      <c r="AI1695" s="26"/>
      <c r="AJ1695" s="20">
        <v>1.4500000000000001E-2</v>
      </c>
      <c r="AK1695" s="21"/>
      <c r="AL1695" s="21"/>
      <c r="AM1695" s="21"/>
      <c r="AN1695" s="21"/>
      <c r="AO1695" s="19" t="s">
        <v>34</v>
      </c>
      <c r="AP1695" s="18"/>
      <c r="AQ1695" s="3">
        <f t="shared" si="157"/>
        <v>36.488739815480635</v>
      </c>
      <c r="AR1695" s="27">
        <v>46.79425549273607</v>
      </c>
      <c r="AS1695" s="28">
        <v>2.6498677499104079E-2</v>
      </c>
      <c r="AT1695" s="28"/>
      <c r="AU1695" s="28"/>
      <c r="AV1695" s="28"/>
      <c r="AW1695" s="61"/>
      <c r="AX1695" s="69"/>
      <c r="AY1695" s="68"/>
      <c r="AZ1695" s="69"/>
      <c r="BA1695" s="69"/>
      <c r="BB1695" s="69"/>
      <c r="BC1695" s="68"/>
      <c r="BD1695" s="20"/>
      <c r="BE1695" s="27"/>
      <c r="BF1695" s="27"/>
      <c r="BG1695" s="28"/>
      <c r="BH1695" s="17"/>
      <c r="CF1695" s="17"/>
      <c r="CG1695" s="17"/>
      <c r="CH1695" s="17"/>
      <c r="CI1695" s="17"/>
    </row>
    <row r="1696" spans="33:87" ht="9.9499999999999993" customHeight="1">
      <c r="AG1696" s="18">
        <v>37742</v>
      </c>
      <c r="AH1696" s="19" t="s">
        <v>33</v>
      </c>
      <c r="AI1696" s="26"/>
      <c r="AJ1696" s="20">
        <v>1.4500000000000001E-2</v>
      </c>
      <c r="AK1696" s="21"/>
      <c r="AL1696" s="21"/>
      <c r="AM1696" s="21"/>
      <c r="AN1696" s="21"/>
      <c r="AO1696" s="19" t="s">
        <v>34</v>
      </c>
      <c r="AP1696" s="20"/>
      <c r="AQ1696" s="3">
        <f t="shared" si="157"/>
        <v>36.488739815480635</v>
      </c>
      <c r="AR1696" s="27">
        <v>46.79425549273607</v>
      </c>
      <c r="AS1696" s="28">
        <v>2.6498677499104079E-2</v>
      </c>
      <c r="AT1696" s="28"/>
      <c r="AU1696" s="28"/>
      <c r="AV1696" s="28"/>
      <c r="AW1696" s="61"/>
      <c r="AX1696" s="69"/>
      <c r="AY1696" s="68"/>
      <c r="AZ1696" s="69"/>
      <c r="BA1696" s="69"/>
      <c r="BB1696" s="69"/>
      <c r="BC1696" s="68"/>
      <c r="BD1696" s="20"/>
      <c r="BE1696" s="27"/>
      <c r="BF1696" s="27"/>
      <c r="BG1696" s="28"/>
      <c r="BH1696" s="17"/>
      <c r="CF1696" s="17"/>
      <c r="CG1696" s="17"/>
      <c r="CH1696" s="17"/>
      <c r="CI1696" s="17"/>
    </row>
    <row r="1697" spans="33:87" ht="9.9499999999999993" customHeight="1">
      <c r="AG1697" s="18">
        <v>37742</v>
      </c>
      <c r="AH1697" s="19" t="s">
        <v>39</v>
      </c>
      <c r="AI1697" s="19"/>
      <c r="AJ1697" s="19"/>
      <c r="AK1697" s="19"/>
      <c r="AL1697" s="20">
        <v>0.02</v>
      </c>
      <c r="AM1697" s="26"/>
      <c r="AN1697" s="20"/>
      <c r="AO1697" s="19" t="s">
        <v>34</v>
      </c>
      <c r="AP1697" s="20"/>
      <c r="AQ1697" s="3">
        <f t="shared" si="157"/>
        <v>36.488739815480635</v>
      </c>
      <c r="AR1697" s="19"/>
      <c r="AS1697" s="19"/>
      <c r="AT1697" s="27">
        <v>182.56704817617606</v>
      </c>
      <c r="AU1697" s="27">
        <v>103.9956000351699</v>
      </c>
      <c r="AV1697" s="28">
        <v>0</v>
      </c>
      <c r="AW1697" s="61"/>
      <c r="AX1697" s="69"/>
      <c r="AY1697" s="68"/>
      <c r="AZ1697" s="69"/>
      <c r="BA1697" s="69"/>
      <c r="BB1697" s="69"/>
      <c r="BC1697" s="68"/>
      <c r="BD1697" s="20"/>
      <c r="BE1697" s="27"/>
      <c r="BF1697" s="27"/>
      <c r="BG1697" s="28"/>
      <c r="BH1697" s="17"/>
      <c r="CF1697" s="17"/>
      <c r="CG1697" s="17"/>
      <c r="CH1697" s="17"/>
      <c r="CI1697" s="17"/>
    </row>
    <row r="1698" spans="33:87" ht="9.9499999999999993" customHeight="1">
      <c r="AG1698" s="18">
        <v>37743</v>
      </c>
      <c r="AH1698" s="19" t="s">
        <v>35</v>
      </c>
      <c r="AI1698" s="20">
        <v>1.6E-2</v>
      </c>
      <c r="AJ1698" s="26"/>
      <c r="AK1698" s="20"/>
      <c r="AL1698" s="20"/>
      <c r="AM1698" s="20"/>
      <c r="AN1698" s="20"/>
      <c r="AO1698" s="19" t="s">
        <v>34</v>
      </c>
      <c r="AP1698" s="20"/>
      <c r="AQ1698" s="3">
        <f t="shared" si="157"/>
        <v>36.486433221466925</v>
      </c>
      <c r="AR1698" s="27">
        <v>46.79130236576249</v>
      </c>
      <c r="AS1698" s="28">
        <v>2.6497005200689181E-2</v>
      </c>
      <c r="AT1698" s="28"/>
      <c r="AU1698" s="28"/>
      <c r="AV1698" s="28"/>
      <c r="AW1698" s="61"/>
      <c r="AX1698" s="69"/>
      <c r="AY1698" s="68"/>
      <c r="AZ1698" s="69"/>
      <c r="BA1698" s="69"/>
      <c r="BB1698" s="69"/>
      <c r="BC1698" s="68"/>
      <c r="BD1698" s="20"/>
      <c r="BE1698" s="27"/>
      <c r="BF1698" s="27"/>
      <c r="BG1698" s="28"/>
      <c r="BH1698" s="17"/>
      <c r="CF1698" s="17"/>
      <c r="CG1698" s="17"/>
      <c r="CH1698" s="17"/>
      <c r="CI1698" s="17"/>
    </row>
    <row r="1699" spans="33:87" ht="9.9499999999999993" customHeight="1">
      <c r="AG1699" s="18">
        <v>37743</v>
      </c>
      <c r="AH1699" s="19" t="s">
        <v>33</v>
      </c>
      <c r="AI1699" s="26"/>
      <c r="AJ1699" s="20">
        <v>1.4500000000000001E-2</v>
      </c>
      <c r="AK1699" s="21"/>
      <c r="AL1699" s="21"/>
      <c r="AM1699" s="21"/>
      <c r="AN1699" s="21"/>
      <c r="AO1699" s="19" t="s">
        <v>34</v>
      </c>
      <c r="AP1699" s="20"/>
      <c r="AQ1699" s="3">
        <f t="shared" si="157"/>
        <v>36.486433221466925</v>
      </c>
      <c r="AR1699" s="27">
        <v>46.79130236576249</v>
      </c>
      <c r="AS1699" s="28">
        <v>2.6497005200689181E-2</v>
      </c>
      <c r="AT1699" s="28"/>
      <c r="AU1699" s="28"/>
      <c r="AV1699" s="28"/>
      <c r="AW1699" s="61"/>
      <c r="AX1699" s="69"/>
      <c r="AY1699" s="68"/>
      <c r="AZ1699" s="69"/>
      <c r="BA1699" s="69"/>
      <c r="BB1699" s="69"/>
      <c r="BC1699" s="68"/>
      <c r="BD1699" s="20"/>
      <c r="BE1699" s="27"/>
      <c r="BF1699" s="27"/>
      <c r="BG1699" s="28"/>
      <c r="BH1699" s="17"/>
      <c r="CF1699" s="17"/>
      <c r="CG1699" s="17"/>
      <c r="CH1699" s="17"/>
      <c r="CI1699" s="17"/>
    </row>
    <row r="1700" spans="33:87" ht="9.9499999999999993" customHeight="1">
      <c r="AG1700" s="18">
        <v>37774</v>
      </c>
      <c r="AH1700" s="19" t="s">
        <v>35</v>
      </c>
      <c r="AI1700" s="20">
        <v>1.6E-2</v>
      </c>
      <c r="AJ1700" s="26"/>
      <c r="AK1700" s="20"/>
      <c r="AL1700" s="20"/>
      <c r="AM1700" s="20"/>
      <c r="AN1700" s="20"/>
      <c r="AO1700" s="19" t="s">
        <v>34</v>
      </c>
      <c r="AP1700" s="18"/>
      <c r="AQ1700" s="3">
        <f t="shared" si="157"/>
        <v>36.41500108246403</v>
      </c>
      <c r="AR1700" s="27">
        <v>46.699847809874619</v>
      </c>
      <c r="AS1700" s="28">
        <v>2.6445216262992063E-2</v>
      </c>
      <c r="AT1700" s="28"/>
      <c r="AU1700" s="28"/>
      <c r="AV1700" s="28"/>
      <c r="AW1700" s="61"/>
      <c r="AX1700" s="69"/>
      <c r="AY1700" s="68"/>
      <c r="AZ1700" s="69"/>
      <c r="BA1700" s="69"/>
      <c r="BB1700" s="69"/>
      <c r="BC1700" s="68"/>
      <c r="BD1700" s="20"/>
      <c r="BE1700" s="27"/>
      <c r="BF1700" s="27"/>
      <c r="BG1700" s="28"/>
      <c r="BH1700" s="17"/>
      <c r="CF1700" s="17"/>
      <c r="CG1700" s="17"/>
      <c r="CH1700" s="17"/>
      <c r="CI1700" s="17"/>
    </row>
    <row r="1701" spans="33:87" ht="9.9499999999999993" customHeight="1">
      <c r="AG1701" s="18">
        <v>37774</v>
      </c>
      <c r="AH1701" s="19" t="s">
        <v>33</v>
      </c>
      <c r="AI1701" s="26"/>
      <c r="AJ1701" s="20">
        <v>1.4500000000000001E-2</v>
      </c>
      <c r="AK1701" s="21"/>
      <c r="AL1701" s="21"/>
      <c r="AM1701" s="21"/>
      <c r="AN1701" s="21"/>
      <c r="AO1701" s="19" t="s">
        <v>34</v>
      </c>
      <c r="AP1701" s="20"/>
      <c r="AQ1701" s="3">
        <f t="shared" si="157"/>
        <v>36.41500108246403</v>
      </c>
      <c r="AR1701" s="27">
        <v>46.699847809874619</v>
      </c>
      <c r="AS1701" s="28">
        <v>2.6445216262992063E-2</v>
      </c>
      <c r="AT1701" s="28"/>
      <c r="AU1701" s="28"/>
      <c r="AV1701" s="28"/>
      <c r="AW1701" s="61"/>
      <c r="AX1701" s="69"/>
      <c r="AY1701" s="68"/>
      <c r="AZ1701" s="69"/>
      <c r="BA1701" s="69"/>
      <c r="BB1701" s="69"/>
      <c r="BC1701" s="68"/>
      <c r="BD1701" s="20"/>
      <c r="BE1701" s="27"/>
      <c r="BF1701" s="27"/>
      <c r="BG1701" s="28"/>
      <c r="BH1701" s="17"/>
      <c r="CF1701" s="17"/>
      <c r="CG1701" s="17"/>
      <c r="CH1701" s="17"/>
      <c r="CI1701" s="17"/>
    </row>
    <row r="1702" spans="33:87" ht="9.9499999999999993" customHeight="1">
      <c r="AG1702" s="18">
        <v>37774</v>
      </c>
      <c r="AH1702" s="19" t="s">
        <v>33</v>
      </c>
      <c r="AI1702" s="26"/>
      <c r="AJ1702" s="20">
        <v>1.4500000000000001E-2</v>
      </c>
      <c r="AK1702" s="21"/>
      <c r="AL1702" s="21"/>
      <c r="AM1702" s="21"/>
      <c r="AN1702" s="21"/>
      <c r="AO1702" s="19" t="s">
        <v>34</v>
      </c>
      <c r="AP1702" s="20"/>
      <c r="AQ1702" s="3">
        <f t="shared" si="157"/>
        <v>36.41500108246403</v>
      </c>
      <c r="AR1702" s="27">
        <v>46.699847809874619</v>
      </c>
      <c r="AS1702" s="28">
        <v>2.6445216262992063E-2</v>
      </c>
      <c r="AT1702" s="28"/>
      <c r="AU1702" s="28"/>
      <c r="AV1702" s="28"/>
      <c r="AW1702" s="61"/>
      <c r="AX1702" s="69"/>
      <c r="AY1702" s="68"/>
      <c r="AZ1702" s="69"/>
      <c r="BA1702" s="69"/>
      <c r="BB1702" s="69"/>
      <c r="BC1702" s="68"/>
      <c r="BD1702" s="20"/>
      <c r="BE1702" s="27"/>
      <c r="BF1702" s="27"/>
      <c r="BG1702" s="28"/>
      <c r="BH1702" s="17"/>
      <c r="CF1702" s="17"/>
      <c r="CG1702" s="17"/>
      <c r="CH1702" s="17"/>
      <c r="CI1702" s="17"/>
    </row>
    <row r="1703" spans="33:87" ht="9.9499999999999993" customHeight="1">
      <c r="AG1703" s="18">
        <v>37774</v>
      </c>
      <c r="AH1703" s="19" t="s">
        <v>33</v>
      </c>
      <c r="AI1703" s="26"/>
      <c r="AJ1703" s="20">
        <v>1.4500000000000001E-2</v>
      </c>
      <c r="AK1703" s="21"/>
      <c r="AL1703" s="21"/>
      <c r="AM1703" s="21"/>
      <c r="AN1703" s="21"/>
      <c r="AO1703" s="19" t="s">
        <v>34</v>
      </c>
      <c r="AP1703" s="20"/>
      <c r="AQ1703" s="3">
        <f t="shared" si="157"/>
        <v>36.41500108246403</v>
      </c>
      <c r="AR1703" s="27">
        <v>46.699847809874619</v>
      </c>
      <c r="AS1703" s="28">
        <v>2.6445216262992063E-2</v>
      </c>
      <c r="AT1703" s="28"/>
      <c r="AU1703" s="28"/>
      <c r="AV1703" s="28"/>
      <c r="AW1703" s="61"/>
      <c r="AX1703" s="69"/>
      <c r="AY1703" s="68"/>
      <c r="AZ1703" s="69"/>
      <c r="BA1703" s="69"/>
      <c r="BB1703" s="69"/>
      <c r="BC1703" s="68"/>
      <c r="BD1703" s="20"/>
      <c r="BE1703" s="27"/>
      <c r="BF1703" s="27"/>
      <c r="BG1703" s="28"/>
      <c r="BH1703" s="17"/>
      <c r="CF1703" s="17"/>
      <c r="CG1703" s="17"/>
      <c r="CH1703" s="17"/>
      <c r="CI1703" s="17"/>
    </row>
    <row r="1704" spans="33:87" ht="9.9499999999999993" customHeight="1">
      <c r="AG1704" s="18">
        <v>37774</v>
      </c>
      <c r="AH1704" s="19" t="s">
        <v>33</v>
      </c>
      <c r="AI1704" s="26"/>
      <c r="AJ1704" s="20">
        <v>1.4500000000000001E-2</v>
      </c>
      <c r="AK1704" s="21"/>
      <c r="AL1704" s="21"/>
      <c r="AM1704" s="21"/>
      <c r="AN1704" s="21"/>
      <c r="AO1704" s="19" t="s">
        <v>34</v>
      </c>
      <c r="AP1704" s="18"/>
      <c r="AQ1704" s="3">
        <f t="shared" si="157"/>
        <v>36.41500108246403</v>
      </c>
      <c r="AR1704" s="27">
        <v>46.699847809874619</v>
      </c>
      <c r="AS1704" s="28">
        <v>2.6445216262992063E-2</v>
      </c>
      <c r="AT1704" s="28"/>
      <c r="AU1704" s="28"/>
      <c r="AV1704" s="28"/>
      <c r="AW1704" s="61"/>
      <c r="AX1704" s="69"/>
      <c r="AY1704" s="68"/>
      <c r="AZ1704" s="69"/>
      <c r="BA1704" s="69"/>
      <c r="BB1704" s="69"/>
      <c r="BC1704" s="68"/>
      <c r="BD1704" s="20"/>
      <c r="BE1704" s="27"/>
      <c r="BF1704" s="27"/>
      <c r="BG1704" s="28"/>
      <c r="BH1704" s="17"/>
      <c r="CF1704" s="17"/>
      <c r="CG1704" s="17"/>
      <c r="CH1704" s="17"/>
      <c r="CI1704" s="17"/>
    </row>
    <row r="1705" spans="33:87" ht="9.9499999999999993" customHeight="1">
      <c r="AG1705" s="18">
        <v>37774</v>
      </c>
      <c r="AH1705" s="19" t="s">
        <v>39</v>
      </c>
      <c r="AI1705" s="19"/>
      <c r="AJ1705" s="19"/>
      <c r="AK1705" s="19"/>
      <c r="AL1705" s="20">
        <v>0.02</v>
      </c>
      <c r="AM1705" s="26"/>
      <c r="AN1705" s="21"/>
      <c r="AO1705" s="19" t="s">
        <v>34</v>
      </c>
      <c r="AP1705" s="18"/>
      <c r="AQ1705" s="3">
        <f t="shared" si="157"/>
        <v>36.41500108246403</v>
      </c>
      <c r="AR1705" s="19"/>
      <c r="AS1705" s="19"/>
      <c r="AT1705" s="27">
        <v>182.19871809369735</v>
      </c>
      <c r="AU1705" s="27">
        <v>103.78578830670611</v>
      </c>
      <c r="AV1705" s="28">
        <v>0</v>
      </c>
      <c r="AW1705" s="61"/>
      <c r="AX1705" s="69"/>
      <c r="AY1705" s="68"/>
      <c r="AZ1705" s="69"/>
      <c r="BA1705" s="69"/>
      <c r="BB1705" s="69"/>
      <c r="BC1705" s="68"/>
      <c r="BD1705" s="20"/>
      <c r="BE1705" s="27"/>
      <c r="BF1705" s="27"/>
      <c r="BG1705" s="28"/>
      <c r="BH1705" s="17"/>
      <c r="CF1705" s="17"/>
      <c r="CG1705" s="17"/>
      <c r="CH1705" s="17"/>
      <c r="CI1705" s="17"/>
    </row>
    <row r="1706" spans="33:87" ht="9.9499999999999993" customHeight="1">
      <c r="AG1706" s="18">
        <v>37803</v>
      </c>
      <c r="AH1706" s="19" t="s">
        <v>35</v>
      </c>
      <c r="AI1706" s="20">
        <v>1.6E-2</v>
      </c>
      <c r="AJ1706" s="26"/>
      <c r="AK1706" s="20"/>
      <c r="AL1706" s="20"/>
      <c r="AM1706" s="20"/>
      <c r="AN1706" s="20"/>
      <c r="AO1706" s="19" t="s">
        <v>34</v>
      </c>
      <c r="AP1706" s="18"/>
      <c r="AQ1706" s="3">
        <f t="shared" si="157"/>
        <v>36.348304079155717</v>
      </c>
      <c r="AR1706" s="27">
        <v>46.614455378157743</v>
      </c>
      <c r="AS1706" s="28">
        <v>2.6396860188403353E-2</v>
      </c>
      <c r="AT1706" s="28"/>
      <c r="AU1706" s="28"/>
      <c r="AV1706" s="28"/>
      <c r="AW1706" s="61"/>
      <c r="AX1706" s="69"/>
      <c r="AY1706" s="68"/>
      <c r="AZ1706" s="69"/>
      <c r="BA1706" s="69"/>
      <c r="BB1706" s="69"/>
      <c r="BC1706" s="68"/>
      <c r="BD1706" s="20"/>
      <c r="BE1706" s="27"/>
      <c r="BF1706" s="27"/>
      <c r="BG1706" s="28"/>
      <c r="BH1706" s="17"/>
      <c r="CF1706" s="17"/>
      <c r="CG1706" s="17"/>
      <c r="CH1706" s="17"/>
      <c r="CI1706" s="17"/>
    </row>
    <row r="1707" spans="33:87" ht="9.9499999999999993" customHeight="1">
      <c r="AG1707" s="18">
        <v>37803</v>
      </c>
      <c r="AH1707" s="19" t="s">
        <v>33</v>
      </c>
      <c r="AI1707" s="26"/>
      <c r="AJ1707" s="20">
        <v>1.4500000000000001E-2</v>
      </c>
      <c r="AK1707" s="20"/>
      <c r="AL1707" s="20"/>
      <c r="AM1707" s="20"/>
      <c r="AN1707" s="20"/>
      <c r="AO1707" s="19" t="s">
        <v>34</v>
      </c>
      <c r="AP1707" s="20"/>
      <c r="AQ1707" s="3">
        <f t="shared" si="157"/>
        <v>36.348304079155717</v>
      </c>
      <c r="AR1707" s="27">
        <v>46.614455378157743</v>
      </c>
      <c r="AS1707" s="28">
        <v>2.6396860188403353E-2</v>
      </c>
      <c r="AT1707" s="28"/>
      <c r="AU1707" s="28"/>
      <c r="AV1707" s="28"/>
      <c r="AW1707" s="61"/>
      <c r="AX1707" s="69"/>
      <c r="AY1707" s="68"/>
      <c r="AZ1707" s="69"/>
      <c r="BA1707" s="69"/>
      <c r="BB1707" s="69"/>
      <c r="BC1707" s="68"/>
      <c r="BD1707" s="20"/>
      <c r="BE1707" s="27"/>
      <c r="BF1707" s="27"/>
      <c r="BG1707" s="28"/>
      <c r="BH1707" s="17"/>
      <c r="CF1707" s="17"/>
      <c r="CG1707" s="17"/>
      <c r="CH1707" s="17"/>
      <c r="CI1707" s="17"/>
    </row>
    <row r="1708" spans="33:87" ht="9.9499999999999993" customHeight="1">
      <c r="AG1708" s="18">
        <v>37803</v>
      </c>
      <c r="AH1708" s="19" t="s">
        <v>33</v>
      </c>
      <c r="AI1708" s="26"/>
      <c r="AJ1708" s="20">
        <v>1.4500000000000001E-2</v>
      </c>
      <c r="AK1708" s="21"/>
      <c r="AL1708" s="21"/>
      <c r="AM1708" s="21"/>
      <c r="AN1708" s="21"/>
      <c r="AO1708" s="19" t="s">
        <v>34</v>
      </c>
      <c r="AP1708" s="18"/>
      <c r="AQ1708" s="3">
        <f t="shared" si="157"/>
        <v>36.348304079155717</v>
      </c>
      <c r="AR1708" s="27">
        <v>46.614455378157743</v>
      </c>
      <c r="AS1708" s="28">
        <v>2.6396860188403353E-2</v>
      </c>
      <c r="AT1708" s="28"/>
      <c r="AU1708" s="28"/>
      <c r="AV1708" s="28"/>
      <c r="AW1708" s="61"/>
      <c r="AX1708" s="69"/>
      <c r="AY1708" s="68"/>
      <c r="AZ1708" s="69"/>
      <c r="BA1708" s="69"/>
      <c r="BB1708" s="69"/>
      <c r="BC1708" s="68"/>
      <c r="BD1708" s="20"/>
      <c r="BE1708" s="27"/>
      <c r="BF1708" s="27"/>
      <c r="BG1708" s="28"/>
      <c r="BH1708" s="17"/>
      <c r="CF1708" s="17"/>
      <c r="CG1708" s="17"/>
      <c r="CH1708" s="17"/>
      <c r="CI1708" s="17"/>
    </row>
    <row r="1709" spans="33:87" ht="9.9499999999999993" customHeight="1">
      <c r="AG1709" s="18">
        <v>37803</v>
      </c>
      <c r="AH1709" s="19" t="s">
        <v>33</v>
      </c>
      <c r="AI1709" s="26"/>
      <c r="AJ1709" s="20">
        <v>1.4500000000000001E-2</v>
      </c>
      <c r="AK1709" s="21"/>
      <c r="AL1709" s="21"/>
      <c r="AM1709" s="21"/>
      <c r="AN1709" s="21"/>
      <c r="AO1709" s="19" t="s">
        <v>34</v>
      </c>
      <c r="AP1709" s="20"/>
      <c r="AQ1709" s="3">
        <f t="shared" si="157"/>
        <v>36.348304079155717</v>
      </c>
      <c r="AR1709" s="27">
        <v>46.614455378157743</v>
      </c>
      <c r="AS1709" s="28">
        <v>2.6396860188403353E-2</v>
      </c>
      <c r="AT1709" s="28"/>
      <c r="AU1709" s="28"/>
      <c r="AV1709" s="28"/>
      <c r="AW1709" s="61"/>
      <c r="AX1709" s="69"/>
      <c r="AY1709" s="68"/>
      <c r="AZ1709" s="69"/>
      <c r="BA1709" s="69"/>
      <c r="BB1709" s="69"/>
      <c r="BC1709" s="68"/>
      <c r="BD1709" s="20"/>
      <c r="BE1709" s="27"/>
      <c r="BF1709" s="27"/>
      <c r="BG1709" s="28"/>
      <c r="BH1709" s="17"/>
      <c r="CF1709" s="17"/>
      <c r="CG1709" s="17"/>
      <c r="CH1709" s="17"/>
      <c r="CI1709" s="17"/>
    </row>
    <row r="1710" spans="33:87" ht="9.9499999999999993" customHeight="1">
      <c r="AG1710" s="18">
        <v>37803</v>
      </c>
      <c r="AH1710" s="19" t="s">
        <v>33</v>
      </c>
      <c r="AI1710" s="26"/>
      <c r="AJ1710" s="20">
        <v>1.4500000000000001E-2</v>
      </c>
      <c r="AK1710" s="21"/>
      <c r="AL1710" s="21"/>
      <c r="AM1710" s="21"/>
      <c r="AN1710" s="21"/>
      <c r="AO1710" s="19" t="s">
        <v>34</v>
      </c>
      <c r="AP1710" s="18"/>
      <c r="AQ1710" s="3">
        <f t="shared" si="157"/>
        <v>36.348304079155717</v>
      </c>
      <c r="AR1710" s="27">
        <v>46.614455378157743</v>
      </c>
      <c r="AS1710" s="28">
        <v>2.6396860188403353E-2</v>
      </c>
      <c r="AT1710" s="28"/>
      <c r="AU1710" s="28"/>
      <c r="AV1710" s="28"/>
      <c r="AW1710" s="61"/>
      <c r="AX1710" s="69"/>
      <c r="AY1710" s="68"/>
      <c r="AZ1710" s="69"/>
      <c r="BA1710" s="69"/>
      <c r="BB1710" s="69"/>
      <c r="BC1710" s="68"/>
      <c r="BD1710" s="20"/>
      <c r="BE1710" s="27"/>
      <c r="BF1710" s="27"/>
      <c r="BG1710" s="28"/>
      <c r="BH1710" s="17"/>
      <c r="CF1710" s="17"/>
      <c r="CG1710" s="17"/>
      <c r="CH1710" s="17"/>
      <c r="CI1710" s="17"/>
    </row>
    <row r="1711" spans="33:87" ht="9.9499999999999993" customHeight="1">
      <c r="AG1711" s="18">
        <v>37803</v>
      </c>
      <c r="AH1711" s="19" t="s">
        <v>39</v>
      </c>
      <c r="AI1711" s="19"/>
      <c r="AJ1711" s="19"/>
      <c r="AK1711" s="19"/>
      <c r="AL1711" s="20">
        <v>0.02</v>
      </c>
      <c r="AM1711" s="26"/>
      <c r="AN1711" s="20"/>
      <c r="AO1711" s="19" t="s">
        <v>34</v>
      </c>
      <c r="AP1711" s="20"/>
      <c r="AQ1711" s="3">
        <f t="shared" si="157"/>
        <v>36.348304079155717</v>
      </c>
      <c r="AR1711" s="19"/>
      <c r="AS1711" s="19"/>
      <c r="AT1711" s="27">
        <v>181.86556087106445</v>
      </c>
      <c r="AU1711" s="27">
        <v>103.5960120813693</v>
      </c>
      <c r="AV1711" s="28">
        <v>0</v>
      </c>
      <c r="AW1711" s="61"/>
      <c r="AX1711" s="69"/>
      <c r="AY1711" s="68"/>
      <c r="AZ1711" s="69"/>
      <c r="BA1711" s="69"/>
      <c r="BB1711" s="69"/>
      <c r="BC1711" s="68"/>
      <c r="BD1711" s="20"/>
      <c r="BE1711" s="27"/>
      <c r="BF1711" s="27"/>
      <c r="BG1711" s="28"/>
      <c r="BH1711" s="17"/>
      <c r="CF1711" s="17"/>
      <c r="CG1711" s="17"/>
      <c r="CH1711" s="17"/>
      <c r="CI1711" s="17"/>
    </row>
    <row r="1712" spans="33:87" ht="9.9499999999999993" customHeight="1">
      <c r="AG1712" s="18">
        <v>37834</v>
      </c>
      <c r="AH1712" s="19" t="s">
        <v>35</v>
      </c>
      <c r="AI1712" s="20">
        <v>1.6E-2</v>
      </c>
      <c r="AJ1712" s="26"/>
      <c r="AK1712" s="20"/>
      <c r="AL1712" s="20"/>
      <c r="AM1712" s="20"/>
      <c r="AN1712" s="20"/>
      <c r="AO1712" s="19" t="s">
        <v>34</v>
      </c>
      <c r="AP1712" s="18"/>
      <c r="AQ1712" s="3">
        <f t="shared" si="157"/>
        <v>36.277142365602046</v>
      </c>
      <c r="AR1712" s="27">
        <v>46.523346473318114</v>
      </c>
      <c r="AS1712" s="28">
        <v>2.6345266986177566E-2</v>
      </c>
      <c r="AT1712" s="28"/>
      <c r="AU1712" s="28"/>
      <c r="AV1712" s="28"/>
      <c r="AW1712" s="61"/>
      <c r="AX1712" s="69"/>
      <c r="AY1712" s="68"/>
      <c r="AZ1712" s="69"/>
      <c r="BA1712" s="69"/>
      <c r="BB1712" s="69"/>
      <c r="BC1712" s="68"/>
      <c r="BD1712" s="20"/>
      <c r="BE1712" s="27"/>
      <c r="BF1712" s="27"/>
      <c r="BG1712" s="28"/>
      <c r="BH1712" s="17"/>
      <c r="CF1712" s="17"/>
      <c r="CG1712" s="17"/>
      <c r="CH1712" s="17"/>
      <c r="CI1712" s="17"/>
    </row>
    <row r="1713" spans="33:87" ht="9.9499999999999993" customHeight="1">
      <c r="AG1713" s="18">
        <v>37834</v>
      </c>
      <c r="AH1713" s="19" t="s">
        <v>33</v>
      </c>
      <c r="AI1713" s="26"/>
      <c r="AJ1713" s="20">
        <v>1.4500000000000001E-2</v>
      </c>
      <c r="AK1713" s="20"/>
      <c r="AL1713" s="20"/>
      <c r="AM1713" s="20"/>
      <c r="AN1713" s="20"/>
      <c r="AO1713" s="19" t="s">
        <v>34</v>
      </c>
      <c r="AP1713" s="20"/>
      <c r="AQ1713" s="3">
        <f t="shared" si="157"/>
        <v>36.277142365602046</v>
      </c>
      <c r="AR1713" s="27">
        <v>46.523346473318114</v>
      </c>
      <c r="AS1713" s="28">
        <v>2.6345266986177566E-2</v>
      </c>
      <c r="AT1713" s="28"/>
      <c r="AU1713" s="28"/>
      <c r="AV1713" s="28"/>
      <c r="AW1713" s="61"/>
      <c r="AX1713" s="69"/>
      <c r="AY1713" s="68"/>
      <c r="AZ1713" s="69"/>
      <c r="BA1713" s="69"/>
      <c r="BB1713" s="69"/>
      <c r="BC1713" s="68"/>
      <c r="BD1713" s="20"/>
      <c r="BE1713" s="27"/>
      <c r="BF1713" s="27"/>
      <c r="BG1713" s="28"/>
      <c r="BH1713" s="17"/>
      <c r="CF1713" s="17"/>
      <c r="CG1713" s="17"/>
      <c r="CH1713" s="17"/>
      <c r="CI1713" s="17"/>
    </row>
    <row r="1714" spans="33:87" ht="9.9499999999999993" customHeight="1">
      <c r="AG1714" s="18">
        <v>37834</v>
      </c>
      <c r="AH1714" s="19" t="s">
        <v>33</v>
      </c>
      <c r="AI1714" s="26"/>
      <c r="AJ1714" s="20">
        <v>1.4500000000000001E-2</v>
      </c>
      <c r="AK1714" s="21"/>
      <c r="AL1714" s="21"/>
      <c r="AM1714" s="21"/>
      <c r="AN1714" s="21"/>
      <c r="AO1714" s="19" t="s">
        <v>34</v>
      </c>
      <c r="AP1714" s="18"/>
      <c r="AQ1714" s="3">
        <f t="shared" si="157"/>
        <v>36.277142365602046</v>
      </c>
      <c r="AR1714" s="27">
        <v>46.523346473318114</v>
      </c>
      <c r="AS1714" s="28">
        <v>2.6345266986177566E-2</v>
      </c>
      <c r="AT1714" s="28"/>
      <c r="AU1714" s="28"/>
      <c r="AV1714" s="28"/>
      <c r="AW1714" s="61"/>
      <c r="AX1714" s="69"/>
      <c r="AY1714" s="68"/>
      <c r="AZ1714" s="69"/>
      <c r="BA1714" s="69"/>
      <c r="BB1714" s="69"/>
      <c r="BC1714" s="68"/>
      <c r="BD1714" s="20"/>
      <c r="BE1714" s="27"/>
      <c r="BF1714" s="27"/>
      <c r="BG1714" s="28"/>
      <c r="BH1714" s="17"/>
      <c r="CF1714" s="17"/>
      <c r="CG1714" s="17"/>
      <c r="CH1714" s="17"/>
      <c r="CI1714" s="17"/>
    </row>
    <row r="1715" spans="33:87" ht="9.9499999999999993" customHeight="1">
      <c r="AG1715" s="18">
        <v>37834</v>
      </c>
      <c r="AH1715" s="19" t="s">
        <v>33</v>
      </c>
      <c r="AI1715" s="26"/>
      <c r="AJ1715" s="20">
        <v>1.4500000000000001E-2</v>
      </c>
      <c r="AK1715" s="21"/>
      <c r="AL1715" s="21"/>
      <c r="AM1715" s="21"/>
      <c r="AN1715" s="21"/>
      <c r="AO1715" s="19" t="s">
        <v>34</v>
      </c>
      <c r="AP1715" s="18"/>
      <c r="AQ1715" s="3">
        <f t="shared" si="157"/>
        <v>36.277142365602046</v>
      </c>
      <c r="AR1715" s="27">
        <v>46.523346473318114</v>
      </c>
      <c r="AS1715" s="28">
        <v>2.6345266986177566E-2</v>
      </c>
      <c r="AT1715" s="28"/>
      <c r="AU1715" s="28"/>
      <c r="AV1715" s="28"/>
      <c r="AW1715" s="61"/>
      <c r="AX1715" s="69"/>
      <c r="AY1715" s="68"/>
      <c r="AZ1715" s="69"/>
      <c r="BA1715" s="69"/>
      <c r="BB1715" s="69"/>
      <c r="BC1715" s="68"/>
      <c r="BD1715" s="20"/>
      <c r="BE1715" s="27"/>
      <c r="BF1715" s="27"/>
      <c r="BG1715" s="28"/>
      <c r="BH1715" s="17"/>
      <c r="CF1715" s="17"/>
      <c r="CG1715" s="17"/>
      <c r="CH1715" s="17"/>
      <c r="CI1715" s="17"/>
    </row>
    <row r="1716" spans="33:87" ht="9.9499999999999993" customHeight="1">
      <c r="AG1716" s="18">
        <v>37834</v>
      </c>
      <c r="AH1716" s="19" t="s">
        <v>33</v>
      </c>
      <c r="AI1716" s="26"/>
      <c r="AJ1716" s="20">
        <v>1.4500000000000001E-2</v>
      </c>
      <c r="AK1716" s="21"/>
      <c r="AL1716" s="21"/>
      <c r="AM1716" s="21"/>
      <c r="AN1716" s="21"/>
      <c r="AO1716" s="19" t="s">
        <v>34</v>
      </c>
      <c r="AP1716" s="18"/>
      <c r="AQ1716" s="3">
        <f t="shared" si="157"/>
        <v>36.277142365602046</v>
      </c>
      <c r="AR1716" s="27">
        <v>46.523346473318114</v>
      </c>
      <c r="AS1716" s="28">
        <v>2.6345266986177566E-2</v>
      </c>
      <c r="AT1716" s="28"/>
      <c r="AU1716" s="28"/>
      <c r="AV1716" s="28"/>
      <c r="AW1716" s="61"/>
      <c r="AX1716" s="69"/>
      <c r="AY1716" s="68"/>
      <c r="AZ1716" s="69"/>
      <c r="BA1716" s="69"/>
      <c r="BB1716" s="69"/>
      <c r="BC1716" s="68"/>
      <c r="BD1716" s="20"/>
      <c r="BE1716" s="27"/>
      <c r="BF1716" s="27"/>
      <c r="BG1716" s="28"/>
      <c r="BH1716" s="17"/>
      <c r="CF1716" s="17"/>
      <c r="CG1716" s="17"/>
      <c r="CH1716" s="17"/>
      <c r="CI1716" s="17"/>
    </row>
    <row r="1717" spans="33:87" ht="9.9499999999999993" customHeight="1">
      <c r="AG1717" s="18">
        <v>37834</v>
      </c>
      <c r="AH1717" s="19" t="s">
        <v>39</v>
      </c>
      <c r="AI1717" s="19"/>
      <c r="AJ1717" s="19"/>
      <c r="AK1717" s="19"/>
      <c r="AL1717" s="20">
        <v>0.02</v>
      </c>
      <c r="AM1717" s="26"/>
      <c r="AN1717" s="21"/>
      <c r="AO1717" s="19" t="s">
        <v>34</v>
      </c>
      <c r="AP1717" s="20"/>
      <c r="AQ1717" s="3">
        <f t="shared" si="157"/>
        <v>36.277142365602046</v>
      </c>
      <c r="AR1717" s="19"/>
      <c r="AS1717" s="19"/>
      <c r="AT1717" s="27">
        <v>181.51010091889754</v>
      </c>
      <c r="AU1717" s="27">
        <v>103.39353156046829</v>
      </c>
      <c r="AV1717" s="28">
        <v>0</v>
      </c>
      <c r="AW1717" s="61"/>
      <c r="AX1717" s="69"/>
      <c r="AY1717" s="68"/>
      <c r="AZ1717" s="69"/>
      <c r="BA1717" s="69"/>
      <c r="BB1717" s="69"/>
      <c r="BC1717" s="68"/>
      <c r="BD1717" s="20"/>
      <c r="BE1717" s="27"/>
      <c r="BF1717" s="27"/>
      <c r="BG1717" s="28"/>
      <c r="BH1717" s="17"/>
      <c r="CF1717" s="17"/>
      <c r="CG1717" s="17"/>
      <c r="CH1717" s="17"/>
      <c r="CI1717" s="17"/>
    </row>
    <row r="1718" spans="33:87" ht="9.9499999999999993" customHeight="1">
      <c r="AG1718" s="18">
        <v>37865</v>
      </c>
      <c r="AH1718" s="19" t="s">
        <v>35</v>
      </c>
      <c r="AI1718" s="20">
        <v>1.6E-2</v>
      </c>
      <c r="AJ1718" s="26"/>
      <c r="AK1718" s="20"/>
      <c r="AL1718" s="20"/>
      <c r="AM1718" s="20"/>
      <c r="AN1718" s="20"/>
      <c r="AO1718" s="19" t="s">
        <v>34</v>
      </c>
      <c r="AP1718" s="20"/>
      <c r="AQ1718" s="3">
        <f t="shared" si="157"/>
        <v>36.206119970500872</v>
      </c>
      <c r="AR1718" s="27">
        <v>46.432415642693329</v>
      </c>
      <c r="AS1718" s="28">
        <v>2.6293774623919002E-2</v>
      </c>
      <c r="AT1718" s="28"/>
      <c r="AU1718" s="28"/>
      <c r="AV1718" s="28"/>
      <c r="AW1718" s="61"/>
      <c r="AX1718" s="69"/>
      <c r="AY1718" s="68"/>
      <c r="AZ1718" s="69"/>
      <c r="BA1718" s="69"/>
      <c r="BB1718" s="69"/>
      <c r="BC1718" s="68"/>
      <c r="BD1718" s="20"/>
      <c r="BE1718" s="27"/>
      <c r="BF1718" s="27"/>
      <c r="BG1718" s="28"/>
      <c r="BH1718" s="17"/>
      <c r="CF1718" s="17"/>
      <c r="CG1718" s="17"/>
      <c r="CH1718" s="17"/>
      <c r="CI1718" s="17"/>
    </row>
    <row r="1719" spans="33:87" ht="9.9499999999999993" customHeight="1">
      <c r="AG1719" s="18">
        <v>37865</v>
      </c>
      <c r="AH1719" s="19" t="s">
        <v>33</v>
      </c>
      <c r="AI1719" s="26"/>
      <c r="AJ1719" s="20">
        <v>1.4500000000000001E-2</v>
      </c>
      <c r="AK1719" s="21"/>
      <c r="AL1719" s="21"/>
      <c r="AM1719" s="21"/>
      <c r="AN1719" s="21"/>
      <c r="AO1719" s="19" t="s">
        <v>34</v>
      </c>
      <c r="AP1719" s="20"/>
      <c r="AQ1719" s="3">
        <f t="shared" si="157"/>
        <v>36.206119970500872</v>
      </c>
      <c r="AR1719" s="27">
        <v>46.432415642693329</v>
      </c>
      <c r="AS1719" s="28">
        <v>2.6293774623919002E-2</v>
      </c>
      <c r="AT1719" s="28"/>
      <c r="AU1719" s="28"/>
      <c r="AV1719" s="28"/>
      <c r="AW1719" s="61"/>
      <c r="AX1719" s="69"/>
      <c r="AY1719" s="68"/>
      <c r="AZ1719" s="69"/>
      <c r="BA1719" s="69"/>
      <c r="BB1719" s="69"/>
      <c r="BC1719" s="68"/>
      <c r="BD1719" s="20"/>
      <c r="BE1719" s="27"/>
      <c r="BF1719" s="27"/>
      <c r="BG1719" s="28"/>
      <c r="BH1719" s="17"/>
      <c r="CF1719" s="17"/>
      <c r="CG1719" s="17"/>
      <c r="CH1719" s="17"/>
      <c r="CI1719" s="17"/>
    </row>
    <row r="1720" spans="33:87" ht="9.9499999999999993" customHeight="1">
      <c r="AG1720" s="18">
        <v>37865</v>
      </c>
      <c r="AH1720" s="19" t="s">
        <v>33</v>
      </c>
      <c r="AI1720" s="26"/>
      <c r="AJ1720" s="20">
        <v>1.4500000000000001E-2</v>
      </c>
      <c r="AK1720" s="21"/>
      <c r="AL1720" s="21"/>
      <c r="AM1720" s="21"/>
      <c r="AN1720" s="21"/>
      <c r="AO1720" s="19" t="s">
        <v>34</v>
      </c>
      <c r="AP1720" s="20"/>
      <c r="AQ1720" s="3">
        <f t="shared" si="157"/>
        <v>36.206119970500872</v>
      </c>
      <c r="AR1720" s="27">
        <v>46.432415642693329</v>
      </c>
      <c r="AS1720" s="28">
        <v>2.6293774623919002E-2</v>
      </c>
      <c r="AT1720" s="28"/>
      <c r="AU1720" s="28"/>
      <c r="AV1720" s="28"/>
      <c r="AW1720" s="61"/>
      <c r="AX1720" s="69"/>
      <c r="AY1720" s="68"/>
      <c r="AZ1720" s="69"/>
      <c r="BA1720" s="69"/>
      <c r="BB1720" s="69"/>
      <c r="BC1720" s="68"/>
      <c r="BD1720" s="20"/>
      <c r="BE1720" s="27"/>
      <c r="BF1720" s="27"/>
      <c r="BG1720" s="28"/>
      <c r="BH1720" s="17"/>
      <c r="CF1720" s="17"/>
      <c r="CG1720" s="17"/>
      <c r="CH1720" s="17"/>
      <c r="CI1720" s="17"/>
    </row>
    <row r="1721" spans="33:87" ht="9.9499999999999993" customHeight="1">
      <c r="AG1721" s="18">
        <v>37865</v>
      </c>
      <c r="AH1721" s="19" t="s">
        <v>33</v>
      </c>
      <c r="AI1721" s="26"/>
      <c r="AJ1721" s="20">
        <v>1.4500000000000001E-2</v>
      </c>
      <c r="AK1721" s="21"/>
      <c r="AL1721" s="21"/>
      <c r="AM1721" s="21"/>
      <c r="AN1721" s="21"/>
      <c r="AO1721" s="19" t="s">
        <v>34</v>
      </c>
      <c r="AP1721" s="18"/>
      <c r="AQ1721" s="3">
        <f t="shared" si="157"/>
        <v>36.206119970500872</v>
      </c>
      <c r="AR1721" s="27">
        <v>46.432415642693329</v>
      </c>
      <c r="AS1721" s="28">
        <v>2.6293774623919002E-2</v>
      </c>
      <c r="AT1721" s="28"/>
      <c r="AU1721" s="28"/>
      <c r="AV1721" s="28"/>
      <c r="AW1721" s="61"/>
      <c r="AX1721" s="69"/>
      <c r="AY1721" s="68"/>
      <c r="AZ1721" s="69"/>
      <c r="BA1721" s="69"/>
      <c r="BB1721" s="69"/>
      <c r="BC1721" s="68"/>
      <c r="BD1721" s="20"/>
      <c r="BE1721" s="27"/>
      <c r="BF1721" s="27"/>
      <c r="BG1721" s="28"/>
      <c r="BH1721" s="17"/>
      <c r="CF1721" s="17"/>
      <c r="CG1721" s="17"/>
      <c r="CH1721" s="17"/>
      <c r="CI1721" s="17"/>
    </row>
    <row r="1722" spans="33:87" ht="9.9499999999999993" customHeight="1">
      <c r="AG1722" s="18">
        <v>37865</v>
      </c>
      <c r="AH1722" s="19" t="s">
        <v>33</v>
      </c>
      <c r="AI1722" s="26"/>
      <c r="AJ1722" s="20">
        <v>1.4500000000000001E-2</v>
      </c>
      <c r="AK1722" s="21"/>
      <c r="AL1722" s="21"/>
      <c r="AM1722" s="21"/>
      <c r="AN1722" s="21"/>
      <c r="AO1722" s="19" t="s">
        <v>34</v>
      </c>
      <c r="AP1722" s="20"/>
      <c r="AQ1722" s="3">
        <f t="shared" si="157"/>
        <v>36.206119970500872</v>
      </c>
      <c r="AR1722" s="27">
        <v>46.432415642693329</v>
      </c>
      <c r="AS1722" s="28">
        <v>2.6293774623919002E-2</v>
      </c>
      <c r="AT1722" s="28"/>
      <c r="AU1722" s="28"/>
      <c r="AV1722" s="28"/>
      <c r="AW1722" s="61"/>
      <c r="AX1722" s="69"/>
      <c r="AY1722" s="68"/>
      <c r="AZ1722" s="69"/>
      <c r="BA1722" s="69"/>
      <c r="BB1722" s="69"/>
      <c r="BC1722" s="68"/>
      <c r="BD1722" s="20"/>
      <c r="BE1722" s="27"/>
      <c r="BF1722" s="27"/>
      <c r="BG1722" s="28"/>
      <c r="BH1722" s="17"/>
      <c r="CF1722" s="17"/>
      <c r="CG1722" s="17"/>
      <c r="CH1722" s="17"/>
      <c r="CI1722" s="17"/>
    </row>
    <row r="1723" spans="33:87" ht="9.9499999999999993" customHeight="1">
      <c r="AG1723" s="18">
        <v>37865</v>
      </c>
      <c r="AH1723" s="19" t="s">
        <v>39</v>
      </c>
      <c r="AI1723" s="19"/>
      <c r="AJ1723" s="19"/>
      <c r="AK1723" s="19"/>
      <c r="AL1723" s="20">
        <v>0.02</v>
      </c>
      <c r="AM1723" s="26"/>
      <c r="AN1723" s="20"/>
      <c r="AO1723" s="19" t="s">
        <v>34</v>
      </c>
      <c r="AP1723" s="20"/>
      <c r="AQ1723" s="3">
        <f t="shared" si="157"/>
        <v>36.206119970500872</v>
      </c>
      <c r="AR1723" s="19"/>
      <c r="AS1723" s="19"/>
      <c r="AT1723" s="27">
        <v>181.15533572046513</v>
      </c>
      <c r="AU1723" s="27">
        <v>103.19144679187977</v>
      </c>
      <c r="AV1723" s="28">
        <v>0</v>
      </c>
      <c r="AW1723" s="61"/>
      <c r="AX1723" s="69"/>
      <c r="AY1723" s="68"/>
      <c r="AZ1723" s="69"/>
      <c r="BA1723" s="69"/>
      <c r="BB1723" s="69"/>
      <c r="BC1723" s="68"/>
      <c r="BD1723" s="20"/>
      <c r="BE1723" s="27"/>
      <c r="BF1723" s="27"/>
      <c r="BG1723" s="28"/>
      <c r="BH1723" s="17"/>
      <c r="CF1723" s="17"/>
      <c r="CG1723" s="17"/>
      <c r="CH1723" s="17"/>
      <c r="CI1723" s="17"/>
    </row>
    <row r="1724" spans="33:87" ht="9.9499999999999993" customHeight="1">
      <c r="AG1724" s="18">
        <v>37895</v>
      </c>
      <c r="AH1724" s="19" t="s">
        <v>35</v>
      </c>
      <c r="AI1724" s="20">
        <v>1.6E-2</v>
      </c>
      <c r="AJ1724" s="26"/>
      <c r="AK1724" s="20"/>
      <c r="AL1724" s="20"/>
      <c r="AM1724" s="20"/>
      <c r="AN1724" s="20"/>
      <c r="AO1724" s="19" t="s">
        <v>34</v>
      </c>
      <c r="AP1724" s="18"/>
      <c r="AQ1724" s="3">
        <f t="shared" si="157"/>
        <v>36.137521013216642</v>
      </c>
      <c r="AR1724" s="27">
        <v>46.344587287208867</v>
      </c>
      <c r="AS1724" s="28">
        <v>2.6244039133039767E-2</v>
      </c>
      <c r="AT1724" s="28"/>
      <c r="AU1724" s="28"/>
      <c r="AV1724" s="28"/>
      <c r="AW1724" s="61"/>
      <c r="AX1724" s="69"/>
      <c r="AY1724" s="68"/>
      <c r="AZ1724" s="69"/>
      <c r="BA1724" s="69"/>
      <c r="BB1724" s="69"/>
      <c r="BC1724" s="68"/>
      <c r="BD1724" s="20"/>
      <c r="BE1724" s="27"/>
      <c r="BF1724" s="27"/>
      <c r="BG1724" s="28"/>
      <c r="BH1724" s="17"/>
      <c r="CF1724" s="17"/>
      <c r="CG1724" s="17"/>
      <c r="CH1724" s="17"/>
      <c r="CI1724" s="17"/>
    </row>
    <row r="1725" spans="33:87" ht="9.9499999999999993" customHeight="1">
      <c r="AG1725" s="18">
        <v>37895</v>
      </c>
      <c r="AH1725" s="19" t="s">
        <v>33</v>
      </c>
      <c r="AI1725" s="26"/>
      <c r="AJ1725" s="20">
        <v>1.4500000000000001E-2</v>
      </c>
      <c r="AK1725" s="20"/>
      <c r="AL1725" s="20"/>
      <c r="AM1725" s="20"/>
      <c r="AN1725" s="20"/>
      <c r="AO1725" s="19" t="s">
        <v>34</v>
      </c>
      <c r="AP1725" s="18"/>
      <c r="AQ1725" s="3">
        <f t="shared" si="157"/>
        <v>36.137521013216642</v>
      </c>
      <c r="AR1725" s="27">
        <v>46.344587287208867</v>
      </c>
      <c r="AS1725" s="28">
        <v>2.6244039133039767E-2</v>
      </c>
      <c r="AT1725" s="28"/>
      <c r="AU1725" s="28"/>
      <c r="AV1725" s="28"/>
      <c r="AW1725" s="61"/>
      <c r="AX1725" s="69"/>
      <c r="AY1725" s="68"/>
      <c r="AZ1725" s="69"/>
      <c r="BA1725" s="69"/>
      <c r="BB1725" s="69"/>
      <c r="BC1725" s="68"/>
      <c r="BD1725" s="20"/>
      <c r="BE1725" s="27"/>
      <c r="BF1725" s="27"/>
      <c r="BG1725" s="28"/>
      <c r="BH1725" s="17"/>
      <c r="CF1725" s="17"/>
      <c r="CG1725" s="17"/>
      <c r="CH1725" s="17"/>
      <c r="CI1725" s="17"/>
    </row>
    <row r="1726" spans="33:87" ht="9.9499999999999993" customHeight="1">
      <c r="AG1726" s="18">
        <v>37895</v>
      </c>
      <c r="AH1726" s="19" t="s">
        <v>33</v>
      </c>
      <c r="AI1726" s="26"/>
      <c r="AJ1726" s="20">
        <v>1.4500000000000001E-2</v>
      </c>
      <c r="AK1726" s="21"/>
      <c r="AL1726" s="21"/>
      <c r="AM1726" s="21"/>
      <c r="AN1726" s="21"/>
      <c r="AO1726" s="19" t="s">
        <v>34</v>
      </c>
      <c r="AP1726" s="18"/>
      <c r="AQ1726" s="3">
        <f t="shared" si="157"/>
        <v>36.137521013216642</v>
      </c>
      <c r="AR1726" s="27">
        <v>46.344587287208867</v>
      </c>
      <c r="AS1726" s="28">
        <v>2.6244039133039767E-2</v>
      </c>
      <c r="AT1726" s="28"/>
      <c r="AU1726" s="28"/>
      <c r="AV1726" s="28"/>
      <c r="AW1726" s="61"/>
      <c r="AX1726" s="69"/>
      <c r="AY1726" s="68"/>
      <c r="AZ1726" s="69"/>
      <c r="BA1726" s="69"/>
      <c r="BB1726" s="69"/>
      <c r="BC1726" s="68"/>
      <c r="BD1726" s="20"/>
      <c r="BE1726" s="27"/>
      <c r="BF1726" s="27"/>
      <c r="BG1726" s="28"/>
      <c r="BH1726" s="17"/>
      <c r="CF1726" s="17"/>
      <c r="CG1726" s="17"/>
      <c r="CH1726" s="17"/>
      <c r="CI1726" s="17"/>
    </row>
    <row r="1727" spans="33:87" ht="9.9499999999999993" customHeight="1">
      <c r="AG1727" s="18">
        <v>37895</v>
      </c>
      <c r="AH1727" s="19" t="s">
        <v>33</v>
      </c>
      <c r="AI1727" s="26"/>
      <c r="AJ1727" s="20">
        <v>1.4500000000000001E-2</v>
      </c>
      <c r="AK1727" s="21"/>
      <c r="AL1727" s="21"/>
      <c r="AM1727" s="21"/>
      <c r="AN1727" s="21"/>
      <c r="AO1727" s="19" t="s">
        <v>34</v>
      </c>
      <c r="AP1727" s="18"/>
      <c r="AQ1727" s="3">
        <f t="shared" si="157"/>
        <v>36.137521013216642</v>
      </c>
      <c r="AR1727" s="27">
        <v>46.344587287208867</v>
      </c>
      <c r="AS1727" s="28">
        <v>2.6244039133039767E-2</v>
      </c>
      <c r="AT1727" s="28"/>
      <c r="AU1727" s="28"/>
      <c r="AV1727" s="28"/>
      <c r="AW1727" s="61"/>
      <c r="AX1727" s="69"/>
      <c r="AY1727" s="68"/>
      <c r="AZ1727" s="69"/>
      <c r="BA1727" s="69"/>
      <c r="BB1727" s="69"/>
      <c r="BC1727" s="68"/>
      <c r="BD1727" s="20"/>
      <c r="BE1727" s="27"/>
      <c r="BF1727" s="27"/>
      <c r="BG1727" s="28"/>
      <c r="BH1727" s="17"/>
      <c r="CF1727" s="17"/>
      <c r="CG1727" s="17"/>
      <c r="CH1727" s="17"/>
      <c r="CI1727" s="17"/>
    </row>
    <row r="1728" spans="33:87" ht="9.9499999999999993" customHeight="1">
      <c r="AG1728" s="18">
        <v>37895</v>
      </c>
      <c r="AH1728" s="19" t="s">
        <v>33</v>
      </c>
      <c r="AI1728" s="26"/>
      <c r="AJ1728" s="20">
        <v>1.4500000000000001E-2</v>
      </c>
      <c r="AK1728" s="21"/>
      <c r="AL1728" s="21"/>
      <c r="AM1728" s="21"/>
      <c r="AN1728" s="21"/>
      <c r="AO1728" s="19" t="s">
        <v>34</v>
      </c>
      <c r="AP1728" s="20"/>
      <c r="AQ1728" s="3">
        <f t="shared" si="157"/>
        <v>36.137521013216642</v>
      </c>
      <c r="AR1728" s="27">
        <v>46.344587287208867</v>
      </c>
      <c r="AS1728" s="28">
        <v>2.6244039133039767E-2</v>
      </c>
      <c r="AT1728" s="28"/>
      <c r="AU1728" s="28"/>
      <c r="AV1728" s="28"/>
      <c r="AW1728" s="61"/>
      <c r="AX1728" s="69"/>
      <c r="AY1728" s="68"/>
      <c r="AZ1728" s="69"/>
      <c r="BA1728" s="69"/>
      <c r="BB1728" s="69"/>
      <c r="BC1728" s="68"/>
      <c r="BD1728" s="20"/>
      <c r="BE1728" s="27"/>
      <c r="BF1728" s="27"/>
      <c r="BG1728" s="28"/>
      <c r="BH1728" s="17"/>
      <c r="CF1728" s="17"/>
      <c r="CG1728" s="17"/>
      <c r="CH1728" s="17"/>
      <c r="CI1728" s="17"/>
    </row>
    <row r="1729" spans="33:87" ht="9.9499999999999993" customHeight="1">
      <c r="AG1729" s="18">
        <v>37895</v>
      </c>
      <c r="AH1729" s="19" t="s">
        <v>39</v>
      </c>
      <c r="AI1729" s="19"/>
      <c r="AJ1729" s="19"/>
      <c r="AK1729" s="19"/>
      <c r="AL1729" s="20">
        <v>0.02</v>
      </c>
      <c r="AM1729" s="26"/>
      <c r="AN1729" s="21"/>
      <c r="AO1729" s="19" t="s">
        <v>34</v>
      </c>
      <c r="AP1729" s="18"/>
      <c r="AQ1729" s="3">
        <f t="shared" si="157"/>
        <v>36.137521013216642</v>
      </c>
      <c r="AR1729" s="19"/>
      <c r="AS1729" s="19"/>
      <c r="AT1729" s="27">
        <v>180.81267477975513</v>
      </c>
      <c r="AU1729" s="27">
        <v>102.99625696713458</v>
      </c>
      <c r="AV1729" s="28">
        <v>0</v>
      </c>
      <c r="AW1729" s="61"/>
      <c r="AX1729" s="69"/>
      <c r="AY1729" s="68"/>
      <c r="AZ1729" s="69"/>
      <c r="BA1729" s="69"/>
      <c r="BB1729" s="69"/>
      <c r="BC1729" s="68"/>
      <c r="BD1729" s="20"/>
      <c r="BE1729" s="27"/>
      <c r="BF1729" s="27"/>
      <c r="BG1729" s="28"/>
      <c r="BH1729" s="17"/>
      <c r="CF1729" s="17"/>
      <c r="CG1729" s="17"/>
      <c r="CH1729" s="17"/>
      <c r="CI1729" s="17"/>
    </row>
    <row r="1730" spans="33:87" ht="9.9499999999999993" customHeight="1">
      <c r="AG1730" s="18">
        <v>37929</v>
      </c>
      <c r="AH1730" s="19" t="s">
        <v>35</v>
      </c>
      <c r="AI1730" s="20">
        <v>1.6E-2</v>
      </c>
      <c r="AJ1730" s="26"/>
      <c r="AK1730" s="20"/>
      <c r="AL1730" s="20"/>
      <c r="AM1730" s="20"/>
      <c r="AN1730" s="20"/>
      <c r="AO1730" s="19" t="s">
        <v>34</v>
      </c>
      <c r="AP1730" s="18"/>
      <c r="AQ1730" s="3">
        <f t="shared" si="157"/>
        <v>36.059932637937209</v>
      </c>
      <c r="AR1730" s="27">
        <v>46.245249300220379</v>
      </c>
      <c r="AS1730" s="28">
        <v>2.6187785961514755E-2</v>
      </c>
      <c r="AT1730" s="28"/>
      <c r="AU1730" s="28"/>
      <c r="AV1730" s="28"/>
      <c r="AW1730" s="61"/>
      <c r="AX1730" s="69"/>
      <c r="AY1730" s="68"/>
      <c r="AZ1730" s="69"/>
      <c r="BA1730" s="69"/>
      <c r="BB1730" s="69"/>
      <c r="BC1730" s="68"/>
      <c r="BD1730" s="20"/>
      <c r="BE1730" s="27"/>
      <c r="BF1730" s="27"/>
      <c r="BG1730" s="28"/>
      <c r="BH1730" s="17"/>
      <c r="CF1730" s="17"/>
      <c r="CG1730" s="17"/>
      <c r="CH1730" s="17"/>
      <c r="CI1730" s="17"/>
    </row>
    <row r="1731" spans="33:87" ht="9.9499999999999993" customHeight="1">
      <c r="AG1731" s="18">
        <v>37929</v>
      </c>
      <c r="AH1731" s="19" t="s">
        <v>33</v>
      </c>
      <c r="AI1731" s="26"/>
      <c r="AJ1731" s="20">
        <v>1.4500000000000001E-2</v>
      </c>
      <c r="AK1731" s="21"/>
      <c r="AL1731" s="21"/>
      <c r="AM1731" s="21"/>
      <c r="AN1731" s="21"/>
      <c r="AO1731" s="19" t="s">
        <v>34</v>
      </c>
      <c r="AP1731" s="20"/>
      <c r="AQ1731" s="3">
        <f t="shared" si="157"/>
        <v>36.059932637937209</v>
      </c>
      <c r="AR1731" s="27">
        <v>46.245249300220379</v>
      </c>
      <c r="AS1731" s="28">
        <v>2.6187785961514755E-2</v>
      </c>
      <c r="AT1731" s="28"/>
      <c r="AU1731" s="28"/>
      <c r="AV1731" s="28"/>
      <c r="AW1731" s="61"/>
      <c r="AX1731" s="69"/>
      <c r="AY1731" s="68"/>
      <c r="AZ1731" s="69"/>
      <c r="BA1731" s="69"/>
      <c r="BB1731" s="69"/>
      <c r="BC1731" s="68"/>
      <c r="BD1731" s="20"/>
      <c r="BE1731" s="27"/>
      <c r="BF1731" s="27"/>
      <c r="BG1731" s="28"/>
      <c r="BH1731" s="17"/>
      <c r="CF1731" s="17"/>
      <c r="CG1731" s="17"/>
      <c r="CH1731" s="17"/>
      <c r="CI1731" s="17"/>
    </row>
    <row r="1732" spans="33:87" ht="9.9499999999999993" customHeight="1">
      <c r="AG1732" s="18">
        <v>37930</v>
      </c>
      <c r="AH1732" s="19" t="s">
        <v>33</v>
      </c>
      <c r="AI1732" s="26"/>
      <c r="AJ1732" s="20">
        <v>1.4500000000000001E-2</v>
      </c>
      <c r="AK1732" s="21"/>
      <c r="AL1732" s="21"/>
      <c r="AM1732" s="21"/>
      <c r="AN1732" s="21"/>
      <c r="AO1732" s="19" t="s">
        <v>34</v>
      </c>
      <c r="AP1732" s="18"/>
      <c r="AQ1732" s="3">
        <f t="shared" si="157"/>
        <v>36.057653150479467</v>
      </c>
      <c r="AR1732" s="27">
        <v>46.242330820341373</v>
      </c>
      <c r="AS1732" s="28">
        <v>2.6186133283076191E-2</v>
      </c>
      <c r="AT1732" s="28"/>
      <c r="AU1732" s="28"/>
      <c r="AV1732" s="28"/>
      <c r="AW1732" s="61"/>
      <c r="AX1732" s="69"/>
      <c r="AY1732" s="68"/>
      <c r="AZ1732" s="69"/>
      <c r="BA1732" s="69"/>
      <c r="BB1732" s="69"/>
      <c r="BC1732" s="68"/>
      <c r="BD1732" s="20"/>
      <c r="BE1732" s="27"/>
      <c r="BF1732" s="27"/>
      <c r="BG1732" s="28"/>
      <c r="BH1732" s="17"/>
      <c r="CF1732" s="17"/>
      <c r="CG1732" s="17"/>
      <c r="CH1732" s="17"/>
      <c r="CI1732" s="17"/>
    </row>
    <row r="1733" spans="33:87" ht="9.9499999999999993" customHeight="1">
      <c r="AG1733" s="18">
        <v>37930</v>
      </c>
      <c r="AH1733" s="19" t="s">
        <v>33</v>
      </c>
      <c r="AI1733" s="26"/>
      <c r="AJ1733" s="20">
        <v>1.4500000000000001E-2</v>
      </c>
      <c r="AK1733" s="21"/>
      <c r="AL1733" s="21"/>
      <c r="AM1733" s="21"/>
      <c r="AN1733" s="21"/>
      <c r="AO1733" s="19" t="s">
        <v>34</v>
      </c>
      <c r="AP1733" s="18"/>
      <c r="AQ1733" s="3">
        <f t="shared" ref="AQ1733:AQ1796" si="158">100*2.71828^(-(0.69315/30.02)*(AG1733-21794)/365.25)</f>
        <v>36.057653150479467</v>
      </c>
      <c r="AR1733" s="27">
        <v>46.242330820341373</v>
      </c>
      <c r="AS1733" s="28">
        <v>2.6186133283076191E-2</v>
      </c>
      <c r="AT1733" s="28"/>
      <c r="AU1733" s="28"/>
      <c r="AV1733" s="28"/>
      <c r="AW1733" s="61"/>
      <c r="AX1733" s="69"/>
      <c r="AY1733" s="68"/>
      <c r="AZ1733" s="69"/>
      <c r="BA1733" s="69"/>
      <c r="BB1733" s="69"/>
      <c r="BC1733" s="68"/>
      <c r="BD1733" s="20"/>
      <c r="BE1733" s="27"/>
      <c r="BF1733" s="27"/>
      <c r="BG1733" s="28"/>
      <c r="BH1733" s="17"/>
      <c r="CF1733" s="17"/>
      <c r="CG1733" s="17"/>
      <c r="CH1733" s="17"/>
      <c r="CI1733" s="17"/>
    </row>
    <row r="1734" spans="33:87" ht="9.9499999999999993" customHeight="1">
      <c r="AG1734" s="18">
        <v>37930</v>
      </c>
      <c r="AH1734" s="19" t="s">
        <v>33</v>
      </c>
      <c r="AI1734" s="26"/>
      <c r="AJ1734" s="20">
        <v>1.4500000000000001E-2</v>
      </c>
      <c r="AK1734" s="21"/>
      <c r="AL1734" s="21"/>
      <c r="AM1734" s="21"/>
      <c r="AN1734" s="21"/>
      <c r="AO1734" s="19" t="s">
        <v>34</v>
      </c>
      <c r="AP1734" s="18"/>
      <c r="AQ1734" s="3">
        <f t="shared" si="158"/>
        <v>36.057653150479467</v>
      </c>
      <c r="AR1734" s="27">
        <v>46.242330820341373</v>
      </c>
      <c r="AS1734" s="28">
        <v>2.6186133283076191E-2</v>
      </c>
      <c r="AT1734" s="28"/>
      <c r="AU1734" s="28"/>
      <c r="AV1734" s="28"/>
      <c r="AW1734" s="61"/>
      <c r="AX1734" s="69"/>
      <c r="AY1734" s="68"/>
      <c r="AZ1734" s="69"/>
      <c r="BA1734" s="69"/>
      <c r="BB1734" s="69"/>
      <c r="BC1734" s="68"/>
      <c r="BD1734" s="20"/>
      <c r="BE1734" s="27"/>
      <c r="BF1734" s="27"/>
      <c r="BG1734" s="28"/>
      <c r="BH1734" s="17"/>
      <c r="CF1734" s="17"/>
      <c r="CG1734" s="17"/>
      <c r="CH1734" s="17"/>
      <c r="CI1734" s="17"/>
    </row>
    <row r="1735" spans="33:87" ht="9.9499999999999993" customHeight="1">
      <c r="AG1735" s="18">
        <v>37930</v>
      </c>
      <c r="AH1735" s="19" t="s">
        <v>39</v>
      </c>
      <c r="AI1735" s="19"/>
      <c r="AJ1735" s="19"/>
      <c r="AK1735" s="19"/>
      <c r="AL1735" s="20">
        <v>0.02</v>
      </c>
      <c r="AM1735" s="26"/>
      <c r="AN1735" s="20"/>
      <c r="AO1735" s="19" t="s">
        <v>34</v>
      </c>
      <c r="AP1735" s="20"/>
      <c r="AQ1735" s="3">
        <f t="shared" si="158"/>
        <v>36.057653150479467</v>
      </c>
      <c r="AR1735" s="19"/>
      <c r="AS1735" s="19"/>
      <c r="AT1735" s="27">
        <v>180.41372279053454</v>
      </c>
      <c r="AU1735" s="27">
        <v>102.76900209327485</v>
      </c>
      <c r="AV1735" s="28">
        <v>0</v>
      </c>
      <c r="AW1735" s="61"/>
      <c r="AX1735" s="69"/>
      <c r="AY1735" s="68"/>
      <c r="AZ1735" s="69"/>
      <c r="BA1735" s="69"/>
      <c r="BB1735" s="69"/>
      <c r="BC1735" s="68"/>
      <c r="BD1735" s="20"/>
      <c r="BE1735" s="27"/>
      <c r="BF1735" s="27"/>
      <c r="BG1735" s="28"/>
      <c r="BH1735" s="17"/>
      <c r="CF1735" s="17"/>
      <c r="CG1735" s="17"/>
      <c r="CH1735" s="17"/>
      <c r="CI1735" s="17"/>
    </row>
    <row r="1736" spans="33:87" ht="9.9499999999999993" customHeight="1">
      <c r="AG1736" s="18">
        <v>37956</v>
      </c>
      <c r="AH1736" s="19" t="s">
        <v>35</v>
      </c>
      <c r="AI1736" s="20">
        <v>1.6E-2</v>
      </c>
      <c r="AJ1736" s="26"/>
      <c r="AK1736" s="20"/>
      <c r="AL1736" s="20"/>
      <c r="AM1736" s="20"/>
      <c r="AN1736" s="20"/>
      <c r="AO1736" s="19" t="s">
        <v>34</v>
      </c>
      <c r="AP1736" s="20"/>
      <c r="AQ1736" s="3">
        <f t="shared" si="158"/>
        <v>35.998437027359302</v>
      </c>
      <c r="AR1736" s="27">
        <v>46.166514957249071</v>
      </c>
      <c r="AS1736" s="28">
        <v>2.6143200233191232E-2</v>
      </c>
      <c r="AT1736" s="28"/>
      <c r="AU1736" s="28"/>
      <c r="AV1736" s="28"/>
      <c r="AW1736" s="61"/>
      <c r="AX1736" s="69"/>
      <c r="AY1736" s="68"/>
      <c r="AZ1736" s="69"/>
      <c r="BA1736" s="69"/>
      <c r="BB1736" s="69"/>
      <c r="BC1736" s="68"/>
      <c r="BD1736" s="20"/>
      <c r="BE1736" s="27"/>
      <c r="BF1736" s="27"/>
      <c r="BG1736" s="28"/>
      <c r="BH1736" s="17"/>
      <c r="CF1736" s="17"/>
      <c r="CG1736" s="17"/>
      <c r="CH1736" s="17"/>
      <c r="CI1736" s="17"/>
    </row>
    <row r="1737" spans="33:87" ht="9.9499999999999993" customHeight="1">
      <c r="AG1737" s="18">
        <v>37956</v>
      </c>
      <c r="AH1737" s="19" t="s">
        <v>33</v>
      </c>
      <c r="AI1737" s="26"/>
      <c r="AJ1737" s="20">
        <v>1.4500000000000001E-2</v>
      </c>
      <c r="AK1737" s="21"/>
      <c r="AL1737" s="21"/>
      <c r="AM1737" s="21"/>
      <c r="AN1737" s="21"/>
      <c r="AO1737" s="19" t="s">
        <v>34</v>
      </c>
      <c r="AP1737" s="18"/>
      <c r="AQ1737" s="3">
        <f t="shared" si="158"/>
        <v>35.998437027359302</v>
      </c>
      <c r="AR1737" s="27">
        <v>46.166514957249071</v>
      </c>
      <c r="AS1737" s="28">
        <v>2.6143200233191232E-2</v>
      </c>
      <c r="AT1737" s="28"/>
      <c r="AU1737" s="28"/>
      <c r="AV1737" s="28"/>
      <c r="AW1737" s="61"/>
      <c r="AX1737" s="69"/>
      <c r="AY1737" s="68"/>
      <c r="AZ1737" s="69"/>
      <c r="BA1737" s="69"/>
      <c r="BB1737" s="69"/>
      <c r="BC1737" s="68"/>
      <c r="BD1737" s="20"/>
      <c r="BE1737" s="27"/>
      <c r="BF1737" s="27"/>
      <c r="BG1737" s="28"/>
      <c r="BH1737" s="17"/>
      <c r="CF1737" s="17"/>
      <c r="CG1737" s="17"/>
      <c r="CH1737" s="17"/>
      <c r="CI1737" s="17"/>
    </row>
    <row r="1738" spans="33:87" ht="9.9499999999999993" customHeight="1">
      <c r="AG1738" s="18">
        <v>37957</v>
      </c>
      <c r="AH1738" s="19" t="s">
        <v>33</v>
      </c>
      <c r="AI1738" s="26"/>
      <c r="AJ1738" s="20">
        <v>1.4500000000000001E-2</v>
      </c>
      <c r="AK1738" s="21"/>
      <c r="AL1738" s="21"/>
      <c r="AM1738" s="21"/>
      <c r="AN1738" s="21"/>
      <c r="AO1738" s="19" t="s">
        <v>34</v>
      </c>
      <c r="AP1738" s="18"/>
      <c r="AQ1738" s="3">
        <f t="shared" si="158"/>
        <v>35.996161427276363</v>
      </c>
      <c r="AR1738" s="27">
        <v>46.16360144619604</v>
      </c>
      <c r="AS1738" s="28">
        <v>2.6141550368502259E-2</v>
      </c>
      <c r="AT1738" s="28"/>
      <c r="AU1738" s="28"/>
      <c r="AV1738" s="28"/>
      <c r="AW1738" s="61"/>
      <c r="AX1738" s="69"/>
      <c r="AY1738" s="68"/>
      <c r="AZ1738" s="69"/>
      <c r="BA1738" s="69"/>
      <c r="BB1738" s="69"/>
      <c r="BC1738" s="68"/>
      <c r="BD1738" s="20"/>
      <c r="BE1738" s="27"/>
      <c r="BF1738" s="27"/>
      <c r="BG1738" s="28"/>
      <c r="BH1738" s="17"/>
      <c r="CF1738" s="17"/>
      <c r="CG1738" s="17"/>
      <c r="CH1738" s="17"/>
      <c r="CI1738" s="17"/>
    </row>
    <row r="1739" spans="33:87" ht="9.9499999999999993" customHeight="1">
      <c r="AG1739" s="18">
        <v>37957</v>
      </c>
      <c r="AH1739" s="19" t="s">
        <v>33</v>
      </c>
      <c r="AI1739" s="26"/>
      <c r="AJ1739" s="20">
        <v>1.4500000000000001E-2</v>
      </c>
      <c r="AK1739" s="21"/>
      <c r="AL1739" s="21"/>
      <c r="AM1739" s="21"/>
      <c r="AN1739" s="21"/>
      <c r="AO1739" s="19" t="s">
        <v>34</v>
      </c>
      <c r="AP1739" s="20"/>
      <c r="AQ1739" s="3">
        <f t="shared" si="158"/>
        <v>35.996161427276363</v>
      </c>
      <c r="AR1739" s="27">
        <v>46.16360144619604</v>
      </c>
      <c r="AS1739" s="28">
        <v>2.6141550368502259E-2</v>
      </c>
      <c r="AT1739" s="28"/>
      <c r="AU1739" s="28"/>
      <c r="AV1739" s="28"/>
      <c r="AW1739" s="61"/>
      <c r="AX1739" s="69"/>
      <c r="AY1739" s="68"/>
      <c r="AZ1739" s="69"/>
      <c r="BA1739" s="69"/>
      <c r="BB1739" s="69"/>
      <c r="BC1739" s="68"/>
      <c r="BD1739" s="20"/>
      <c r="BE1739" s="27"/>
      <c r="BF1739" s="27"/>
      <c r="BG1739" s="28"/>
      <c r="BH1739" s="17"/>
      <c r="CF1739" s="17"/>
      <c r="CG1739" s="17"/>
      <c r="CH1739" s="17"/>
      <c r="CI1739" s="17"/>
    </row>
    <row r="1740" spans="33:87" ht="9.9499999999999993" customHeight="1">
      <c r="AG1740" s="18">
        <v>37957</v>
      </c>
      <c r="AH1740" s="19" t="s">
        <v>33</v>
      </c>
      <c r="AI1740" s="26"/>
      <c r="AJ1740" s="20">
        <v>1.4500000000000001E-2</v>
      </c>
      <c r="AK1740" s="21"/>
      <c r="AL1740" s="21"/>
      <c r="AM1740" s="21"/>
      <c r="AN1740" s="21"/>
      <c r="AO1740" s="19" t="s">
        <v>34</v>
      </c>
      <c r="AP1740" s="20"/>
      <c r="AQ1740" s="3">
        <f t="shared" si="158"/>
        <v>35.996161427276363</v>
      </c>
      <c r="AR1740" s="27">
        <v>46.16360144619604</v>
      </c>
      <c r="AS1740" s="28">
        <v>2.6141550368502259E-2</v>
      </c>
      <c r="AT1740" s="28"/>
      <c r="AU1740" s="28"/>
      <c r="AV1740" s="28"/>
      <c r="AW1740" s="61"/>
      <c r="AX1740" s="69"/>
      <c r="AY1740" s="68"/>
      <c r="AZ1740" s="69"/>
      <c r="BA1740" s="69"/>
      <c r="BB1740" s="69"/>
      <c r="BC1740" s="68"/>
      <c r="BD1740" s="20"/>
      <c r="BE1740" s="27"/>
      <c r="BF1740" s="27"/>
      <c r="BG1740" s="28"/>
      <c r="BH1740" s="17"/>
      <c r="CF1740" s="17"/>
      <c r="CG1740" s="17"/>
      <c r="CH1740" s="17"/>
      <c r="CI1740" s="17"/>
    </row>
    <row r="1741" spans="33:87" ht="9.9499999999999993" customHeight="1">
      <c r="AG1741" s="18">
        <v>37957</v>
      </c>
      <c r="AH1741" s="19" t="s">
        <v>39</v>
      </c>
      <c r="AI1741" s="19"/>
      <c r="AJ1741" s="19"/>
      <c r="AK1741" s="19"/>
      <c r="AL1741" s="20">
        <v>0.02</v>
      </c>
      <c r="AM1741" s="26"/>
      <c r="AN1741" s="21"/>
      <c r="AO1741" s="19" t="s">
        <v>34</v>
      </c>
      <c r="AP1741" s="18"/>
      <c r="AQ1741" s="3">
        <f t="shared" si="158"/>
        <v>35.996161427276363</v>
      </c>
      <c r="AR1741" s="19"/>
      <c r="AS1741" s="19"/>
      <c r="AT1741" s="27">
        <v>180.10656138170089</v>
      </c>
      <c r="AU1741" s="27">
        <v>102.59403385372443</v>
      </c>
      <c r="AV1741" s="28">
        <v>0</v>
      </c>
      <c r="AW1741" s="61"/>
      <c r="AX1741" s="69"/>
      <c r="AY1741" s="68"/>
      <c r="AZ1741" s="69"/>
      <c r="BA1741" s="69"/>
      <c r="BB1741" s="69"/>
      <c r="BC1741" s="68"/>
      <c r="BD1741" s="20"/>
      <c r="BE1741" s="27"/>
      <c r="BF1741" s="27"/>
      <c r="BG1741" s="28"/>
      <c r="BH1741" s="17"/>
      <c r="CF1741" s="17"/>
      <c r="CG1741" s="17"/>
      <c r="CH1741" s="17"/>
      <c r="CI1741" s="17"/>
    </row>
    <row r="1742" spans="33:87" ht="9.9499999999999993" customHeight="1">
      <c r="AG1742" s="18">
        <v>37981</v>
      </c>
      <c r="AH1742" s="19" t="s">
        <v>33</v>
      </c>
      <c r="AI1742" s="26"/>
      <c r="AJ1742" s="20">
        <v>1.4500000000000001E-2</v>
      </c>
      <c r="AK1742" s="20"/>
      <c r="AL1742" s="20"/>
      <c r="AM1742" s="20"/>
      <c r="AN1742" s="20"/>
      <c r="AO1742" s="19" t="s">
        <v>34</v>
      </c>
      <c r="AP1742" s="18"/>
      <c r="AQ1742" s="3">
        <f t="shared" si="158"/>
        <v>35.94159015921668</v>
      </c>
      <c r="AR1742" s="27">
        <v>46.093732314656229</v>
      </c>
      <c r="AS1742" s="28">
        <v>2.6101984837128365E-2</v>
      </c>
      <c r="AT1742" s="28"/>
      <c r="AU1742" s="28"/>
      <c r="AV1742" s="28"/>
      <c r="AW1742" s="61"/>
      <c r="AX1742" s="69"/>
      <c r="AY1742" s="68"/>
      <c r="AZ1742" s="69"/>
      <c r="BA1742" s="69"/>
      <c r="BB1742" s="69"/>
      <c r="BC1742" s="68"/>
      <c r="BD1742" s="20"/>
      <c r="BE1742" s="27"/>
      <c r="BF1742" s="27"/>
      <c r="BG1742" s="28"/>
      <c r="BH1742" s="17"/>
      <c r="CF1742" s="17"/>
      <c r="CG1742" s="17"/>
      <c r="CH1742" s="17"/>
      <c r="CI1742" s="17"/>
    </row>
    <row r="1743" spans="33:87" ht="9.9499999999999993" customHeight="1">
      <c r="AG1743" s="18">
        <v>37981</v>
      </c>
      <c r="AH1743" s="19" t="s">
        <v>33</v>
      </c>
      <c r="AI1743" s="26"/>
      <c r="AJ1743" s="20">
        <v>1.4500000000000001E-2</v>
      </c>
      <c r="AK1743" s="21"/>
      <c r="AL1743" s="21"/>
      <c r="AM1743" s="21"/>
      <c r="AN1743" s="21"/>
      <c r="AO1743" s="19" t="s">
        <v>34</v>
      </c>
      <c r="AP1743" s="18"/>
      <c r="AQ1743" s="3">
        <f t="shared" si="158"/>
        <v>35.94159015921668</v>
      </c>
      <c r="AR1743" s="27">
        <v>46.093732314656229</v>
      </c>
      <c r="AS1743" s="28">
        <v>2.6101984837128365E-2</v>
      </c>
      <c r="AT1743" s="28"/>
      <c r="AU1743" s="28"/>
      <c r="AV1743" s="28"/>
      <c r="AW1743" s="61"/>
      <c r="AX1743" s="69"/>
      <c r="AY1743" s="68"/>
      <c r="AZ1743" s="69"/>
      <c r="BA1743" s="69"/>
      <c r="BB1743" s="69"/>
      <c r="BC1743" s="68"/>
      <c r="BD1743" s="20"/>
      <c r="BE1743" s="27"/>
      <c r="BF1743" s="27"/>
      <c r="BG1743" s="28"/>
      <c r="BH1743" s="17"/>
      <c r="CF1743" s="17"/>
      <c r="CG1743" s="17"/>
      <c r="CH1743" s="17"/>
      <c r="CI1743" s="17"/>
    </row>
    <row r="1744" spans="33:87" ht="9.9499999999999993" customHeight="1">
      <c r="AG1744" s="18">
        <v>37981</v>
      </c>
      <c r="AH1744" s="19" t="s">
        <v>33</v>
      </c>
      <c r="AI1744" s="26"/>
      <c r="AJ1744" s="20">
        <v>1.4500000000000001E-2</v>
      </c>
      <c r="AK1744" s="21"/>
      <c r="AL1744" s="21"/>
      <c r="AM1744" s="21"/>
      <c r="AN1744" s="21"/>
      <c r="AO1744" s="19" t="s">
        <v>34</v>
      </c>
      <c r="AP1744" s="20"/>
      <c r="AQ1744" s="3">
        <f t="shared" si="158"/>
        <v>35.94159015921668</v>
      </c>
      <c r="AR1744" s="27">
        <v>46.093732314656229</v>
      </c>
      <c r="AS1744" s="28">
        <v>2.6101984837128365E-2</v>
      </c>
      <c r="AT1744" s="28"/>
      <c r="AU1744" s="28"/>
      <c r="AV1744" s="28"/>
      <c r="AW1744" s="61"/>
      <c r="AX1744" s="69"/>
      <c r="AY1744" s="68"/>
      <c r="AZ1744" s="69"/>
      <c r="BA1744" s="69"/>
      <c r="BB1744" s="69"/>
      <c r="BC1744" s="68"/>
      <c r="BD1744" s="20"/>
      <c r="BE1744" s="27"/>
      <c r="BF1744" s="27"/>
      <c r="BG1744" s="28"/>
      <c r="BH1744" s="17"/>
      <c r="CF1744" s="17"/>
      <c r="CG1744" s="17"/>
      <c r="CH1744" s="17"/>
      <c r="CI1744" s="17"/>
    </row>
    <row r="1745" spans="33:87" ht="9.9499999999999993" customHeight="1">
      <c r="AG1745" s="18">
        <v>37981</v>
      </c>
      <c r="AH1745" s="19" t="s">
        <v>39</v>
      </c>
      <c r="AI1745" s="19"/>
      <c r="AJ1745" s="19"/>
      <c r="AK1745" s="19"/>
      <c r="AL1745" s="20">
        <v>0.02</v>
      </c>
      <c r="AM1745" s="26"/>
      <c r="AN1745" s="20"/>
      <c r="AO1745" s="19" t="s">
        <v>34</v>
      </c>
      <c r="AP1745" s="20"/>
      <c r="AQ1745" s="3">
        <f t="shared" si="158"/>
        <v>35.94159015921668</v>
      </c>
      <c r="AR1745" s="19"/>
      <c r="AS1745" s="19"/>
      <c r="AT1745" s="27">
        <v>179.83396806934792</v>
      </c>
      <c r="AU1745" s="27">
        <v>102.43875662616928</v>
      </c>
      <c r="AV1745" s="28">
        <v>0</v>
      </c>
      <c r="AW1745" s="61"/>
      <c r="AX1745" s="69"/>
      <c r="AY1745" s="68"/>
      <c r="AZ1745" s="69"/>
      <c r="BA1745" s="69"/>
      <c r="BB1745" s="69"/>
      <c r="BC1745" s="68"/>
      <c r="BD1745" s="20"/>
      <c r="BE1745" s="27"/>
      <c r="BF1745" s="27"/>
      <c r="BG1745" s="28"/>
      <c r="BH1745" s="17"/>
      <c r="CF1745" s="17"/>
      <c r="CG1745" s="17"/>
      <c r="CH1745" s="17"/>
      <c r="CI1745" s="17"/>
    </row>
    <row r="1746" spans="33:87" ht="9.9499999999999993" customHeight="1">
      <c r="AG1746" s="18">
        <v>37991</v>
      </c>
      <c r="AH1746" s="19" t="s">
        <v>35</v>
      </c>
      <c r="AI1746" s="20">
        <v>1.6E-2</v>
      </c>
      <c r="AJ1746" s="26"/>
      <c r="AK1746" s="20"/>
      <c r="AL1746" s="20"/>
      <c r="AM1746" s="20"/>
      <c r="AN1746" s="20"/>
      <c r="AO1746" s="19" t="s">
        <v>34</v>
      </c>
      <c r="AP1746" s="18"/>
      <c r="AQ1746" s="3">
        <f t="shared" si="158"/>
        <v>35.918876555399933</v>
      </c>
      <c r="AR1746" s="27">
        <v>46.064651395969356</v>
      </c>
      <c r="AS1746" s="28">
        <v>2.6085516878026405E-2</v>
      </c>
      <c r="AT1746" s="28"/>
      <c r="AU1746" s="28"/>
      <c r="AV1746" s="28"/>
      <c r="AW1746" s="61"/>
      <c r="AX1746" s="69"/>
      <c r="AY1746" s="68"/>
      <c r="AZ1746" s="69"/>
      <c r="BA1746" s="69"/>
      <c r="BB1746" s="69"/>
      <c r="BC1746" s="68"/>
      <c r="BD1746" s="20"/>
      <c r="BE1746" s="27"/>
      <c r="BF1746" s="27"/>
      <c r="BG1746" s="28"/>
      <c r="BH1746" s="17"/>
      <c r="CF1746" s="17"/>
      <c r="CG1746" s="17"/>
      <c r="CH1746" s="17"/>
      <c r="CI1746" s="17"/>
    </row>
    <row r="1747" spans="33:87" ht="9.9499999999999993" customHeight="1">
      <c r="AG1747" s="18">
        <v>37991</v>
      </c>
      <c r="AH1747" s="19" t="s">
        <v>33</v>
      </c>
      <c r="AI1747" s="26"/>
      <c r="AJ1747" s="20">
        <v>1.4500000000000001E-2</v>
      </c>
      <c r="AK1747" s="21"/>
      <c r="AL1747" s="21"/>
      <c r="AM1747" s="21"/>
      <c r="AN1747" s="21"/>
      <c r="AO1747" s="19" t="s">
        <v>34</v>
      </c>
      <c r="AP1747" s="18"/>
      <c r="AQ1747" s="3">
        <f t="shared" si="158"/>
        <v>35.918876555399933</v>
      </c>
      <c r="AR1747" s="27">
        <v>46.064651395969356</v>
      </c>
      <c r="AS1747" s="28">
        <v>2.6085516878026405E-2</v>
      </c>
      <c r="AT1747" s="28"/>
      <c r="AU1747" s="28"/>
      <c r="AV1747" s="28"/>
      <c r="AW1747" s="61"/>
      <c r="AX1747" s="69"/>
      <c r="AY1747" s="68"/>
      <c r="AZ1747" s="69"/>
      <c r="BA1747" s="69"/>
      <c r="BB1747" s="69"/>
      <c r="BC1747" s="68"/>
      <c r="BD1747" s="20"/>
      <c r="BE1747" s="27"/>
      <c r="BF1747" s="27"/>
      <c r="BG1747" s="28"/>
      <c r="BH1747" s="17"/>
      <c r="CF1747" s="17"/>
      <c r="CG1747" s="17"/>
      <c r="CH1747" s="17"/>
      <c r="CI1747" s="17"/>
    </row>
    <row r="1748" spans="33:87" ht="9.9499999999999993" customHeight="1">
      <c r="AG1748" s="18">
        <v>38019</v>
      </c>
      <c r="AH1748" s="19" t="s">
        <v>35</v>
      </c>
      <c r="AI1748" s="20">
        <v>1.6E-2</v>
      </c>
      <c r="AJ1748" s="26"/>
      <c r="AK1748" s="20"/>
      <c r="AL1748" s="20"/>
      <c r="AM1748" s="20"/>
      <c r="AN1748" s="20"/>
      <c r="AO1748" s="19" t="s">
        <v>34</v>
      </c>
      <c r="AP1748" s="20"/>
      <c r="AQ1748" s="3">
        <f t="shared" si="158"/>
        <v>35.85535479936911</v>
      </c>
      <c r="AR1748" s="27">
        <v>45.983322394833614</v>
      </c>
      <c r="AS1748" s="28">
        <v>2.6039461845208219E-2</v>
      </c>
      <c r="AT1748" s="28"/>
      <c r="AU1748" s="28"/>
      <c r="AV1748" s="28"/>
      <c r="AW1748" s="61"/>
      <c r="AX1748" s="69"/>
      <c r="AY1748" s="68"/>
      <c r="AZ1748" s="69"/>
      <c r="BA1748" s="69"/>
      <c r="BB1748" s="69"/>
      <c r="BC1748" s="68"/>
      <c r="BD1748" s="20"/>
      <c r="BE1748" s="27"/>
      <c r="BF1748" s="27"/>
      <c r="BG1748" s="28"/>
      <c r="BH1748" s="17"/>
      <c r="CF1748" s="17"/>
      <c r="CG1748" s="17"/>
      <c r="CH1748" s="17"/>
      <c r="CI1748" s="17"/>
    </row>
    <row r="1749" spans="33:87" ht="9.9499999999999993" customHeight="1">
      <c r="AG1749" s="18">
        <v>38019</v>
      </c>
      <c r="AH1749" s="19" t="s">
        <v>33</v>
      </c>
      <c r="AI1749" s="26"/>
      <c r="AJ1749" s="20">
        <v>1.4500000000000001E-2</v>
      </c>
      <c r="AK1749" s="20"/>
      <c r="AL1749" s="20"/>
      <c r="AM1749" s="20"/>
      <c r="AN1749" s="20"/>
      <c r="AO1749" s="19" t="s">
        <v>34</v>
      </c>
      <c r="AP1749" s="18"/>
      <c r="AQ1749" s="3">
        <f t="shared" si="158"/>
        <v>35.85535479936911</v>
      </c>
      <c r="AR1749" s="27">
        <v>45.983322394833614</v>
      </c>
      <c r="AS1749" s="28">
        <v>2.6039461845208219E-2</v>
      </c>
      <c r="AT1749" s="28"/>
      <c r="AU1749" s="28"/>
      <c r="AV1749" s="28"/>
      <c r="AW1749" s="61"/>
      <c r="AX1749" s="69"/>
      <c r="AY1749" s="68"/>
      <c r="AZ1749" s="69"/>
      <c r="BA1749" s="69"/>
      <c r="BB1749" s="69"/>
      <c r="BC1749" s="68"/>
      <c r="BD1749" s="20"/>
      <c r="BE1749" s="27"/>
      <c r="BF1749" s="27"/>
      <c r="BG1749" s="28"/>
      <c r="BH1749" s="17"/>
      <c r="CF1749" s="17"/>
      <c r="CG1749" s="17"/>
      <c r="CH1749" s="17"/>
      <c r="CI1749" s="17"/>
    </row>
    <row r="1750" spans="33:87" ht="9.9499999999999993" customHeight="1">
      <c r="AG1750" s="18">
        <v>38019</v>
      </c>
      <c r="AH1750" s="19" t="s">
        <v>33</v>
      </c>
      <c r="AI1750" s="26"/>
      <c r="AJ1750" s="20">
        <v>1.4500000000000001E-2</v>
      </c>
      <c r="AK1750" s="21"/>
      <c r="AL1750" s="21"/>
      <c r="AM1750" s="21"/>
      <c r="AN1750" s="21"/>
      <c r="AO1750" s="19" t="s">
        <v>34</v>
      </c>
      <c r="AP1750" s="18"/>
      <c r="AQ1750" s="3">
        <f t="shared" si="158"/>
        <v>35.85535479936911</v>
      </c>
      <c r="AR1750" s="27">
        <v>45.983322394833614</v>
      </c>
      <c r="AS1750" s="28">
        <v>2.6039461845208219E-2</v>
      </c>
      <c r="AT1750" s="28"/>
      <c r="AU1750" s="28"/>
      <c r="AV1750" s="28"/>
      <c r="AW1750" s="61"/>
      <c r="AX1750" s="69"/>
      <c r="AY1750" s="68"/>
      <c r="AZ1750" s="69"/>
      <c r="BA1750" s="69"/>
      <c r="BB1750" s="69"/>
      <c r="BC1750" s="68"/>
      <c r="BD1750" s="20"/>
      <c r="BE1750" s="27"/>
      <c r="BF1750" s="27"/>
      <c r="BG1750" s="28"/>
      <c r="BH1750" s="17"/>
      <c r="CF1750" s="17"/>
      <c r="CG1750" s="17"/>
      <c r="CH1750" s="17"/>
      <c r="CI1750" s="17"/>
    </row>
    <row r="1751" spans="33:87" ht="9.9499999999999993" customHeight="1">
      <c r="AG1751" s="18">
        <v>38019</v>
      </c>
      <c r="AH1751" s="19" t="s">
        <v>33</v>
      </c>
      <c r="AI1751" s="26"/>
      <c r="AJ1751" s="20">
        <v>1.4500000000000001E-2</v>
      </c>
      <c r="AK1751" s="21"/>
      <c r="AL1751" s="21"/>
      <c r="AM1751" s="21"/>
      <c r="AN1751" s="21"/>
      <c r="AO1751" s="19" t="s">
        <v>34</v>
      </c>
      <c r="AP1751" s="20"/>
      <c r="AQ1751" s="3">
        <f t="shared" si="158"/>
        <v>35.85535479936911</v>
      </c>
      <c r="AR1751" s="27">
        <v>45.983322394833614</v>
      </c>
      <c r="AS1751" s="28">
        <v>2.6039461845208219E-2</v>
      </c>
      <c r="AT1751" s="28"/>
      <c r="AU1751" s="28"/>
      <c r="AV1751" s="28"/>
      <c r="AW1751" s="61"/>
      <c r="AX1751" s="69"/>
      <c r="AY1751" s="68"/>
      <c r="AZ1751" s="69"/>
      <c r="BA1751" s="69"/>
      <c r="BB1751" s="69"/>
      <c r="BC1751" s="68"/>
      <c r="BD1751" s="20"/>
      <c r="BE1751" s="27"/>
      <c r="BF1751" s="27"/>
      <c r="BG1751" s="28"/>
      <c r="BH1751" s="17"/>
      <c r="CF1751" s="17"/>
      <c r="CG1751" s="17"/>
      <c r="CH1751" s="17"/>
      <c r="CI1751" s="17"/>
    </row>
    <row r="1752" spans="33:87" ht="9.9499999999999993" customHeight="1">
      <c r="AG1752" s="18">
        <v>38019</v>
      </c>
      <c r="AH1752" s="19" t="s">
        <v>33</v>
      </c>
      <c r="AI1752" s="26"/>
      <c r="AJ1752" s="20">
        <v>1.4500000000000001E-2</v>
      </c>
      <c r="AK1752" s="21"/>
      <c r="AL1752" s="21"/>
      <c r="AM1752" s="21"/>
      <c r="AN1752" s="21"/>
      <c r="AO1752" s="19" t="s">
        <v>34</v>
      </c>
      <c r="AP1752" s="18"/>
      <c r="AQ1752" s="3">
        <f t="shared" si="158"/>
        <v>35.85535479936911</v>
      </c>
      <c r="AR1752" s="27">
        <v>45.983322394833614</v>
      </c>
      <c r="AS1752" s="28">
        <v>2.6039461845208219E-2</v>
      </c>
      <c r="AT1752" s="28"/>
      <c r="AU1752" s="28"/>
      <c r="AV1752" s="28"/>
      <c r="AW1752" s="61"/>
      <c r="AX1752" s="69"/>
      <c r="AY1752" s="68"/>
      <c r="AZ1752" s="69"/>
      <c r="BA1752" s="69"/>
      <c r="BB1752" s="69"/>
      <c r="BC1752" s="68"/>
      <c r="BD1752" s="20"/>
      <c r="BE1752" s="27"/>
      <c r="BF1752" s="27"/>
      <c r="BG1752" s="28"/>
      <c r="BH1752" s="17"/>
      <c r="CF1752" s="17"/>
      <c r="CG1752" s="17"/>
      <c r="CH1752" s="17"/>
      <c r="CI1752" s="17"/>
    </row>
    <row r="1753" spans="33:87" ht="9.9499999999999993" customHeight="1">
      <c r="AG1753" s="18">
        <v>38019</v>
      </c>
      <c r="AH1753" s="19" t="s">
        <v>39</v>
      </c>
      <c r="AI1753" s="19"/>
      <c r="AJ1753" s="19"/>
      <c r="AK1753" s="19"/>
      <c r="AL1753" s="20">
        <v>0.02</v>
      </c>
      <c r="AM1753" s="26"/>
      <c r="AN1753" s="21"/>
      <c r="AO1753" s="19" t="s">
        <v>34</v>
      </c>
      <c r="AP1753" s="20"/>
      <c r="AQ1753" s="3">
        <f t="shared" si="158"/>
        <v>35.85535479936911</v>
      </c>
      <c r="AR1753" s="19"/>
      <c r="AS1753" s="19"/>
      <c r="AT1753" s="27">
        <v>179.40320551229621</v>
      </c>
      <c r="AU1753" s="27">
        <v>102.19338151033762</v>
      </c>
      <c r="AV1753" s="28">
        <v>0</v>
      </c>
      <c r="AW1753" s="61"/>
      <c r="AX1753" s="69"/>
      <c r="AY1753" s="68"/>
      <c r="AZ1753" s="69"/>
      <c r="BA1753" s="69"/>
      <c r="BB1753" s="69"/>
      <c r="BC1753" s="68"/>
      <c r="BD1753" s="20"/>
      <c r="BE1753" s="27"/>
      <c r="BF1753" s="27"/>
      <c r="BG1753" s="28"/>
      <c r="BH1753" s="17"/>
      <c r="CF1753" s="17"/>
      <c r="CG1753" s="17"/>
      <c r="CH1753" s="17"/>
      <c r="CI1753" s="17"/>
    </row>
    <row r="1754" spans="33:87" ht="9.9499999999999993" customHeight="1">
      <c r="AG1754" s="18">
        <v>38047</v>
      </c>
      <c r="AH1754" s="19" t="s">
        <v>35</v>
      </c>
      <c r="AI1754" s="20">
        <v>1.6E-2</v>
      </c>
      <c r="AJ1754" s="26"/>
      <c r="AK1754" s="20"/>
      <c r="AL1754" s="20"/>
      <c r="AM1754" s="20"/>
      <c r="AN1754" s="20"/>
      <c r="AO1754" s="19" t="s">
        <v>34</v>
      </c>
      <c r="AP1754" s="20"/>
      <c r="AQ1754" s="3">
        <f t="shared" si="158"/>
        <v>35.791945380189439</v>
      </c>
      <c r="AR1754" s="27">
        <v>45.902136983331694</v>
      </c>
      <c r="AS1754" s="28">
        <v>2.5993488124409193E-2</v>
      </c>
      <c r="AT1754" s="28"/>
      <c r="AU1754" s="28"/>
      <c r="AV1754" s="28"/>
      <c r="AW1754" s="61"/>
      <c r="AX1754" s="69"/>
      <c r="AY1754" s="68"/>
      <c r="AZ1754" s="69"/>
      <c r="BA1754" s="69"/>
      <c r="BB1754" s="69"/>
      <c r="BC1754" s="68"/>
      <c r="BD1754" s="20"/>
      <c r="BE1754" s="27"/>
      <c r="BF1754" s="27"/>
      <c r="BG1754" s="28"/>
      <c r="BH1754" s="17"/>
      <c r="CF1754" s="17"/>
      <c r="CG1754" s="17"/>
      <c r="CH1754" s="17"/>
      <c r="CI1754" s="17"/>
    </row>
    <row r="1755" spans="33:87" ht="9.9499999999999993" customHeight="1">
      <c r="AG1755" s="18">
        <v>38047</v>
      </c>
      <c r="AH1755" s="19" t="s">
        <v>33</v>
      </c>
      <c r="AI1755" s="26"/>
      <c r="AJ1755" s="20">
        <v>1.4500000000000001E-2</v>
      </c>
      <c r="AK1755" s="21"/>
      <c r="AL1755" s="21"/>
      <c r="AM1755" s="21"/>
      <c r="AN1755" s="21"/>
      <c r="AO1755" s="19" t="s">
        <v>34</v>
      </c>
      <c r="AP1755" s="20"/>
      <c r="AQ1755" s="3">
        <f t="shared" si="158"/>
        <v>35.791945380189439</v>
      </c>
      <c r="AR1755" s="27">
        <v>45.902136983331694</v>
      </c>
      <c r="AS1755" s="28">
        <v>2.5993488124409193E-2</v>
      </c>
      <c r="AT1755" s="28"/>
      <c r="AU1755" s="28"/>
      <c r="AV1755" s="28"/>
      <c r="AW1755" s="61"/>
      <c r="AX1755" s="69"/>
      <c r="AY1755" s="68"/>
      <c r="AZ1755" s="69"/>
      <c r="BA1755" s="69"/>
      <c r="BB1755" s="69"/>
      <c r="BC1755" s="68"/>
      <c r="BD1755" s="20"/>
      <c r="BE1755" s="27"/>
      <c r="BF1755" s="27"/>
      <c r="BG1755" s="28"/>
      <c r="BH1755" s="17"/>
      <c r="CF1755" s="17"/>
      <c r="CG1755" s="17"/>
      <c r="CH1755" s="17"/>
      <c r="CI1755" s="17"/>
    </row>
    <row r="1756" spans="33:87" ht="9.9499999999999993" customHeight="1">
      <c r="AG1756" s="18">
        <v>38047</v>
      </c>
      <c r="AH1756" s="19" t="s">
        <v>33</v>
      </c>
      <c r="AI1756" s="26"/>
      <c r="AJ1756" s="20">
        <v>1.4500000000000001E-2</v>
      </c>
      <c r="AK1756" s="21"/>
      <c r="AL1756" s="21"/>
      <c r="AM1756" s="21"/>
      <c r="AN1756" s="21"/>
      <c r="AO1756" s="19" t="s">
        <v>34</v>
      </c>
      <c r="AP1756" s="18"/>
      <c r="AQ1756" s="3">
        <f t="shared" si="158"/>
        <v>35.791945380189439</v>
      </c>
      <c r="AR1756" s="27">
        <v>45.902136983331694</v>
      </c>
      <c r="AS1756" s="28">
        <v>2.5993488124409193E-2</v>
      </c>
      <c r="AT1756" s="28"/>
      <c r="AU1756" s="28"/>
      <c r="AV1756" s="28"/>
      <c r="AW1756" s="61"/>
      <c r="AX1756" s="69"/>
      <c r="AY1756" s="68"/>
      <c r="AZ1756" s="69"/>
      <c r="BA1756" s="69"/>
      <c r="BB1756" s="69"/>
      <c r="BC1756" s="68"/>
      <c r="BD1756" s="20"/>
      <c r="BE1756" s="27"/>
      <c r="BF1756" s="27"/>
      <c r="BG1756" s="28"/>
      <c r="BH1756" s="17"/>
      <c r="CF1756" s="17"/>
      <c r="CG1756" s="17"/>
      <c r="CH1756" s="17"/>
      <c r="CI1756" s="17"/>
    </row>
    <row r="1757" spans="33:87" ht="9.9499999999999993" customHeight="1">
      <c r="AG1757" s="18">
        <v>38047</v>
      </c>
      <c r="AH1757" s="19" t="s">
        <v>33</v>
      </c>
      <c r="AI1757" s="26"/>
      <c r="AJ1757" s="20">
        <v>1.4500000000000001E-2</v>
      </c>
      <c r="AK1757" s="21"/>
      <c r="AL1757" s="21"/>
      <c r="AM1757" s="21"/>
      <c r="AN1757" s="21"/>
      <c r="AO1757" s="19" t="s">
        <v>34</v>
      </c>
      <c r="AP1757" s="20"/>
      <c r="AQ1757" s="3">
        <f t="shared" si="158"/>
        <v>35.791945380189439</v>
      </c>
      <c r="AR1757" s="27">
        <v>45.902136983331694</v>
      </c>
      <c r="AS1757" s="28">
        <v>2.5993488124409193E-2</v>
      </c>
      <c r="AT1757" s="28"/>
      <c r="AU1757" s="28"/>
      <c r="AV1757" s="28"/>
      <c r="AW1757" s="61"/>
      <c r="AX1757" s="69"/>
      <c r="AY1757" s="68"/>
      <c r="AZ1757" s="69"/>
      <c r="BA1757" s="69"/>
      <c r="BB1757" s="69"/>
      <c r="BC1757" s="68"/>
      <c r="BD1757" s="20"/>
      <c r="BE1757" s="27"/>
      <c r="BF1757" s="27"/>
      <c r="BG1757" s="28"/>
      <c r="BH1757" s="17"/>
      <c r="CF1757" s="17"/>
      <c r="CG1757" s="17"/>
      <c r="CH1757" s="17"/>
      <c r="CI1757" s="17"/>
    </row>
    <row r="1758" spans="33:87" ht="9.9499999999999993" customHeight="1">
      <c r="AG1758" s="18">
        <v>38047</v>
      </c>
      <c r="AH1758" s="19" t="s">
        <v>33</v>
      </c>
      <c r="AI1758" s="26"/>
      <c r="AJ1758" s="20">
        <v>1.4500000000000001E-2</v>
      </c>
      <c r="AK1758" s="21"/>
      <c r="AL1758" s="21"/>
      <c r="AM1758" s="21"/>
      <c r="AN1758" s="21"/>
      <c r="AO1758" s="19" t="s">
        <v>34</v>
      </c>
      <c r="AP1758" s="18"/>
      <c r="AQ1758" s="3">
        <f t="shared" si="158"/>
        <v>35.791945380189439</v>
      </c>
      <c r="AR1758" s="27">
        <v>45.902136983331694</v>
      </c>
      <c r="AS1758" s="28">
        <v>2.5993488124409193E-2</v>
      </c>
      <c r="AT1758" s="28"/>
      <c r="AU1758" s="28"/>
      <c r="AV1758" s="28"/>
      <c r="AW1758" s="61"/>
      <c r="AX1758" s="69"/>
      <c r="AY1758" s="68"/>
      <c r="AZ1758" s="69"/>
      <c r="BA1758" s="69"/>
      <c r="BB1758" s="69"/>
      <c r="BC1758" s="68"/>
      <c r="BD1758" s="20"/>
      <c r="BE1758" s="27"/>
      <c r="BF1758" s="27"/>
      <c r="BG1758" s="28"/>
      <c r="BH1758" s="17"/>
      <c r="CF1758" s="17"/>
      <c r="CG1758" s="17"/>
      <c r="CH1758" s="17"/>
      <c r="CI1758" s="17"/>
    </row>
    <row r="1759" spans="33:87" ht="9.9499999999999993" customHeight="1">
      <c r="AG1759" s="18">
        <v>38047</v>
      </c>
      <c r="AH1759" s="19" t="s">
        <v>39</v>
      </c>
      <c r="AI1759" s="19"/>
      <c r="AJ1759" s="19"/>
      <c r="AK1759" s="19"/>
      <c r="AL1759" s="20">
        <v>0.02</v>
      </c>
      <c r="AM1759" s="26"/>
      <c r="AN1759" s="20"/>
      <c r="AO1759" s="19" t="s">
        <v>34</v>
      </c>
      <c r="AP1759" s="18"/>
      <c r="AQ1759" s="3">
        <f t="shared" si="158"/>
        <v>35.791945380189439</v>
      </c>
      <c r="AR1759" s="19"/>
      <c r="AS1759" s="19"/>
      <c r="AT1759" s="27">
        <v>179.08646191253587</v>
      </c>
      <c r="AU1759" s="27">
        <v>102.01295497091857</v>
      </c>
      <c r="AV1759" s="28">
        <v>0</v>
      </c>
      <c r="AW1759" s="61"/>
      <c r="AX1759" s="69"/>
      <c r="AY1759" s="68"/>
      <c r="AZ1759" s="69"/>
      <c r="BA1759" s="69"/>
      <c r="BB1759" s="69"/>
      <c r="BC1759" s="68"/>
      <c r="BD1759" s="20"/>
      <c r="BE1759" s="27"/>
      <c r="BF1759" s="27"/>
      <c r="BG1759" s="28"/>
      <c r="BH1759" s="17"/>
      <c r="CF1759" s="17"/>
      <c r="CG1759" s="17"/>
      <c r="CH1759" s="17"/>
      <c r="CI1759" s="17"/>
    </row>
    <row r="1760" spans="33:87" ht="9.9499999999999993" customHeight="1">
      <c r="AG1760" s="18">
        <v>38078</v>
      </c>
      <c r="AH1760" s="19" t="s">
        <v>35</v>
      </c>
      <c r="AI1760" s="20">
        <v>1.6E-2</v>
      </c>
      <c r="AJ1760" s="26"/>
      <c r="AK1760" s="20"/>
      <c r="AL1760" s="20"/>
      <c r="AM1760" s="20"/>
      <c r="AN1760" s="20"/>
      <c r="AO1760" s="19" t="s">
        <v>34</v>
      </c>
      <c r="AP1760" s="18"/>
      <c r="AQ1760" s="3">
        <f t="shared" si="158"/>
        <v>35.721872890448857</v>
      </c>
      <c r="AR1760" s="27">
        <v>45.812420319339317</v>
      </c>
      <c r="AS1760" s="28">
        <v>2.5942683321118789E-2</v>
      </c>
      <c r="AT1760" s="28"/>
      <c r="AU1760" s="28"/>
      <c r="AV1760" s="28"/>
      <c r="AW1760" s="61"/>
      <c r="AX1760" s="69"/>
      <c r="AY1760" s="68"/>
      <c r="AZ1760" s="69"/>
      <c r="BA1760" s="69"/>
      <c r="BB1760" s="69"/>
      <c r="BC1760" s="68"/>
      <c r="BD1760" s="20"/>
      <c r="BE1760" s="27"/>
      <c r="BF1760" s="27"/>
      <c r="BG1760" s="28"/>
      <c r="BH1760" s="17"/>
      <c r="CF1760" s="17"/>
      <c r="CG1760" s="17"/>
      <c r="CH1760" s="17"/>
      <c r="CI1760" s="17"/>
    </row>
    <row r="1761" spans="33:87" ht="9.9499999999999993" customHeight="1">
      <c r="AG1761" s="18">
        <v>38078</v>
      </c>
      <c r="AH1761" s="19" t="s">
        <v>33</v>
      </c>
      <c r="AI1761" s="26"/>
      <c r="AJ1761" s="20">
        <v>1.4500000000000001E-2</v>
      </c>
      <c r="AK1761" s="21"/>
      <c r="AL1761" s="21"/>
      <c r="AM1761" s="21"/>
      <c r="AN1761" s="21"/>
      <c r="AO1761" s="19" t="s">
        <v>34</v>
      </c>
      <c r="AP1761" s="18"/>
      <c r="AQ1761" s="3">
        <f t="shared" si="158"/>
        <v>35.721872890448857</v>
      </c>
      <c r="AR1761" s="27">
        <v>45.812420319339317</v>
      </c>
      <c r="AS1761" s="28">
        <v>2.5942683321118789E-2</v>
      </c>
      <c r="AT1761" s="28"/>
      <c r="AU1761" s="28"/>
      <c r="AV1761" s="28"/>
      <c r="AW1761" s="61"/>
      <c r="AX1761" s="69"/>
      <c r="AY1761" s="68"/>
      <c r="AZ1761" s="69"/>
      <c r="BA1761" s="69"/>
      <c r="BB1761" s="69"/>
      <c r="BC1761" s="68"/>
      <c r="BD1761" s="20"/>
      <c r="BE1761" s="27"/>
      <c r="BF1761" s="27"/>
      <c r="BG1761" s="28"/>
      <c r="BH1761" s="17"/>
      <c r="CF1761" s="17"/>
      <c r="CG1761" s="17"/>
      <c r="CH1761" s="17"/>
      <c r="CI1761" s="17"/>
    </row>
    <row r="1762" spans="33:87" ht="9.9499999999999993" customHeight="1">
      <c r="AG1762" s="18">
        <v>38078</v>
      </c>
      <c r="AH1762" s="19" t="s">
        <v>33</v>
      </c>
      <c r="AI1762" s="26"/>
      <c r="AJ1762" s="20">
        <v>1.4500000000000001E-2</v>
      </c>
      <c r="AK1762" s="21"/>
      <c r="AL1762" s="21"/>
      <c r="AM1762" s="21"/>
      <c r="AN1762" s="21"/>
      <c r="AO1762" s="19" t="s">
        <v>34</v>
      </c>
      <c r="AP1762" s="18"/>
      <c r="AQ1762" s="3">
        <f t="shared" si="158"/>
        <v>35.721872890448857</v>
      </c>
      <c r="AR1762" s="27">
        <v>45.812420319339317</v>
      </c>
      <c r="AS1762" s="28">
        <v>2.5942683321118789E-2</v>
      </c>
      <c r="AT1762" s="28"/>
      <c r="AU1762" s="28"/>
      <c r="AV1762" s="28"/>
      <c r="AW1762" s="61"/>
      <c r="AX1762" s="69"/>
      <c r="AY1762" s="68"/>
      <c r="AZ1762" s="69"/>
      <c r="BA1762" s="69"/>
      <c r="BB1762" s="69"/>
      <c r="BC1762" s="68"/>
      <c r="BD1762" s="20"/>
      <c r="BE1762" s="27"/>
      <c r="BF1762" s="27"/>
      <c r="BG1762" s="28"/>
      <c r="BH1762" s="17"/>
      <c r="CF1762" s="17"/>
      <c r="CG1762" s="17"/>
      <c r="CH1762" s="17"/>
      <c r="CI1762" s="17"/>
    </row>
    <row r="1763" spans="33:87" ht="9.9499999999999993" customHeight="1">
      <c r="AG1763" s="18">
        <v>38078</v>
      </c>
      <c r="AH1763" s="19" t="s">
        <v>33</v>
      </c>
      <c r="AI1763" s="26"/>
      <c r="AJ1763" s="20">
        <v>1.4500000000000001E-2</v>
      </c>
      <c r="AK1763" s="21"/>
      <c r="AL1763" s="21"/>
      <c r="AM1763" s="21"/>
      <c r="AN1763" s="21"/>
      <c r="AO1763" s="19" t="s">
        <v>34</v>
      </c>
      <c r="AP1763" s="20"/>
      <c r="AQ1763" s="3">
        <f t="shared" si="158"/>
        <v>35.721872890448857</v>
      </c>
      <c r="AR1763" s="27">
        <v>45.812420319339317</v>
      </c>
      <c r="AS1763" s="28">
        <v>2.5942683321118789E-2</v>
      </c>
      <c r="AT1763" s="28"/>
      <c r="AU1763" s="28"/>
      <c r="AV1763" s="28"/>
      <c r="AW1763" s="61"/>
      <c r="AX1763" s="69"/>
      <c r="AY1763" s="68"/>
      <c r="AZ1763" s="69"/>
      <c r="BA1763" s="69"/>
      <c r="BB1763" s="69"/>
      <c r="BC1763" s="68"/>
      <c r="BD1763" s="20"/>
      <c r="BE1763" s="27"/>
      <c r="BF1763" s="27"/>
      <c r="BG1763" s="28"/>
      <c r="BH1763" s="17"/>
      <c r="CF1763" s="17"/>
      <c r="CG1763" s="17"/>
      <c r="CH1763" s="17"/>
      <c r="CI1763" s="17"/>
    </row>
    <row r="1764" spans="33:87" ht="9.9499999999999993" customHeight="1">
      <c r="AG1764" s="18">
        <v>38078</v>
      </c>
      <c r="AH1764" s="19" t="s">
        <v>33</v>
      </c>
      <c r="AI1764" s="26"/>
      <c r="AJ1764" s="20">
        <v>3.6999999999999998E-2</v>
      </c>
      <c r="AK1764" s="21"/>
      <c r="AL1764" s="21"/>
      <c r="AM1764" s="21"/>
      <c r="AN1764" s="21"/>
      <c r="AO1764" s="19" t="s">
        <v>34</v>
      </c>
      <c r="AP1764" s="18"/>
      <c r="AQ1764" s="3">
        <f t="shared" si="158"/>
        <v>35.721872890448857</v>
      </c>
      <c r="AR1764" s="27">
        <v>45.812420319339317</v>
      </c>
      <c r="AS1764" s="28">
        <v>2.5942683321118789E-2</v>
      </c>
      <c r="AT1764" s="28"/>
      <c r="AU1764" s="28"/>
      <c r="AV1764" s="28"/>
      <c r="AW1764" s="61"/>
      <c r="AX1764" s="69"/>
      <c r="AY1764" s="68"/>
      <c r="AZ1764" s="69"/>
      <c r="BA1764" s="69"/>
      <c r="BB1764" s="69"/>
      <c r="BC1764" s="68"/>
      <c r="BD1764" s="20"/>
      <c r="BE1764" s="27"/>
      <c r="BF1764" s="27"/>
      <c r="BG1764" s="28"/>
      <c r="BH1764" s="17"/>
      <c r="CF1764" s="17"/>
      <c r="CG1764" s="17"/>
      <c r="CH1764" s="17"/>
      <c r="CI1764" s="17"/>
    </row>
    <row r="1765" spans="33:87" ht="9.9499999999999993" customHeight="1">
      <c r="AG1765" s="18">
        <v>38078</v>
      </c>
      <c r="AH1765" s="19" t="s">
        <v>39</v>
      </c>
      <c r="AI1765" s="19"/>
      <c r="AJ1765" s="19"/>
      <c r="AK1765" s="19"/>
      <c r="AL1765" s="20">
        <v>0.02</v>
      </c>
      <c r="AM1765" s="26"/>
      <c r="AN1765" s="20"/>
      <c r="AO1765" s="19" t="s">
        <v>34</v>
      </c>
      <c r="AP1765" s="20"/>
      <c r="AQ1765" s="3">
        <f t="shared" si="158"/>
        <v>35.721872890448857</v>
      </c>
      <c r="AR1765" s="19"/>
      <c r="AS1765" s="19"/>
      <c r="AT1765" s="27">
        <v>178.73643376602871</v>
      </c>
      <c r="AU1765" s="27">
        <v>101.81356856746376</v>
      </c>
      <c r="AV1765" s="28">
        <v>0</v>
      </c>
      <c r="AW1765" s="61"/>
      <c r="AX1765" s="69"/>
      <c r="AY1765" s="68"/>
      <c r="AZ1765" s="69"/>
      <c r="BA1765" s="69"/>
      <c r="BB1765" s="69"/>
      <c r="BC1765" s="68"/>
      <c r="BD1765" s="20"/>
      <c r="BE1765" s="27"/>
      <c r="BF1765" s="27"/>
      <c r="BG1765" s="28"/>
      <c r="BH1765" s="17"/>
      <c r="CF1765" s="17"/>
      <c r="CG1765" s="17"/>
      <c r="CH1765" s="17"/>
      <c r="CI1765" s="17"/>
    </row>
    <row r="1766" spans="33:87" ht="9.9499999999999993" customHeight="1">
      <c r="AG1766" s="18">
        <v>38105</v>
      </c>
      <c r="AH1766" s="19" t="s">
        <v>33</v>
      </c>
      <c r="AI1766" s="26"/>
      <c r="AJ1766" s="20">
        <v>1.4500000000000001E-2</v>
      </c>
      <c r="AK1766" s="20"/>
      <c r="AL1766" s="20"/>
      <c r="AM1766" s="20"/>
      <c r="AN1766" s="20"/>
      <c r="AO1766" s="19" t="s">
        <v>34</v>
      </c>
      <c r="AP1766" s="18"/>
      <c r="AQ1766" s="3">
        <f t="shared" si="158"/>
        <v>35.66095379760305</v>
      </c>
      <c r="AR1766" s="27">
        <v>45.734422884611433</v>
      </c>
      <c r="AS1766" s="28">
        <v>2.5898514889612652E-2</v>
      </c>
      <c r="AT1766" s="28"/>
      <c r="AU1766" s="28"/>
      <c r="AV1766" s="28"/>
      <c r="AW1766" s="61"/>
      <c r="AX1766" s="69"/>
      <c r="AY1766" s="69"/>
      <c r="AZ1766" s="69"/>
      <c r="BA1766" s="69"/>
      <c r="BB1766" s="69"/>
      <c r="BC1766" s="69"/>
      <c r="BD1766" s="20"/>
      <c r="BE1766" s="27"/>
      <c r="BF1766" s="27"/>
      <c r="BG1766" s="28"/>
      <c r="BH1766" s="17"/>
      <c r="CF1766" s="17"/>
      <c r="CG1766" s="17"/>
      <c r="CH1766" s="17"/>
      <c r="CI1766" s="17"/>
    </row>
    <row r="1767" spans="33:87" ht="9.9499999999999993" customHeight="1">
      <c r="AG1767" s="18">
        <v>38105</v>
      </c>
      <c r="AH1767" s="19" t="s">
        <v>33</v>
      </c>
      <c r="AI1767" s="26"/>
      <c r="AJ1767" s="20">
        <v>1.4500000000000001E-2</v>
      </c>
      <c r="AK1767" s="21"/>
      <c r="AL1767" s="21"/>
      <c r="AM1767" s="21"/>
      <c r="AN1767" s="21"/>
      <c r="AO1767" s="19" t="s">
        <v>34</v>
      </c>
      <c r="AP1767" s="18"/>
      <c r="AQ1767" s="3">
        <f t="shared" si="158"/>
        <v>35.66095379760305</v>
      </c>
      <c r="AR1767" s="27">
        <v>45.734422884611433</v>
      </c>
      <c r="AS1767" s="28">
        <v>2.5898514889612652E-2</v>
      </c>
      <c r="AT1767" s="28"/>
      <c r="AU1767" s="28"/>
      <c r="AV1767" s="28"/>
      <c r="AW1767" s="61"/>
      <c r="AX1767" s="69"/>
      <c r="AY1767" s="69"/>
      <c r="AZ1767" s="69"/>
      <c r="BA1767" s="69"/>
      <c r="BB1767" s="69"/>
      <c r="BC1767" s="69"/>
      <c r="BD1767" s="20"/>
      <c r="BE1767" s="27"/>
      <c r="BF1767" s="27"/>
      <c r="BG1767" s="28"/>
      <c r="BH1767" s="17"/>
      <c r="CF1767" s="17"/>
      <c r="CG1767" s="17"/>
      <c r="CH1767" s="17"/>
      <c r="CI1767" s="17"/>
    </row>
    <row r="1768" spans="33:87" ht="9.9499999999999993" customHeight="1">
      <c r="AG1768" s="18">
        <v>38105</v>
      </c>
      <c r="AH1768" s="19" t="s">
        <v>33</v>
      </c>
      <c r="AI1768" s="26"/>
      <c r="AJ1768" s="20">
        <v>1.4500000000000001E-2</v>
      </c>
      <c r="AK1768" s="21"/>
      <c r="AL1768" s="21"/>
      <c r="AM1768" s="21"/>
      <c r="AN1768" s="21"/>
      <c r="AO1768" s="19" t="s">
        <v>34</v>
      </c>
      <c r="AP1768" s="20"/>
      <c r="AQ1768" s="3">
        <f t="shared" si="158"/>
        <v>35.66095379760305</v>
      </c>
      <c r="AR1768" s="27">
        <v>45.734422884611433</v>
      </c>
      <c r="AS1768" s="28">
        <v>2.5898514889612652E-2</v>
      </c>
      <c r="AT1768" s="28"/>
      <c r="AU1768" s="28"/>
      <c r="AV1768" s="28"/>
      <c r="AW1768" s="61"/>
      <c r="AX1768" s="69"/>
      <c r="AY1768" s="69"/>
      <c r="AZ1768" s="69"/>
      <c r="BA1768" s="69"/>
      <c r="BB1768" s="69"/>
      <c r="BC1768" s="69"/>
      <c r="BD1768" s="20"/>
      <c r="BE1768" s="27"/>
      <c r="BF1768" s="27"/>
      <c r="BG1768" s="28"/>
      <c r="BH1768" s="17"/>
      <c r="CF1768" s="17"/>
      <c r="CG1768" s="17"/>
      <c r="CH1768" s="17"/>
      <c r="CI1768" s="17"/>
    </row>
    <row r="1769" spans="33:87" ht="9.9499999999999993" customHeight="1">
      <c r="AG1769" s="18">
        <v>38105</v>
      </c>
      <c r="AH1769" s="19" t="s">
        <v>39</v>
      </c>
      <c r="AI1769" s="19"/>
      <c r="AJ1769" s="19"/>
      <c r="AK1769" s="19"/>
      <c r="AL1769" s="20">
        <v>0.02</v>
      </c>
      <c r="AM1769" s="26"/>
      <c r="AN1769" s="21"/>
      <c r="AO1769" s="19" t="s">
        <v>34</v>
      </c>
      <c r="AP1769" s="18"/>
      <c r="AQ1769" s="3">
        <f t="shared" si="158"/>
        <v>35.66095379760305</v>
      </c>
      <c r="AR1769" s="19"/>
      <c r="AS1769" s="19"/>
      <c r="AT1769" s="27">
        <v>178.43212800726326</v>
      </c>
      <c r="AU1769" s="27">
        <v>101.64022699080402</v>
      </c>
      <c r="AV1769" s="28">
        <v>0</v>
      </c>
      <c r="AW1769" s="61"/>
      <c r="AX1769" s="69"/>
      <c r="AY1769" s="69"/>
      <c r="AZ1769" s="69"/>
      <c r="BA1769" s="69"/>
      <c r="BB1769" s="69"/>
      <c r="BC1769" s="69"/>
      <c r="BD1769" s="20"/>
      <c r="BE1769" s="27"/>
      <c r="BF1769" s="27"/>
      <c r="BG1769" s="28"/>
      <c r="BH1769" s="17"/>
      <c r="CF1769" s="17"/>
      <c r="CG1769" s="17"/>
      <c r="CH1769" s="17"/>
      <c r="CI1769" s="17"/>
    </row>
    <row r="1770" spans="33:87" ht="9.9499999999999993" customHeight="1">
      <c r="AG1770" s="18">
        <v>38113</v>
      </c>
      <c r="AH1770" s="19" t="s">
        <v>35</v>
      </c>
      <c r="AI1770" s="20">
        <v>1.6E-2</v>
      </c>
      <c r="AJ1770" s="26"/>
      <c r="AK1770" s="20"/>
      <c r="AL1770" s="20"/>
      <c r="AM1770" s="20"/>
      <c r="AN1770" s="20"/>
      <c r="AO1770" s="19" t="s">
        <v>34</v>
      </c>
      <c r="AP1770" s="18"/>
      <c r="AQ1770" s="3">
        <f t="shared" si="158"/>
        <v>35.642923655395208</v>
      </c>
      <c r="AR1770" s="27">
        <v>45.71133804598832</v>
      </c>
      <c r="AS1770" s="28">
        <v>2.5885442394124658E-2</v>
      </c>
      <c r="AT1770" s="28"/>
      <c r="AU1770" s="28"/>
      <c r="AV1770" s="28"/>
      <c r="AW1770" s="61"/>
      <c r="AX1770" s="69"/>
      <c r="AY1770" s="69"/>
      <c r="AZ1770" s="69"/>
      <c r="BA1770" s="69"/>
      <c r="BB1770" s="69"/>
      <c r="BC1770" s="69"/>
      <c r="BD1770" s="20"/>
      <c r="BE1770" s="27"/>
      <c r="BF1770" s="27"/>
      <c r="BG1770" s="28"/>
      <c r="BH1770" s="17"/>
      <c r="CF1770" s="17"/>
      <c r="CG1770" s="17"/>
      <c r="CH1770" s="17"/>
      <c r="CI1770" s="17"/>
    </row>
    <row r="1771" spans="33:87" ht="9.9499999999999993" customHeight="1">
      <c r="AG1771" s="18">
        <v>38113</v>
      </c>
      <c r="AH1771" s="19" t="s">
        <v>33</v>
      </c>
      <c r="AI1771" s="26"/>
      <c r="AJ1771" s="20">
        <v>1.4500000000000001E-2</v>
      </c>
      <c r="AK1771" s="21"/>
      <c r="AL1771" s="21"/>
      <c r="AM1771" s="21"/>
      <c r="AN1771" s="21"/>
      <c r="AO1771" s="19" t="s">
        <v>34</v>
      </c>
      <c r="AP1771" s="18"/>
      <c r="AQ1771" s="3">
        <f t="shared" si="158"/>
        <v>35.642923655395208</v>
      </c>
      <c r="AR1771" s="27">
        <v>45.71133804598832</v>
      </c>
      <c r="AS1771" s="28">
        <v>2.5885442394124658E-2</v>
      </c>
      <c r="AT1771" s="28"/>
      <c r="AU1771" s="28"/>
      <c r="AV1771" s="28"/>
      <c r="AW1771" s="61"/>
      <c r="AX1771" s="69"/>
      <c r="AY1771" s="69"/>
      <c r="AZ1771" s="69"/>
      <c r="BA1771" s="69"/>
      <c r="BB1771" s="69"/>
      <c r="BC1771" s="69"/>
      <c r="BD1771" s="20"/>
      <c r="BE1771" s="27"/>
      <c r="BF1771" s="27"/>
      <c r="BG1771" s="28"/>
      <c r="BH1771" s="17"/>
      <c r="CF1771" s="17"/>
      <c r="CG1771" s="17"/>
      <c r="CH1771" s="17"/>
      <c r="CI1771" s="17"/>
    </row>
    <row r="1772" spans="33:87" ht="9.9499999999999993" customHeight="1">
      <c r="AG1772" s="18">
        <v>38139</v>
      </c>
      <c r="AH1772" s="19" t="s">
        <v>35</v>
      </c>
      <c r="AI1772" s="20">
        <v>1.6E-2</v>
      </c>
      <c r="AJ1772" s="26"/>
      <c r="AK1772" s="20"/>
      <c r="AL1772" s="20"/>
      <c r="AM1772" s="20"/>
      <c r="AN1772" s="20"/>
      <c r="AO1772" s="19" t="s">
        <v>34</v>
      </c>
      <c r="AP1772" s="18"/>
      <c r="AQ1772" s="3">
        <f t="shared" si="158"/>
        <v>35.584388626874855</v>
      </c>
      <c r="AR1772" s="27">
        <v>45.636392763482462</v>
      </c>
      <c r="AS1772" s="28">
        <v>2.5843002337107186E-2</v>
      </c>
      <c r="AT1772" s="28"/>
      <c r="AU1772" s="28"/>
      <c r="AV1772" s="28"/>
      <c r="AW1772" s="61"/>
      <c r="AX1772" s="69"/>
      <c r="AY1772" s="69"/>
      <c r="AZ1772" s="69"/>
      <c r="BA1772" s="69"/>
      <c r="BB1772" s="69"/>
      <c r="BC1772" s="69"/>
      <c r="BD1772" s="20"/>
      <c r="BE1772" s="27"/>
      <c r="BF1772" s="27"/>
      <c r="BG1772" s="28"/>
      <c r="BH1772" s="17"/>
      <c r="CF1772" s="17"/>
      <c r="CG1772" s="17"/>
      <c r="CH1772" s="17"/>
      <c r="CI1772" s="17"/>
    </row>
    <row r="1773" spans="33:87" ht="9.9499999999999993" customHeight="1">
      <c r="AG1773" s="18">
        <v>38139</v>
      </c>
      <c r="AH1773" s="19" t="s">
        <v>33</v>
      </c>
      <c r="AI1773" s="26"/>
      <c r="AJ1773" s="20">
        <v>1.4500000000000001E-2</v>
      </c>
      <c r="AK1773" s="21"/>
      <c r="AL1773" s="21"/>
      <c r="AM1773" s="21"/>
      <c r="AN1773" s="21"/>
      <c r="AO1773" s="19" t="s">
        <v>34</v>
      </c>
      <c r="AP1773" s="20"/>
      <c r="AQ1773" s="3">
        <f t="shared" si="158"/>
        <v>35.584388626874855</v>
      </c>
      <c r="AR1773" s="27">
        <v>45.636392763482462</v>
      </c>
      <c r="AS1773" s="28">
        <v>2.5843002337107186E-2</v>
      </c>
      <c r="AT1773" s="28"/>
      <c r="AU1773" s="28"/>
      <c r="AV1773" s="28"/>
      <c r="AW1773" s="61"/>
      <c r="AX1773" s="69"/>
      <c r="AY1773" s="69"/>
      <c r="AZ1773" s="69"/>
      <c r="BA1773" s="69"/>
      <c r="BB1773" s="69"/>
      <c r="BC1773" s="69"/>
      <c r="BD1773" s="20"/>
      <c r="BE1773" s="27"/>
      <c r="BF1773" s="27"/>
      <c r="BG1773" s="28"/>
      <c r="BH1773" s="17"/>
      <c r="CF1773" s="17"/>
      <c r="CG1773" s="17"/>
      <c r="CH1773" s="17"/>
      <c r="CI1773" s="17"/>
    </row>
    <row r="1774" spans="33:87" ht="9.9499999999999993" customHeight="1">
      <c r="AG1774" s="18">
        <v>38139</v>
      </c>
      <c r="AH1774" s="19" t="s">
        <v>33</v>
      </c>
      <c r="AI1774" s="26"/>
      <c r="AJ1774" s="20">
        <v>1.4500000000000001E-2</v>
      </c>
      <c r="AK1774" s="21"/>
      <c r="AL1774" s="21"/>
      <c r="AM1774" s="21"/>
      <c r="AN1774" s="21"/>
      <c r="AO1774" s="19" t="s">
        <v>34</v>
      </c>
      <c r="AP1774" s="20"/>
      <c r="AQ1774" s="3">
        <f t="shared" si="158"/>
        <v>35.584388626874855</v>
      </c>
      <c r="AR1774" s="27">
        <v>45.636392763482462</v>
      </c>
      <c r="AS1774" s="28">
        <v>2.5843002337107186E-2</v>
      </c>
      <c r="AT1774" s="28"/>
      <c r="AU1774" s="28"/>
      <c r="AV1774" s="28"/>
      <c r="AW1774" s="61"/>
      <c r="AX1774" s="69"/>
      <c r="AY1774" s="69"/>
      <c r="AZ1774" s="69"/>
      <c r="BA1774" s="69"/>
      <c r="BB1774" s="69"/>
      <c r="BC1774" s="69"/>
      <c r="BD1774" s="20"/>
      <c r="BE1774" s="27"/>
      <c r="BF1774" s="27"/>
      <c r="BG1774" s="28"/>
      <c r="BH1774" s="17"/>
      <c r="CF1774" s="17"/>
      <c r="CG1774" s="17"/>
      <c r="CH1774" s="17"/>
      <c r="CI1774" s="17"/>
    </row>
    <row r="1775" spans="33:87" ht="9.9499999999999993" customHeight="1">
      <c r="AG1775" s="18">
        <v>38139</v>
      </c>
      <c r="AH1775" s="19" t="s">
        <v>33</v>
      </c>
      <c r="AI1775" s="26"/>
      <c r="AJ1775" s="20">
        <v>1.4500000000000001E-2</v>
      </c>
      <c r="AK1775" s="21"/>
      <c r="AL1775" s="21"/>
      <c r="AM1775" s="21"/>
      <c r="AN1775" s="21"/>
      <c r="AO1775" s="19" t="s">
        <v>34</v>
      </c>
      <c r="AP1775" s="18"/>
      <c r="AQ1775" s="3">
        <f t="shared" si="158"/>
        <v>35.584388626874855</v>
      </c>
      <c r="AR1775" s="27">
        <v>45.636392763482462</v>
      </c>
      <c r="AS1775" s="28">
        <v>2.5843002337107186E-2</v>
      </c>
      <c r="AT1775" s="28"/>
      <c r="AU1775" s="28"/>
      <c r="AV1775" s="28"/>
      <c r="AW1775" s="61"/>
      <c r="AX1775" s="69"/>
      <c r="AY1775" s="69"/>
      <c r="AZ1775" s="69"/>
      <c r="BA1775" s="69"/>
      <c r="BB1775" s="69"/>
      <c r="BC1775" s="69"/>
      <c r="BD1775" s="20"/>
      <c r="BE1775" s="27"/>
      <c r="BF1775" s="27"/>
      <c r="BG1775" s="28"/>
      <c r="BH1775" s="17"/>
      <c r="CF1775" s="17"/>
      <c r="CG1775" s="17"/>
      <c r="CH1775" s="17"/>
      <c r="CI1775" s="17"/>
    </row>
    <row r="1776" spans="33:87" ht="9.9499999999999993" customHeight="1">
      <c r="AG1776" s="18">
        <v>38139</v>
      </c>
      <c r="AH1776" s="19" t="s">
        <v>33</v>
      </c>
      <c r="AI1776" s="26"/>
      <c r="AJ1776" s="20">
        <v>1.4500000000000001E-2</v>
      </c>
      <c r="AK1776" s="21"/>
      <c r="AL1776" s="21"/>
      <c r="AM1776" s="21"/>
      <c r="AN1776" s="21"/>
      <c r="AO1776" s="19" t="s">
        <v>34</v>
      </c>
      <c r="AP1776" s="18"/>
      <c r="AQ1776" s="3">
        <f t="shared" si="158"/>
        <v>35.584388626874855</v>
      </c>
      <c r="AR1776" s="27">
        <v>45.636392763482462</v>
      </c>
      <c r="AS1776" s="28">
        <v>2.5843002337107186E-2</v>
      </c>
      <c r="AT1776" s="28"/>
      <c r="AU1776" s="28"/>
      <c r="AV1776" s="28"/>
      <c r="AW1776" s="61"/>
      <c r="AX1776" s="69"/>
      <c r="AY1776" s="69"/>
      <c r="AZ1776" s="69"/>
      <c r="BA1776" s="69"/>
      <c r="BB1776" s="69"/>
      <c r="BC1776" s="69"/>
      <c r="BD1776" s="20"/>
      <c r="BE1776" s="27"/>
      <c r="BF1776" s="27"/>
      <c r="BG1776" s="28"/>
      <c r="BH1776" s="17"/>
      <c r="CF1776" s="17"/>
      <c r="CG1776" s="17"/>
      <c r="CH1776" s="17"/>
      <c r="CI1776" s="17"/>
    </row>
    <row r="1777" spans="33:87" ht="9.9499999999999993" customHeight="1">
      <c r="AG1777" s="18">
        <v>38139</v>
      </c>
      <c r="AH1777" s="19" t="s">
        <v>39</v>
      </c>
      <c r="AI1777" s="19"/>
      <c r="AJ1777" s="19"/>
      <c r="AK1777" s="19"/>
      <c r="AL1777" s="20">
        <v>0.02</v>
      </c>
      <c r="AM1777" s="26"/>
      <c r="AN1777" s="21"/>
      <c r="AO1777" s="19" t="s">
        <v>34</v>
      </c>
      <c r="AP1777" s="20"/>
      <c r="AQ1777" s="3">
        <f t="shared" si="158"/>
        <v>35.584388626874855</v>
      </c>
      <c r="AR1777" s="19"/>
      <c r="AS1777" s="19"/>
      <c r="AT1777" s="27">
        <v>178.04966503914</v>
      </c>
      <c r="AU1777" s="27">
        <v>101.42236475192492</v>
      </c>
      <c r="AV1777" s="28">
        <v>0</v>
      </c>
      <c r="AW1777" s="61"/>
      <c r="AX1777" s="69"/>
      <c r="AY1777" s="69"/>
      <c r="AZ1777" s="69"/>
      <c r="BA1777" s="69"/>
      <c r="BB1777" s="69"/>
      <c r="BC1777" s="69"/>
      <c r="BD1777" s="20"/>
      <c r="BE1777" s="27"/>
      <c r="BF1777" s="27"/>
      <c r="BG1777" s="28"/>
      <c r="BH1777" s="17"/>
      <c r="CF1777" s="17"/>
      <c r="CG1777" s="17"/>
      <c r="CH1777" s="17"/>
      <c r="CI1777" s="17"/>
    </row>
    <row r="1778" spans="33:87" ht="9.9499999999999993" customHeight="1">
      <c r="AG1778" s="18">
        <v>38169</v>
      </c>
      <c r="AH1778" s="19" t="s">
        <v>35</v>
      </c>
      <c r="AI1778" s="20">
        <v>1.6E-2</v>
      </c>
      <c r="AJ1778" s="26"/>
      <c r="AK1778" s="20"/>
      <c r="AL1778" s="20"/>
      <c r="AM1778" s="20"/>
      <c r="AN1778" s="20"/>
      <c r="AO1778" s="19" t="s">
        <v>34</v>
      </c>
      <c r="AP1778" s="18"/>
      <c r="AQ1778" s="3">
        <f t="shared" si="158"/>
        <v>35.516967650603718</v>
      </c>
      <c r="AR1778" s="27">
        <v>45.55007010998316</v>
      </c>
      <c r="AS1778" s="28">
        <v>2.5794119496000759E-2</v>
      </c>
      <c r="AT1778" s="28"/>
      <c r="AU1778" s="28"/>
      <c r="AV1778" s="28"/>
      <c r="AW1778" s="61"/>
      <c r="AX1778" s="69"/>
      <c r="AY1778" s="69"/>
      <c r="AZ1778" s="69"/>
      <c r="BA1778" s="69"/>
      <c r="BB1778" s="69"/>
      <c r="BC1778" s="69"/>
      <c r="BD1778" s="20"/>
      <c r="BE1778" s="27"/>
      <c r="BF1778" s="27"/>
      <c r="BG1778" s="28"/>
      <c r="BH1778" s="17"/>
      <c r="CF1778" s="17"/>
      <c r="CG1778" s="17"/>
      <c r="CH1778" s="17"/>
      <c r="CI1778" s="17"/>
    </row>
    <row r="1779" spans="33:87" ht="9.9499999999999993" customHeight="1">
      <c r="AG1779" s="18">
        <v>38169</v>
      </c>
      <c r="AH1779" s="19" t="s">
        <v>33</v>
      </c>
      <c r="AI1779" s="26"/>
      <c r="AJ1779" s="20">
        <v>1.4500000000000001E-2</v>
      </c>
      <c r="AK1779" s="21"/>
      <c r="AL1779" s="21"/>
      <c r="AM1779" s="21"/>
      <c r="AN1779" s="21"/>
      <c r="AO1779" s="19" t="s">
        <v>34</v>
      </c>
      <c r="AP1779" s="18"/>
      <c r="AQ1779" s="3">
        <f t="shared" si="158"/>
        <v>35.516967650603718</v>
      </c>
      <c r="AR1779" s="27">
        <v>45.55007010998316</v>
      </c>
      <c r="AS1779" s="28">
        <v>2.5794119496000759E-2</v>
      </c>
      <c r="AT1779" s="28"/>
      <c r="AU1779" s="28"/>
      <c r="AV1779" s="28"/>
      <c r="AW1779" s="61"/>
      <c r="AX1779" s="69"/>
      <c r="AY1779" s="69"/>
      <c r="AZ1779" s="69"/>
      <c r="BA1779" s="69"/>
      <c r="BB1779" s="69"/>
      <c r="BC1779" s="69"/>
      <c r="BD1779" s="20"/>
      <c r="BE1779" s="27"/>
      <c r="BF1779" s="27"/>
      <c r="BG1779" s="28"/>
      <c r="BH1779" s="17"/>
      <c r="CF1779" s="17"/>
      <c r="CG1779" s="17"/>
      <c r="CH1779" s="17"/>
      <c r="CI1779" s="17"/>
    </row>
    <row r="1780" spans="33:87" ht="9.9499999999999993" customHeight="1">
      <c r="AG1780" s="18">
        <v>38169</v>
      </c>
      <c r="AH1780" s="19" t="s">
        <v>33</v>
      </c>
      <c r="AI1780" s="26"/>
      <c r="AJ1780" s="20">
        <v>1.4500000000000001E-2</v>
      </c>
      <c r="AK1780" s="21"/>
      <c r="AL1780" s="21"/>
      <c r="AM1780" s="21"/>
      <c r="AN1780" s="21"/>
      <c r="AO1780" s="19" t="s">
        <v>34</v>
      </c>
      <c r="AP1780" s="20"/>
      <c r="AQ1780" s="3">
        <f t="shared" si="158"/>
        <v>35.516967650603718</v>
      </c>
      <c r="AR1780" s="27">
        <v>45.55007010998316</v>
      </c>
      <c r="AS1780" s="28">
        <v>2.5794119496000759E-2</v>
      </c>
      <c r="AT1780" s="28"/>
      <c r="AU1780" s="28"/>
      <c r="AV1780" s="28"/>
      <c r="AW1780" s="61"/>
      <c r="AX1780" s="69"/>
      <c r="AY1780" s="69"/>
      <c r="AZ1780" s="69"/>
      <c r="BA1780" s="69"/>
      <c r="BB1780" s="69"/>
      <c r="BC1780" s="69"/>
      <c r="BD1780" s="20"/>
      <c r="BE1780" s="27"/>
      <c r="BF1780" s="27"/>
      <c r="BG1780" s="28"/>
      <c r="BH1780" s="17"/>
      <c r="CF1780" s="17"/>
      <c r="CG1780" s="17"/>
      <c r="CH1780" s="17"/>
      <c r="CI1780" s="17"/>
    </row>
    <row r="1781" spans="33:87" ht="9.9499999999999993" customHeight="1">
      <c r="AG1781" s="18">
        <v>38169</v>
      </c>
      <c r="AH1781" s="19" t="s">
        <v>33</v>
      </c>
      <c r="AI1781" s="26"/>
      <c r="AJ1781" s="20">
        <v>1.4500000000000001E-2</v>
      </c>
      <c r="AK1781" s="21"/>
      <c r="AL1781" s="21"/>
      <c r="AM1781" s="21"/>
      <c r="AN1781" s="21"/>
      <c r="AO1781" s="19" t="s">
        <v>34</v>
      </c>
      <c r="AP1781" s="18"/>
      <c r="AQ1781" s="3">
        <f t="shared" si="158"/>
        <v>35.516967650603718</v>
      </c>
      <c r="AR1781" s="27">
        <v>45.55007010998316</v>
      </c>
      <c r="AS1781" s="28">
        <v>2.5794119496000759E-2</v>
      </c>
      <c r="AT1781" s="28"/>
      <c r="AU1781" s="28"/>
      <c r="AV1781" s="28"/>
      <c r="AW1781" s="61"/>
      <c r="AX1781" s="69"/>
      <c r="AY1781" s="69"/>
      <c r="AZ1781" s="69"/>
      <c r="BA1781" s="69"/>
      <c r="BB1781" s="69"/>
      <c r="BC1781" s="69"/>
      <c r="BD1781" s="20"/>
      <c r="BE1781" s="27"/>
      <c r="BF1781" s="27"/>
      <c r="BG1781" s="28"/>
      <c r="BH1781" s="17"/>
      <c r="CF1781" s="17"/>
      <c r="CG1781" s="17"/>
      <c r="CH1781" s="17"/>
      <c r="CI1781" s="17"/>
    </row>
    <row r="1782" spans="33:87" ht="9.9499999999999993" customHeight="1">
      <c r="AG1782" s="18">
        <v>38169</v>
      </c>
      <c r="AH1782" s="19" t="s">
        <v>33</v>
      </c>
      <c r="AI1782" s="26"/>
      <c r="AJ1782" s="20">
        <v>1.4500000000000001E-2</v>
      </c>
      <c r="AK1782" s="21"/>
      <c r="AL1782" s="21"/>
      <c r="AM1782" s="21"/>
      <c r="AN1782" s="21"/>
      <c r="AO1782" s="19" t="s">
        <v>34</v>
      </c>
      <c r="AP1782" s="18"/>
      <c r="AQ1782" s="3">
        <f t="shared" si="158"/>
        <v>35.516967650603718</v>
      </c>
      <c r="AR1782" s="27">
        <v>45.55007010998316</v>
      </c>
      <c r="AS1782" s="28">
        <v>2.5794119496000759E-2</v>
      </c>
      <c r="AT1782" s="28"/>
      <c r="AU1782" s="28"/>
      <c r="AV1782" s="28"/>
      <c r="AW1782" s="61"/>
    </row>
    <row r="1783" spans="33:87" ht="9.9499999999999993" customHeight="1">
      <c r="AG1783" s="18">
        <v>38169</v>
      </c>
      <c r="AH1783" s="19" t="s">
        <v>39</v>
      </c>
      <c r="AI1783" s="19"/>
      <c r="AJ1783" s="19"/>
      <c r="AK1783" s="19"/>
      <c r="AL1783" s="20">
        <v>0.02</v>
      </c>
      <c r="AM1783" s="26"/>
      <c r="AN1783" s="20"/>
      <c r="AO1783" s="19" t="s">
        <v>34</v>
      </c>
      <c r="AP1783" s="20"/>
      <c r="AQ1783" s="3">
        <f t="shared" si="158"/>
        <v>35.516967650603718</v>
      </c>
      <c r="AR1783" s="19"/>
      <c r="AS1783" s="19"/>
      <c r="AT1783" s="27">
        <v>177.71287857092599</v>
      </c>
      <c r="AU1783" s="27">
        <v>101.2305212007719</v>
      </c>
      <c r="AV1783" s="28">
        <v>0</v>
      </c>
      <c r="AW1783" s="61"/>
    </row>
    <row r="1784" spans="33:87" ht="9.9499999999999993" customHeight="1">
      <c r="AG1784" s="18">
        <v>38198</v>
      </c>
      <c r="AH1784" s="19" t="s">
        <v>33</v>
      </c>
      <c r="AI1784" s="26"/>
      <c r="AJ1784" s="20">
        <v>1.4500000000000001E-2</v>
      </c>
      <c r="AK1784" s="20"/>
      <c r="AL1784" s="20"/>
      <c r="AM1784" s="20"/>
      <c r="AN1784" s="20"/>
      <c r="AO1784" s="19" t="s">
        <v>34</v>
      </c>
      <c r="AP1784" s="20"/>
      <c r="AQ1784" s="3">
        <f t="shared" si="158"/>
        <v>35.451915467753885</v>
      </c>
      <c r="AR1784" s="27">
        <v>45.46678009012269</v>
      </c>
      <c r="AS1784" s="28">
        <v>2.574695397638865E-2</v>
      </c>
      <c r="AT1784" s="28"/>
      <c r="AU1784" s="28"/>
      <c r="AV1784" s="28"/>
      <c r="AW1784" s="61"/>
    </row>
    <row r="1785" spans="33:87" ht="9.9499999999999993" customHeight="1">
      <c r="AG1785" s="18">
        <v>38198</v>
      </c>
      <c r="AH1785" s="19" t="s">
        <v>33</v>
      </c>
      <c r="AI1785" s="26"/>
      <c r="AJ1785" s="20">
        <v>1.4500000000000001E-2</v>
      </c>
      <c r="AK1785" s="21"/>
      <c r="AL1785" s="21"/>
      <c r="AM1785" s="21"/>
      <c r="AN1785" s="21"/>
      <c r="AO1785" s="19" t="s">
        <v>34</v>
      </c>
      <c r="AP1785" s="18"/>
      <c r="AQ1785" s="3">
        <f t="shared" si="158"/>
        <v>35.451915467753885</v>
      </c>
      <c r="AR1785" s="27">
        <v>45.46678009012269</v>
      </c>
      <c r="AS1785" s="28">
        <v>2.574695397638865E-2</v>
      </c>
      <c r="AT1785" s="28"/>
      <c r="AU1785" s="28"/>
      <c r="AV1785" s="28"/>
      <c r="AW1785" s="61"/>
    </row>
    <row r="1786" spans="33:87" ht="9.9499999999999993" customHeight="1">
      <c r="AG1786" s="18">
        <v>38198</v>
      </c>
      <c r="AH1786" s="19" t="s">
        <v>33</v>
      </c>
      <c r="AI1786" s="26"/>
      <c r="AJ1786" s="20">
        <v>1.4500000000000001E-2</v>
      </c>
      <c r="AK1786" s="21"/>
      <c r="AL1786" s="21"/>
      <c r="AM1786" s="21"/>
      <c r="AN1786" s="21"/>
      <c r="AO1786" s="19" t="s">
        <v>34</v>
      </c>
      <c r="AP1786" s="20"/>
      <c r="AQ1786" s="3">
        <f t="shared" si="158"/>
        <v>35.451915467753885</v>
      </c>
      <c r="AR1786" s="27">
        <v>45.46678009012269</v>
      </c>
      <c r="AS1786" s="28">
        <v>2.574695397638865E-2</v>
      </c>
      <c r="AT1786" s="28"/>
      <c r="AU1786" s="28"/>
      <c r="AV1786" s="28"/>
      <c r="AW1786" s="61"/>
    </row>
    <row r="1787" spans="33:87" ht="9.9499999999999993" customHeight="1">
      <c r="AG1787" s="18">
        <v>38198</v>
      </c>
      <c r="AH1787" s="19" t="s">
        <v>39</v>
      </c>
      <c r="AI1787" s="19"/>
      <c r="AJ1787" s="19"/>
      <c r="AK1787" s="19"/>
      <c r="AL1787" s="20">
        <v>0.02</v>
      </c>
      <c r="AM1787" s="26"/>
      <c r="AN1787" s="21"/>
      <c r="AO1787" s="19" t="s">
        <v>34</v>
      </c>
      <c r="AP1787" s="18"/>
      <c r="AQ1787" s="3">
        <f t="shared" si="158"/>
        <v>35.451915467753885</v>
      </c>
      <c r="AR1787" s="19"/>
      <c r="AS1787" s="19"/>
      <c r="AT1787" s="27">
        <v>177.38792387492015</v>
      </c>
      <c r="AU1787" s="27">
        <v>101.04541737763969</v>
      </c>
      <c r="AV1787" s="28">
        <v>0</v>
      </c>
      <c r="AW1787" s="61"/>
    </row>
    <row r="1788" spans="33:87" ht="9.9499999999999993" customHeight="1">
      <c r="AG1788" s="18">
        <v>38201</v>
      </c>
      <c r="AH1788" s="19" t="s">
        <v>35</v>
      </c>
      <c r="AI1788" s="20">
        <v>1.6E-2</v>
      </c>
      <c r="AJ1788" s="26"/>
      <c r="AK1788" s="20"/>
      <c r="AL1788" s="20"/>
      <c r="AM1788" s="20"/>
      <c r="AN1788" s="20"/>
      <c r="AO1788" s="19" t="s">
        <v>34</v>
      </c>
      <c r="AP1788" s="20"/>
      <c r="AQ1788" s="3">
        <f t="shared" si="158"/>
        <v>35.44519273570144</v>
      </c>
      <c r="AR1788" s="27">
        <v>45.458172578374231</v>
      </c>
      <c r="AS1788" s="28">
        <v>2.5742079709761469E-2</v>
      </c>
      <c r="AT1788" s="28"/>
      <c r="AU1788" s="28"/>
      <c r="AV1788" s="28"/>
      <c r="AW1788" s="61"/>
    </row>
    <row r="1789" spans="33:87" ht="9.9499999999999993" customHeight="1">
      <c r="AG1789" s="18">
        <v>38201</v>
      </c>
      <c r="AH1789" s="19" t="s">
        <v>33</v>
      </c>
      <c r="AI1789" s="26"/>
      <c r="AJ1789" s="20">
        <v>1.4500000000000001E-2</v>
      </c>
      <c r="AK1789" s="21"/>
      <c r="AL1789" s="21"/>
      <c r="AM1789" s="21"/>
      <c r="AN1789" s="21"/>
      <c r="AO1789" s="19" t="s">
        <v>34</v>
      </c>
      <c r="AP1789" s="18"/>
      <c r="AQ1789" s="3">
        <f t="shared" si="158"/>
        <v>35.44519273570144</v>
      </c>
      <c r="AR1789" s="27">
        <v>45.458172578374231</v>
      </c>
      <c r="AS1789" s="28">
        <v>2.5742079709761469E-2</v>
      </c>
      <c r="AT1789" s="28"/>
      <c r="AU1789" s="28"/>
      <c r="AV1789" s="28"/>
      <c r="AW1789" s="61"/>
    </row>
    <row r="1790" spans="33:87" ht="9.9499999999999993" customHeight="1">
      <c r="AG1790" s="18">
        <v>38231</v>
      </c>
      <c r="AH1790" s="19" t="s">
        <v>35</v>
      </c>
      <c r="AI1790" s="20">
        <v>1.6E-2</v>
      </c>
      <c r="AJ1790" s="26"/>
      <c r="AK1790" s="20"/>
      <c r="AL1790" s="20"/>
      <c r="AM1790" s="20"/>
      <c r="AN1790" s="20"/>
      <c r="AO1790" s="19" t="s">
        <v>34</v>
      </c>
      <c r="AP1790" s="20"/>
      <c r="AQ1790" s="3">
        <f t="shared" si="158"/>
        <v>35.378035490893403</v>
      </c>
      <c r="AR1790" s="27">
        <v>45.372187033887158</v>
      </c>
      <c r="AS1790" s="28">
        <v>2.5693387766937383E-2</v>
      </c>
      <c r="AT1790" s="28"/>
      <c r="AU1790" s="28"/>
      <c r="AV1790" s="28"/>
      <c r="AW1790" s="61"/>
    </row>
    <row r="1791" spans="33:87" ht="9.9499999999999993" customHeight="1">
      <c r="AG1791" s="18">
        <v>38231</v>
      </c>
      <c r="AH1791" s="19" t="s">
        <v>33</v>
      </c>
      <c r="AI1791" s="26"/>
      <c r="AJ1791" s="20">
        <v>1.4500000000000001E-2</v>
      </c>
      <c r="AK1791" s="20"/>
      <c r="AL1791" s="20"/>
      <c r="AM1791" s="20"/>
      <c r="AN1791" s="20"/>
      <c r="AO1791" s="19" t="s">
        <v>34</v>
      </c>
      <c r="AP1791" s="18"/>
      <c r="AQ1791" s="3">
        <f t="shared" si="158"/>
        <v>35.378035490893403</v>
      </c>
      <c r="AR1791" s="27">
        <v>45.372187033887158</v>
      </c>
      <c r="AS1791" s="28">
        <v>2.5693387766937383E-2</v>
      </c>
      <c r="AT1791" s="28"/>
      <c r="AU1791" s="28"/>
      <c r="AV1791" s="28"/>
      <c r="AW1791" s="61"/>
    </row>
    <row r="1792" spans="33:87" ht="9.9499999999999993" customHeight="1">
      <c r="AG1792" s="18">
        <v>38231</v>
      </c>
      <c r="AH1792" s="19" t="s">
        <v>33</v>
      </c>
      <c r="AI1792" s="26"/>
      <c r="AJ1792" s="20">
        <v>1.4500000000000001E-2</v>
      </c>
      <c r="AK1792" s="21"/>
      <c r="AL1792" s="21"/>
      <c r="AM1792" s="21"/>
      <c r="AN1792" s="21"/>
      <c r="AO1792" s="19" t="s">
        <v>34</v>
      </c>
      <c r="AP1792" s="18"/>
      <c r="AQ1792" s="3">
        <f t="shared" si="158"/>
        <v>35.378035490893403</v>
      </c>
      <c r="AR1792" s="27">
        <v>45.372187033887158</v>
      </c>
      <c r="AS1792" s="28">
        <v>2.5693387766937383E-2</v>
      </c>
      <c r="AT1792" s="28"/>
      <c r="AU1792" s="28"/>
      <c r="AV1792" s="28"/>
      <c r="AW1792" s="61"/>
    </row>
    <row r="1793" spans="33:49" ht="9.9499999999999993" customHeight="1">
      <c r="AG1793" s="18">
        <v>38231</v>
      </c>
      <c r="AH1793" s="19" t="s">
        <v>33</v>
      </c>
      <c r="AI1793" s="26"/>
      <c r="AJ1793" s="20">
        <v>1.4500000000000001E-2</v>
      </c>
      <c r="AK1793" s="21"/>
      <c r="AL1793" s="21"/>
      <c r="AM1793" s="21"/>
      <c r="AN1793" s="21"/>
      <c r="AO1793" s="19" t="s">
        <v>34</v>
      </c>
      <c r="AP1793" s="18"/>
      <c r="AQ1793" s="3">
        <f t="shared" si="158"/>
        <v>35.378035490893403</v>
      </c>
      <c r="AR1793" s="27">
        <v>45.372187033887158</v>
      </c>
      <c r="AS1793" s="28">
        <v>2.5693387766937383E-2</v>
      </c>
      <c r="AT1793" s="28"/>
      <c r="AU1793" s="28"/>
      <c r="AV1793" s="28"/>
      <c r="AW1793" s="61"/>
    </row>
    <row r="1794" spans="33:49" ht="9.9499999999999993" customHeight="1">
      <c r="AG1794" s="18">
        <v>38231</v>
      </c>
      <c r="AH1794" s="19" t="s">
        <v>33</v>
      </c>
      <c r="AI1794" s="26"/>
      <c r="AJ1794" s="20">
        <v>1.4500000000000001E-2</v>
      </c>
      <c r="AK1794" s="21"/>
      <c r="AL1794" s="21"/>
      <c r="AM1794" s="21"/>
      <c r="AN1794" s="21"/>
      <c r="AO1794" s="19" t="s">
        <v>34</v>
      </c>
      <c r="AP1794" s="18"/>
      <c r="AQ1794" s="3">
        <f t="shared" si="158"/>
        <v>35.378035490893403</v>
      </c>
      <c r="AR1794" s="27">
        <v>45.372187033887158</v>
      </c>
      <c r="AS1794" s="28">
        <v>2.5693387766937383E-2</v>
      </c>
      <c r="AT1794" s="28"/>
      <c r="AU1794" s="28"/>
      <c r="AV1794" s="28"/>
      <c r="AW1794" s="61"/>
    </row>
    <row r="1795" spans="33:49" ht="9.9499999999999993" customHeight="1">
      <c r="AG1795" s="18">
        <v>38231</v>
      </c>
      <c r="AH1795" s="19" t="s">
        <v>39</v>
      </c>
      <c r="AI1795" s="19"/>
      <c r="AJ1795" s="19"/>
      <c r="AK1795" s="19"/>
      <c r="AL1795" s="20">
        <v>0.02</v>
      </c>
      <c r="AM1795" s="26"/>
      <c r="AN1795" s="20"/>
      <c r="AO1795" s="19" t="s">
        <v>34</v>
      </c>
      <c r="AP1795" s="18"/>
      <c r="AQ1795" s="3">
        <f t="shared" si="158"/>
        <v>35.378035490893403</v>
      </c>
      <c r="AR1795" s="19"/>
      <c r="AS1795" s="19"/>
      <c r="AT1795" s="27">
        <v>177.01887056115248</v>
      </c>
      <c r="AU1795" s="27">
        <v>100.83519367520462</v>
      </c>
      <c r="AV1795" s="28">
        <v>0</v>
      </c>
      <c r="AW1795" s="61"/>
    </row>
    <row r="1796" spans="33:49" ht="9.9499999999999993" customHeight="1">
      <c r="AG1796" s="18">
        <v>38261</v>
      </c>
      <c r="AH1796" s="19" t="s">
        <v>35</v>
      </c>
      <c r="AI1796" s="20">
        <v>1.6E-2</v>
      </c>
      <c r="AJ1796" s="26"/>
      <c r="AK1796" s="20"/>
      <c r="AL1796" s="20"/>
      <c r="AM1796" s="20"/>
      <c r="AN1796" s="20"/>
      <c r="AO1796" s="19" t="s">
        <v>34</v>
      </c>
      <c r="AP1796" s="20"/>
      <c r="AQ1796" s="3">
        <f t="shared" si="158"/>
        <v>35.311005487473601</v>
      </c>
      <c r="AR1796" s="27">
        <v>45.286364133726522</v>
      </c>
      <c r="AS1796" s="28">
        <v>2.5644787926434581E-2</v>
      </c>
      <c r="AT1796" s="28"/>
      <c r="AU1796" s="28"/>
      <c r="AV1796" s="28"/>
      <c r="AW1796" s="61"/>
    </row>
    <row r="1797" spans="33:49" ht="9.9499999999999993" customHeight="1">
      <c r="AG1797" s="18">
        <v>38261</v>
      </c>
      <c r="AH1797" s="19" t="s">
        <v>33</v>
      </c>
      <c r="AI1797" s="26"/>
      <c r="AJ1797" s="20">
        <v>1.4500000000000001E-2</v>
      </c>
      <c r="AK1797" s="21"/>
      <c r="AL1797" s="21"/>
      <c r="AM1797" s="21"/>
      <c r="AN1797" s="21"/>
      <c r="AO1797" s="19" t="s">
        <v>34</v>
      </c>
      <c r="AP1797" s="18"/>
      <c r="AQ1797" s="3">
        <f t="shared" ref="AQ1797:AQ1860" si="159">100*2.71828^(-(0.69315/30.02)*(AG1797-21794)/365.25)</f>
        <v>35.311005487473601</v>
      </c>
      <c r="AR1797" s="27">
        <v>45.286364133726522</v>
      </c>
      <c r="AS1797" s="28">
        <v>2.5644787926434581E-2</v>
      </c>
      <c r="AT1797" s="28"/>
      <c r="AU1797" s="28"/>
      <c r="AV1797" s="28"/>
      <c r="AW1797" s="61"/>
    </row>
    <row r="1798" spans="33:49" ht="9.9499999999999993" customHeight="1">
      <c r="AG1798" s="18">
        <v>38261</v>
      </c>
      <c r="AH1798" s="19" t="s">
        <v>33</v>
      </c>
      <c r="AI1798" s="26"/>
      <c r="AJ1798" s="20">
        <v>1.4500000000000001E-2</v>
      </c>
      <c r="AK1798" s="21"/>
      <c r="AL1798" s="21"/>
      <c r="AM1798" s="21"/>
      <c r="AN1798" s="21"/>
      <c r="AO1798" s="19" t="s">
        <v>34</v>
      </c>
      <c r="AP1798" s="18"/>
      <c r="AQ1798" s="3">
        <f t="shared" si="159"/>
        <v>35.311005487473601</v>
      </c>
      <c r="AR1798" s="27">
        <v>45.286364133726522</v>
      </c>
      <c r="AS1798" s="28">
        <v>2.5644787926434581E-2</v>
      </c>
      <c r="AT1798" s="28"/>
      <c r="AU1798" s="28"/>
      <c r="AV1798" s="28"/>
      <c r="AW1798" s="61"/>
    </row>
    <row r="1799" spans="33:49" ht="9.9499999999999993" customHeight="1">
      <c r="AG1799" s="18">
        <v>38261</v>
      </c>
      <c r="AH1799" s="19" t="s">
        <v>33</v>
      </c>
      <c r="AI1799" s="26"/>
      <c r="AJ1799" s="20">
        <v>1.4500000000000001E-2</v>
      </c>
      <c r="AK1799" s="21"/>
      <c r="AL1799" s="21"/>
      <c r="AM1799" s="21"/>
      <c r="AN1799" s="21"/>
      <c r="AO1799" s="19" t="s">
        <v>34</v>
      </c>
      <c r="AP1799" s="18"/>
      <c r="AQ1799" s="3">
        <f t="shared" si="159"/>
        <v>35.311005487473601</v>
      </c>
      <c r="AR1799" s="27">
        <v>45.286364133726522</v>
      </c>
      <c r="AS1799" s="28">
        <v>2.5644787926434581E-2</v>
      </c>
      <c r="AT1799" s="28"/>
      <c r="AU1799" s="28"/>
      <c r="AV1799" s="28"/>
      <c r="AW1799" s="61"/>
    </row>
    <row r="1800" spans="33:49" ht="9.9499999999999993" customHeight="1">
      <c r="AG1800" s="18">
        <v>38261</v>
      </c>
      <c r="AH1800" s="19" t="s">
        <v>33</v>
      </c>
      <c r="AI1800" s="26"/>
      <c r="AJ1800" s="20">
        <v>1.4500000000000001E-2</v>
      </c>
      <c r="AK1800" s="21"/>
      <c r="AL1800" s="21"/>
      <c r="AM1800" s="21"/>
      <c r="AN1800" s="21"/>
      <c r="AO1800" s="19" t="s">
        <v>34</v>
      </c>
      <c r="AP1800" s="18"/>
      <c r="AQ1800" s="3">
        <f t="shared" si="159"/>
        <v>35.311005487473601</v>
      </c>
      <c r="AR1800" s="27">
        <v>45.286364133726522</v>
      </c>
      <c r="AS1800" s="28">
        <v>2.5644787926434581E-2</v>
      </c>
      <c r="AT1800" s="28"/>
      <c r="AU1800" s="28"/>
      <c r="AV1800" s="28"/>
      <c r="AW1800" s="61"/>
    </row>
    <row r="1801" spans="33:49" ht="9.9499999999999993" customHeight="1">
      <c r="AG1801" s="18">
        <v>38261</v>
      </c>
      <c r="AH1801" s="19" t="s">
        <v>39</v>
      </c>
      <c r="AI1801" s="19"/>
      <c r="AJ1801" s="19"/>
      <c r="AK1801" s="19"/>
      <c r="AL1801" s="20">
        <v>0.02</v>
      </c>
      <c r="AM1801" s="26"/>
      <c r="AN1801" s="21"/>
      <c r="AO1801" s="19" t="s">
        <v>34</v>
      </c>
      <c r="AP1801" s="20"/>
      <c r="AQ1801" s="3">
        <f t="shared" si="159"/>
        <v>35.311005487473601</v>
      </c>
      <c r="AR1801" s="19"/>
      <c r="AS1801" s="19"/>
      <c r="AT1801" s="27">
        <v>176.68403387269026</v>
      </c>
      <c r="AU1801" s="27">
        <v>100.64446077636948</v>
      </c>
      <c r="AV1801" s="28">
        <v>0</v>
      </c>
      <c r="AW1801" s="61"/>
    </row>
    <row r="1802" spans="33:49" ht="9.9499999999999993" customHeight="1">
      <c r="AG1802" s="18">
        <v>38292</v>
      </c>
      <c r="AH1802" s="19" t="s">
        <v>35</v>
      </c>
      <c r="AI1802" s="20">
        <v>1.6E-2</v>
      </c>
      <c r="AJ1802" s="26"/>
      <c r="AK1802" s="20"/>
      <c r="AL1802" s="20"/>
      <c r="AM1802" s="20"/>
      <c r="AN1802" s="20"/>
      <c r="AO1802" s="19" t="s">
        <v>34</v>
      </c>
      <c r="AP1802" s="20"/>
      <c r="AQ1802" s="3">
        <f t="shared" si="159"/>
        <v>35.241874568674199</v>
      </c>
      <c r="AR1802" s="27">
        <v>45.197851010341942</v>
      </c>
      <c r="AS1802" s="28">
        <v>2.5594664664801096E-2</v>
      </c>
      <c r="AT1802" s="28"/>
      <c r="AU1802" s="28"/>
      <c r="AV1802" s="28"/>
      <c r="AW1802" s="61"/>
    </row>
    <row r="1803" spans="33:49" ht="9.9499999999999993" customHeight="1">
      <c r="AG1803" s="18">
        <v>38292</v>
      </c>
      <c r="AH1803" s="19" t="s">
        <v>33</v>
      </c>
      <c r="AI1803" s="26"/>
      <c r="AJ1803" s="20">
        <v>1.4500000000000001E-2</v>
      </c>
      <c r="AK1803" s="20"/>
      <c r="AL1803" s="20"/>
      <c r="AM1803" s="20"/>
      <c r="AN1803" s="20"/>
      <c r="AO1803" s="19" t="s">
        <v>34</v>
      </c>
      <c r="AP1803" s="18"/>
      <c r="AQ1803" s="3">
        <f t="shared" si="159"/>
        <v>35.241874568674199</v>
      </c>
      <c r="AR1803" s="27">
        <v>45.197851010341942</v>
      </c>
      <c r="AS1803" s="28">
        <v>2.5594664664801096E-2</v>
      </c>
      <c r="AT1803" s="28"/>
      <c r="AU1803" s="28"/>
      <c r="AV1803" s="28"/>
      <c r="AW1803" s="61"/>
    </row>
    <row r="1804" spans="33:49" ht="9.9499999999999993" customHeight="1">
      <c r="AG1804" s="18">
        <v>38292</v>
      </c>
      <c r="AH1804" s="19" t="s">
        <v>33</v>
      </c>
      <c r="AI1804" s="26"/>
      <c r="AJ1804" s="20">
        <v>1.4500000000000001E-2</v>
      </c>
      <c r="AK1804" s="21"/>
      <c r="AL1804" s="21"/>
      <c r="AM1804" s="21"/>
      <c r="AN1804" s="21"/>
      <c r="AO1804" s="19" t="s">
        <v>34</v>
      </c>
      <c r="AP1804" s="18"/>
      <c r="AQ1804" s="3">
        <f t="shared" si="159"/>
        <v>35.241874568674199</v>
      </c>
      <c r="AR1804" s="27">
        <v>45.197851010341942</v>
      </c>
      <c r="AS1804" s="28">
        <v>2.5594664664801096E-2</v>
      </c>
      <c r="AT1804" s="28"/>
      <c r="AU1804" s="28"/>
      <c r="AV1804" s="28"/>
      <c r="AW1804" s="61"/>
    </row>
    <row r="1805" spans="33:49" ht="9.9499999999999993" customHeight="1">
      <c r="AG1805" s="18">
        <v>38292</v>
      </c>
      <c r="AH1805" s="19" t="s">
        <v>33</v>
      </c>
      <c r="AI1805" s="26"/>
      <c r="AJ1805" s="20">
        <v>1.4500000000000001E-2</v>
      </c>
      <c r="AK1805" s="21"/>
      <c r="AL1805" s="21"/>
      <c r="AM1805" s="21"/>
      <c r="AN1805" s="21"/>
      <c r="AO1805" s="19" t="s">
        <v>34</v>
      </c>
      <c r="AP1805" s="18"/>
      <c r="AQ1805" s="3">
        <f t="shared" si="159"/>
        <v>35.241874568674199</v>
      </c>
      <c r="AR1805" s="27">
        <v>45.197851010341942</v>
      </c>
      <c r="AS1805" s="28">
        <v>2.5594664664801096E-2</v>
      </c>
      <c r="AT1805" s="28"/>
      <c r="AU1805" s="28"/>
      <c r="AV1805" s="28"/>
      <c r="AW1805" s="61"/>
    </row>
    <row r="1806" spans="33:49" ht="9.9499999999999993" customHeight="1">
      <c r="AG1806" s="18">
        <v>38292</v>
      </c>
      <c r="AH1806" s="19" t="s">
        <v>33</v>
      </c>
      <c r="AI1806" s="26"/>
      <c r="AJ1806" s="20">
        <v>1.4500000000000001E-2</v>
      </c>
      <c r="AK1806" s="21"/>
      <c r="AL1806" s="21"/>
      <c r="AM1806" s="21"/>
      <c r="AN1806" s="21"/>
      <c r="AO1806" s="19" t="s">
        <v>34</v>
      </c>
      <c r="AP1806" s="18"/>
      <c r="AQ1806" s="3">
        <f t="shared" si="159"/>
        <v>35.241874568674199</v>
      </c>
      <c r="AR1806" s="27">
        <v>45.197851010341942</v>
      </c>
      <c r="AS1806" s="28">
        <v>2.5594664664801096E-2</v>
      </c>
      <c r="AT1806" s="28"/>
      <c r="AU1806" s="28"/>
      <c r="AV1806" s="28"/>
      <c r="AW1806" s="61"/>
    </row>
    <row r="1807" spans="33:49" ht="9.9499999999999993" customHeight="1">
      <c r="AG1807" s="18">
        <v>38292</v>
      </c>
      <c r="AH1807" s="19" t="s">
        <v>39</v>
      </c>
      <c r="AI1807" s="19"/>
      <c r="AJ1807" s="19"/>
      <c r="AK1807" s="19"/>
      <c r="AL1807" s="20">
        <v>0.02</v>
      </c>
      <c r="AM1807" s="26"/>
      <c r="AN1807" s="20"/>
      <c r="AO1807" s="19" t="s">
        <v>34</v>
      </c>
      <c r="AP1807" s="20"/>
      <c r="AQ1807" s="3">
        <f t="shared" si="159"/>
        <v>35.241874568674199</v>
      </c>
      <c r="AR1807" s="19"/>
      <c r="AS1807" s="19"/>
      <c r="AT1807" s="27">
        <v>176.33870132084132</v>
      </c>
      <c r="AU1807" s="27">
        <v>100.44774912276071</v>
      </c>
      <c r="AV1807" s="28">
        <v>0</v>
      </c>
      <c r="AW1807" s="61"/>
    </row>
    <row r="1808" spans="33:49" ht="9.9499999999999993" customHeight="1">
      <c r="AG1808" s="18">
        <v>38322</v>
      </c>
      <c r="AH1808" s="19" t="s">
        <v>35</v>
      </c>
      <c r="AI1808" s="20">
        <v>1.6E-2</v>
      </c>
      <c r="AJ1808" s="26"/>
      <c r="AK1808" s="20"/>
      <c r="AL1808" s="20"/>
      <c r="AM1808" s="20"/>
      <c r="AN1808" s="20"/>
      <c r="AO1808" s="19" t="s">
        <v>34</v>
      </c>
      <c r="AP1808" s="18"/>
      <c r="AQ1808" s="3">
        <f t="shared" si="159"/>
        <v>35.175102546427048</v>
      </c>
      <c r="AR1808" s="27">
        <v>45.11235787218137</v>
      </c>
      <c r="AS1808" s="28">
        <v>2.5546251562110423E-2</v>
      </c>
      <c r="AT1808" s="28"/>
      <c r="AU1808" s="28"/>
      <c r="AV1808" s="28"/>
      <c r="AW1808" s="61"/>
    </row>
    <row r="1809" spans="33:49" ht="9.9499999999999993" customHeight="1">
      <c r="AG1809" s="18">
        <v>38322</v>
      </c>
      <c r="AH1809" s="19" t="s">
        <v>33</v>
      </c>
      <c r="AI1809" s="26"/>
      <c r="AJ1809" s="20">
        <v>1.4500000000000001E-2</v>
      </c>
      <c r="AK1809" s="20"/>
      <c r="AL1809" s="20"/>
      <c r="AM1809" s="20"/>
      <c r="AN1809" s="20"/>
      <c r="AO1809" s="19" t="s">
        <v>34</v>
      </c>
      <c r="AP1809" s="18"/>
      <c r="AQ1809" s="3">
        <f t="shared" si="159"/>
        <v>35.175102546427048</v>
      </c>
      <c r="AR1809" s="27">
        <v>45.11235787218137</v>
      </c>
      <c r="AS1809" s="28">
        <v>2.5546251562110423E-2</v>
      </c>
      <c r="AT1809" s="28"/>
      <c r="AU1809" s="28"/>
      <c r="AV1809" s="28"/>
      <c r="AW1809" s="61"/>
    </row>
    <row r="1810" spans="33:49" ht="9.9499999999999993" customHeight="1">
      <c r="AG1810" s="18">
        <v>38322</v>
      </c>
      <c r="AH1810" s="19" t="s">
        <v>33</v>
      </c>
      <c r="AI1810" s="26"/>
      <c r="AJ1810" s="20">
        <v>1.4500000000000001E-2</v>
      </c>
      <c r="AK1810" s="21"/>
      <c r="AL1810" s="21"/>
      <c r="AM1810" s="21"/>
      <c r="AN1810" s="21"/>
      <c r="AO1810" s="19" t="s">
        <v>34</v>
      </c>
      <c r="AP1810" s="18"/>
      <c r="AQ1810" s="3">
        <f t="shared" si="159"/>
        <v>35.175102546427048</v>
      </c>
      <c r="AR1810" s="27">
        <v>45.11235787218137</v>
      </c>
      <c r="AS1810" s="28">
        <v>2.5546251562110423E-2</v>
      </c>
      <c r="AT1810" s="28"/>
      <c r="AU1810" s="28"/>
      <c r="AV1810" s="28"/>
      <c r="AW1810" s="61"/>
    </row>
    <row r="1811" spans="33:49" ht="9.9499999999999993" customHeight="1">
      <c r="AG1811" s="18">
        <v>38322</v>
      </c>
      <c r="AH1811" s="19" t="s">
        <v>33</v>
      </c>
      <c r="AI1811" s="26"/>
      <c r="AJ1811" s="20">
        <v>1.4500000000000001E-2</v>
      </c>
      <c r="AK1811" s="21"/>
      <c r="AL1811" s="21"/>
      <c r="AM1811" s="21"/>
      <c r="AN1811" s="21"/>
      <c r="AO1811" s="19" t="s">
        <v>34</v>
      </c>
      <c r="AP1811" s="18"/>
      <c r="AQ1811" s="3">
        <f t="shared" si="159"/>
        <v>35.175102546427048</v>
      </c>
      <c r="AR1811" s="27">
        <v>45.11235787218137</v>
      </c>
      <c r="AS1811" s="28">
        <v>2.5546251562110423E-2</v>
      </c>
      <c r="AT1811" s="28"/>
      <c r="AU1811" s="28"/>
      <c r="AV1811" s="28"/>
      <c r="AW1811" s="61"/>
    </row>
    <row r="1812" spans="33:49" ht="9.9499999999999993" customHeight="1">
      <c r="AG1812" s="18">
        <v>38322</v>
      </c>
      <c r="AH1812" s="19" t="s">
        <v>33</v>
      </c>
      <c r="AI1812" s="26"/>
      <c r="AJ1812" s="20">
        <v>1.4500000000000001E-2</v>
      </c>
      <c r="AK1812" s="21"/>
      <c r="AL1812" s="21"/>
      <c r="AM1812" s="21"/>
      <c r="AN1812" s="21"/>
      <c r="AO1812" s="19" t="s">
        <v>34</v>
      </c>
      <c r="AP1812" s="18"/>
      <c r="AQ1812" s="3">
        <f t="shared" si="159"/>
        <v>35.175102546427048</v>
      </c>
      <c r="AR1812" s="27">
        <v>45.11235787218137</v>
      </c>
      <c r="AS1812" s="28">
        <v>2.5546251562110423E-2</v>
      </c>
      <c r="AT1812" s="28"/>
      <c r="AU1812" s="28"/>
      <c r="AV1812" s="28"/>
      <c r="AW1812" s="61"/>
    </row>
    <row r="1813" spans="33:49" ht="9.9499999999999993" customHeight="1">
      <c r="AG1813" s="18">
        <v>38322</v>
      </c>
      <c r="AH1813" s="19" t="s">
        <v>39</v>
      </c>
      <c r="AI1813" s="19"/>
      <c r="AJ1813" s="19"/>
      <c r="AK1813" s="19"/>
      <c r="AL1813" s="20">
        <v>0.02</v>
      </c>
      <c r="AM1813" s="26"/>
      <c r="AN1813" s="20"/>
      <c r="AO1813" s="19" t="s">
        <v>34</v>
      </c>
      <c r="AP1813" s="18"/>
      <c r="AQ1813" s="3">
        <f t="shared" si="159"/>
        <v>35.175102546427048</v>
      </c>
      <c r="AR1813" s="19"/>
      <c r="AS1813" s="19"/>
      <c r="AT1813" s="27">
        <v>176.00515119361012</v>
      </c>
      <c r="AU1813" s="27">
        <v>100.25774908732308</v>
      </c>
      <c r="AV1813" s="28">
        <v>0</v>
      </c>
      <c r="AW1813" s="61"/>
    </row>
    <row r="1814" spans="33:49" ht="9.9499999999999993" customHeight="1">
      <c r="AG1814" s="18">
        <v>38356</v>
      </c>
      <c r="AH1814" s="19" t="s">
        <v>35</v>
      </c>
      <c r="AI1814" s="20">
        <v>1.6E-2</v>
      </c>
      <c r="AJ1814" s="26"/>
      <c r="AK1814" s="20"/>
      <c r="AL1814" s="20"/>
      <c r="AM1814" s="20"/>
      <c r="AN1814" s="20"/>
      <c r="AO1814" s="19" t="s">
        <v>34</v>
      </c>
      <c r="AP1814" s="18"/>
      <c r="AQ1814" s="3">
        <f t="shared" si="159"/>
        <v>35.09958051336158</v>
      </c>
      <c r="AR1814" s="27">
        <v>45.015661125449007</v>
      </c>
      <c r="AS1814" s="28">
        <v>2.5491494073613334E-2</v>
      </c>
      <c r="AT1814" s="28"/>
      <c r="AU1814" s="28"/>
      <c r="AV1814" s="28"/>
      <c r="AW1814" s="61"/>
    </row>
    <row r="1815" spans="33:49" ht="9.9499999999999993" customHeight="1">
      <c r="AG1815" s="18">
        <v>38356</v>
      </c>
      <c r="AH1815" s="19" t="s">
        <v>33</v>
      </c>
      <c r="AI1815" s="26"/>
      <c r="AJ1815" s="20">
        <v>1.4500000000000001E-2</v>
      </c>
      <c r="AK1815" s="21"/>
      <c r="AL1815" s="21"/>
      <c r="AM1815" s="21"/>
      <c r="AN1815" s="21"/>
      <c r="AO1815" s="19" t="s">
        <v>34</v>
      </c>
      <c r="AP1815" s="20"/>
      <c r="AQ1815" s="3">
        <f t="shared" si="159"/>
        <v>35.09958051336158</v>
      </c>
      <c r="AR1815" s="27">
        <v>45.015661125449007</v>
      </c>
      <c r="AS1815" s="28">
        <v>2.5491494073613334E-2</v>
      </c>
      <c r="AT1815" s="28"/>
      <c r="AU1815" s="28"/>
      <c r="AV1815" s="28"/>
      <c r="AW1815" s="61"/>
    </row>
    <row r="1816" spans="33:49" ht="9.9499999999999993" customHeight="1">
      <c r="AG1816" s="18">
        <v>38357</v>
      </c>
      <c r="AH1816" s="19" t="s">
        <v>33</v>
      </c>
      <c r="AI1816" s="26"/>
      <c r="AJ1816" s="20">
        <v>1.4500000000000001E-2</v>
      </c>
      <c r="AK1816" s="21"/>
      <c r="AL1816" s="21"/>
      <c r="AM1816" s="21"/>
      <c r="AN1816" s="21"/>
      <c r="AO1816" s="19" t="s">
        <v>34</v>
      </c>
      <c r="AP1816" s="18"/>
      <c r="AQ1816" s="3">
        <f t="shared" si="159"/>
        <v>35.097361733466592</v>
      </c>
      <c r="AR1816" s="27">
        <v>45.012820243342794</v>
      </c>
      <c r="AS1816" s="28">
        <v>2.5489885337285492E-2</v>
      </c>
      <c r="AT1816" s="28"/>
      <c r="AU1816" s="28"/>
      <c r="AV1816" s="28"/>
      <c r="AW1816" s="61"/>
    </row>
    <row r="1817" spans="33:49" ht="9.9499999999999993" customHeight="1">
      <c r="AG1817" s="18">
        <v>38357</v>
      </c>
      <c r="AH1817" s="19" t="s">
        <v>33</v>
      </c>
      <c r="AI1817" s="26"/>
      <c r="AJ1817" s="20">
        <v>1.4500000000000001E-2</v>
      </c>
      <c r="AK1817" s="21"/>
      <c r="AL1817" s="21"/>
      <c r="AM1817" s="21"/>
      <c r="AN1817" s="21"/>
      <c r="AO1817" s="19" t="s">
        <v>34</v>
      </c>
      <c r="AP1817" s="18"/>
      <c r="AQ1817" s="3">
        <f t="shared" si="159"/>
        <v>35.097361733466592</v>
      </c>
      <c r="AR1817" s="27">
        <v>45.012820243342794</v>
      </c>
      <c r="AS1817" s="28">
        <v>2.5489885337285492E-2</v>
      </c>
      <c r="AT1817" s="28"/>
      <c r="AU1817" s="28"/>
      <c r="AV1817" s="28"/>
      <c r="AW1817" s="61"/>
    </row>
    <row r="1818" spans="33:49" ht="9.9499999999999993" customHeight="1">
      <c r="AG1818" s="18">
        <v>38357</v>
      </c>
      <c r="AH1818" s="19" t="s">
        <v>33</v>
      </c>
      <c r="AI1818" s="26"/>
      <c r="AJ1818" s="20">
        <v>1.4500000000000001E-2</v>
      </c>
      <c r="AK1818" s="21"/>
      <c r="AL1818" s="21"/>
      <c r="AM1818" s="21"/>
      <c r="AN1818" s="21"/>
      <c r="AO1818" s="19" t="s">
        <v>34</v>
      </c>
      <c r="AP1818" s="20"/>
      <c r="AQ1818" s="3">
        <f t="shared" si="159"/>
        <v>35.097361733466592</v>
      </c>
      <c r="AR1818" s="27">
        <v>45.012820243342794</v>
      </c>
      <c r="AS1818" s="28">
        <v>2.5489885337285492E-2</v>
      </c>
      <c r="AT1818" s="28"/>
      <c r="AU1818" s="28"/>
      <c r="AV1818" s="28"/>
      <c r="AW1818" s="61"/>
    </row>
    <row r="1819" spans="33:49" ht="9.9499999999999993" customHeight="1">
      <c r="AG1819" s="18">
        <v>38357</v>
      </c>
      <c r="AH1819" s="19" t="s">
        <v>39</v>
      </c>
      <c r="AI1819" s="19"/>
      <c r="AJ1819" s="19"/>
      <c r="AK1819" s="19"/>
      <c r="AL1819" s="20">
        <v>0.02</v>
      </c>
      <c r="AM1819" s="26"/>
      <c r="AN1819" s="20"/>
      <c r="AO1819" s="19" t="s">
        <v>34</v>
      </c>
      <c r="AP1819" s="18"/>
      <c r="AQ1819" s="3">
        <f t="shared" si="159"/>
        <v>35.097361733466592</v>
      </c>
      <c r="AR1819" s="19"/>
      <c r="AS1819" s="19"/>
      <c r="AT1819" s="27">
        <v>175.61680670798543</v>
      </c>
      <c r="AU1819" s="27">
        <v>100.03653656180798</v>
      </c>
      <c r="AV1819" s="28">
        <v>0</v>
      </c>
      <c r="AW1819" s="61"/>
    </row>
    <row r="1820" spans="33:49" ht="9.9499999999999993" customHeight="1">
      <c r="AG1820" s="18">
        <v>38384</v>
      </c>
      <c r="AH1820" s="19" t="s">
        <v>35</v>
      </c>
      <c r="AI1820" s="20">
        <v>1.6E-2</v>
      </c>
      <c r="AJ1820" s="26"/>
      <c r="AK1820" s="20"/>
      <c r="AL1820" s="20"/>
      <c r="AM1820" s="20"/>
      <c r="AN1820" s="20"/>
      <c r="AO1820" s="19" t="s">
        <v>34</v>
      </c>
      <c r="AP1820" s="18"/>
      <c r="AQ1820" s="3">
        <f t="shared" si="159"/>
        <v>35.03750766465442</v>
      </c>
      <c r="AR1820" s="27">
        <v>44.93618415897145</v>
      </c>
      <c r="AS1820" s="28">
        <v>2.5446487812030162E-2</v>
      </c>
      <c r="AT1820" s="28"/>
      <c r="AU1820" s="28"/>
      <c r="AV1820" s="28"/>
      <c r="AW1820" s="61"/>
    </row>
    <row r="1821" spans="33:49" ht="9.9499999999999993" customHeight="1">
      <c r="AG1821" s="18">
        <v>38384</v>
      </c>
      <c r="AH1821" s="19" t="s">
        <v>33</v>
      </c>
      <c r="AI1821" s="26"/>
      <c r="AJ1821" s="20">
        <v>1.4500000000000001E-2</v>
      </c>
      <c r="AK1821" s="20"/>
      <c r="AL1821" s="20"/>
      <c r="AM1821" s="20"/>
      <c r="AN1821" s="20"/>
      <c r="AO1821" s="19" t="s">
        <v>34</v>
      </c>
      <c r="AP1821" s="18"/>
      <c r="AQ1821" s="3">
        <f t="shared" si="159"/>
        <v>35.03750766465442</v>
      </c>
      <c r="AR1821" s="27">
        <v>44.93618415897145</v>
      </c>
      <c r="AS1821" s="28">
        <v>2.5446487812030162E-2</v>
      </c>
      <c r="AT1821" s="28"/>
      <c r="AU1821" s="28"/>
      <c r="AV1821" s="28"/>
      <c r="AW1821" s="61"/>
    </row>
    <row r="1822" spans="33:49" ht="9.9499999999999993" customHeight="1">
      <c r="AG1822" s="18">
        <v>38384</v>
      </c>
      <c r="AH1822" s="19" t="s">
        <v>33</v>
      </c>
      <c r="AI1822" s="26"/>
      <c r="AJ1822" s="20">
        <v>1.4500000000000001E-2</v>
      </c>
      <c r="AK1822" s="21"/>
      <c r="AL1822" s="21"/>
      <c r="AM1822" s="21"/>
      <c r="AN1822" s="21"/>
      <c r="AO1822" s="19" t="s">
        <v>34</v>
      </c>
      <c r="AP1822" s="18"/>
      <c r="AQ1822" s="3">
        <f t="shared" si="159"/>
        <v>35.03750766465442</v>
      </c>
      <c r="AR1822" s="27">
        <v>44.93618415897145</v>
      </c>
      <c r="AS1822" s="28">
        <v>2.5446487812030162E-2</v>
      </c>
      <c r="AT1822" s="28"/>
      <c r="AU1822" s="28"/>
      <c r="AV1822" s="28"/>
      <c r="AW1822" s="61"/>
    </row>
    <row r="1823" spans="33:49" ht="9.9499999999999993" customHeight="1">
      <c r="AG1823" s="18">
        <v>38384</v>
      </c>
      <c r="AH1823" s="19" t="s">
        <v>33</v>
      </c>
      <c r="AI1823" s="26"/>
      <c r="AJ1823" s="20">
        <v>1.4500000000000001E-2</v>
      </c>
      <c r="AK1823" s="21"/>
      <c r="AL1823" s="21"/>
      <c r="AM1823" s="21"/>
      <c r="AN1823" s="21"/>
      <c r="AO1823" s="19" t="s">
        <v>34</v>
      </c>
      <c r="AP1823" s="18"/>
      <c r="AQ1823" s="3">
        <f t="shared" si="159"/>
        <v>35.03750766465442</v>
      </c>
      <c r="AR1823" s="27">
        <v>44.93618415897145</v>
      </c>
      <c r="AS1823" s="28">
        <v>2.5446487812030162E-2</v>
      </c>
      <c r="AT1823" s="28"/>
      <c r="AU1823" s="28"/>
      <c r="AV1823" s="28"/>
      <c r="AW1823" s="61"/>
    </row>
    <row r="1824" spans="33:49" ht="9.9499999999999993" customHeight="1">
      <c r="AG1824" s="18">
        <v>38384</v>
      </c>
      <c r="AH1824" s="19" t="s">
        <v>33</v>
      </c>
      <c r="AI1824" s="26"/>
      <c r="AJ1824" s="20">
        <v>1.4500000000000001E-2</v>
      </c>
      <c r="AK1824" s="21"/>
      <c r="AL1824" s="21"/>
      <c r="AM1824" s="21"/>
      <c r="AN1824" s="21"/>
      <c r="AO1824" s="19" t="s">
        <v>34</v>
      </c>
      <c r="AP1824" s="20"/>
      <c r="AQ1824" s="3">
        <f t="shared" si="159"/>
        <v>35.03750766465442</v>
      </c>
      <c r="AR1824" s="27">
        <v>44.93618415897145</v>
      </c>
      <c r="AS1824" s="28">
        <v>2.5446487812030162E-2</v>
      </c>
      <c r="AT1824" s="28"/>
      <c r="AU1824" s="28"/>
      <c r="AV1824" s="28"/>
      <c r="AW1824" s="61"/>
    </row>
    <row r="1825" spans="33:49" ht="9.9499999999999993" customHeight="1">
      <c r="AG1825" s="18">
        <v>38384</v>
      </c>
      <c r="AH1825" s="19" t="s">
        <v>39</v>
      </c>
      <c r="AI1825" s="19"/>
      <c r="AJ1825" s="19"/>
      <c r="AK1825" s="19"/>
      <c r="AL1825" s="20">
        <v>0.02</v>
      </c>
      <c r="AM1825" s="26"/>
      <c r="AN1825" s="21"/>
      <c r="AO1825" s="19" t="s">
        <v>34</v>
      </c>
      <c r="AP1825" s="18"/>
      <c r="AQ1825" s="3">
        <f t="shared" si="159"/>
        <v>35.03750766465442</v>
      </c>
      <c r="AR1825" s="19"/>
      <c r="AS1825" s="19"/>
      <c r="AT1825" s="27">
        <v>175.31781223611856</v>
      </c>
      <c r="AU1825" s="27">
        <v>99.866220451537146</v>
      </c>
      <c r="AV1825" s="28">
        <v>0</v>
      </c>
      <c r="AW1825" s="61"/>
    </row>
    <row r="1826" spans="33:49" ht="9.9499999999999993" customHeight="1">
      <c r="AG1826" s="18">
        <v>38412</v>
      </c>
      <c r="AH1826" s="19" t="s">
        <v>35</v>
      </c>
      <c r="AI1826" s="20">
        <v>1.6E-2</v>
      </c>
      <c r="AJ1826" s="26"/>
      <c r="AK1826" s="20"/>
      <c r="AL1826" s="20"/>
      <c r="AM1826" s="20"/>
      <c r="AN1826" s="20"/>
      <c r="AO1826" s="19" t="s">
        <v>34</v>
      </c>
      <c r="AP1826" s="20"/>
      <c r="AQ1826" s="3">
        <f t="shared" si="159"/>
        <v>34.975544590437188</v>
      </c>
      <c r="AR1826" s="27">
        <v>44.856847512285775</v>
      </c>
      <c r="AS1826" s="28">
        <v>2.5401561010818197E-2</v>
      </c>
      <c r="AT1826" s="28"/>
      <c r="AU1826" s="28"/>
      <c r="AV1826" s="28"/>
      <c r="AW1826" s="61"/>
    </row>
    <row r="1827" spans="33:49" ht="9.9499999999999993" customHeight="1">
      <c r="AG1827" s="18">
        <v>38412</v>
      </c>
      <c r="AH1827" s="19" t="s">
        <v>33</v>
      </c>
      <c r="AI1827" s="26"/>
      <c r="AJ1827" s="20">
        <v>1.4500000000000001E-2</v>
      </c>
      <c r="AK1827" s="21"/>
      <c r="AL1827" s="21"/>
      <c r="AM1827" s="21"/>
      <c r="AN1827" s="21"/>
      <c r="AO1827" s="19" t="s">
        <v>34</v>
      </c>
      <c r="AP1827" s="18"/>
      <c r="AQ1827" s="3">
        <f t="shared" si="159"/>
        <v>34.975544590437188</v>
      </c>
      <c r="AR1827" s="27">
        <v>44.856847512285775</v>
      </c>
      <c r="AS1827" s="28">
        <v>2.5401561010818197E-2</v>
      </c>
      <c r="AT1827" s="28"/>
      <c r="AU1827" s="28"/>
      <c r="AV1827" s="28"/>
      <c r="AW1827" s="61"/>
    </row>
    <row r="1828" spans="33:49" ht="9.9499999999999993" customHeight="1">
      <c r="AG1828" s="18">
        <v>38412</v>
      </c>
      <c r="AH1828" s="19" t="s">
        <v>33</v>
      </c>
      <c r="AI1828" s="26"/>
      <c r="AJ1828" s="20">
        <v>1.4500000000000001E-2</v>
      </c>
      <c r="AK1828" s="21"/>
      <c r="AL1828" s="21"/>
      <c r="AM1828" s="21"/>
      <c r="AN1828" s="21"/>
      <c r="AO1828" s="19" t="s">
        <v>34</v>
      </c>
      <c r="AP1828" s="20"/>
      <c r="AQ1828" s="3">
        <f t="shared" si="159"/>
        <v>34.975544590437188</v>
      </c>
      <c r="AR1828" s="27">
        <v>44.856847512285775</v>
      </c>
      <c r="AS1828" s="28">
        <v>2.5401561010818197E-2</v>
      </c>
      <c r="AT1828" s="28"/>
      <c r="AU1828" s="28"/>
      <c r="AV1828" s="28"/>
      <c r="AW1828" s="61"/>
    </row>
    <row r="1829" spans="33:49" ht="9.9499999999999993" customHeight="1">
      <c r="AG1829" s="18">
        <v>38412</v>
      </c>
      <c r="AH1829" s="19" t="s">
        <v>33</v>
      </c>
      <c r="AI1829" s="26"/>
      <c r="AJ1829" s="20">
        <v>1.4500000000000001E-2</v>
      </c>
      <c r="AK1829" s="21"/>
      <c r="AL1829" s="21"/>
      <c r="AM1829" s="21"/>
      <c r="AN1829" s="21"/>
      <c r="AO1829" s="19" t="s">
        <v>34</v>
      </c>
      <c r="AP1829" s="20"/>
      <c r="AQ1829" s="3">
        <f t="shared" si="159"/>
        <v>34.975544590437188</v>
      </c>
      <c r="AR1829" s="27">
        <v>44.856847512285775</v>
      </c>
      <c r="AS1829" s="28">
        <v>2.5401561010818197E-2</v>
      </c>
      <c r="AT1829" s="28"/>
      <c r="AU1829" s="28"/>
      <c r="AV1829" s="28"/>
      <c r="AW1829" s="61"/>
    </row>
    <row r="1830" spans="33:49" ht="9.9499999999999993" customHeight="1">
      <c r="AG1830" s="18">
        <v>38412</v>
      </c>
      <c r="AH1830" s="19" t="s">
        <v>33</v>
      </c>
      <c r="AI1830" s="26"/>
      <c r="AJ1830" s="20">
        <v>1.4500000000000001E-2</v>
      </c>
      <c r="AK1830" s="21"/>
      <c r="AL1830" s="21"/>
      <c r="AM1830" s="21"/>
      <c r="AN1830" s="21"/>
      <c r="AO1830" s="19" t="s">
        <v>34</v>
      </c>
      <c r="AP1830" s="18"/>
      <c r="AQ1830" s="3">
        <f t="shared" si="159"/>
        <v>34.975544590437188</v>
      </c>
      <c r="AR1830" s="27">
        <v>44.856847512285775</v>
      </c>
      <c r="AS1830" s="28">
        <v>2.5401561010818197E-2</v>
      </c>
      <c r="AT1830" s="28"/>
      <c r="AU1830" s="28"/>
      <c r="AV1830" s="28"/>
      <c r="AW1830" s="61"/>
    </row>
    <row r="1831" spans="33:49" ht="9.9499999999999993" customHeight="1">
      <c r="AG1831" s="18">
        <v>38412</v>
      </c>
      <c r="AH1831" s="19" t="s">
        <v>39</v>
      </c>
      <c r="AI1831" s="19"/>
      <c r="AJ1831" s="19"/>
      <c r="AK1831" s="19"/>
      <c r="AL1831" s="20">
        <v>0.02</v>
      </c>
      <c r="AM1831" s="26"/>
      <c r="AN1831" s="20"/>
      <c r="AO1831" s="19" t="s">
        <v>34</v>
      </c>
      <c r="AP1831" s="18"/>
      <c r="AQ1831" s="3">
        <f t="shared" si="159"/>
        <v>34.975544590437188</v>
      </c>
      <c r="AR1831" s="19"/>
      <c r="AS1831" s="19"/>
      <c r="AT1831" s="27">
        <v>175.00828156306727</v>
      </c>
      <c r="AU1831" s="27">
        <v>99.689902608887948</v>
      </c>
      <c r="AV1831" s="28">
        <v>0</v>
      </c>
      <c r="AW1831" s="61"/>
    </row>
    <row r="1832" spans="33:49" ht="9.9499999999999993" customHeight="1">
      <c r="AG1832" s="18">
        <v>38443</v>
      </c>
      <c r="AH1832" s="19" t="s">
        <v>33</v>
      </c>
      <c r="AI1832" s="26"/>
      <c r="AJ1832" s="20">
        <v>1.4500000000000001E-2</v>
      </c>
      <c r="AK1832" s="21"/>
      <c r="AL1832" s="21"/>
      <c r="AM1832" s="21"/>
      <c r="AN1832" s="21"/>
      <c r="AO1832" s="19" t="s">
        <v>34</v>
      </c>
      <c r="AP1832" s="18"/>
      <c r="AQ1832" s="3">
        <f t="shared" si="159"/>
        <v>34.907070427788248</v>
      </c>
      <c r="AR1832" s="27">
        <v>44.769173887907932</v>
      </c>
      <c r="AS1832" s="28">
        <v>2.5351913141157645E-2</v>
      </c>
      <c r="AT1832" s="28"/>
      <c r="AU1832" s="28"/>
      <c r="AV1832" s="28"/>
      <c r="AW1832" s="61"/>
    </row>
    <row r="1833" spans="33:49" ht="9.9499999999999993" customHeight="1">
      <c r="AG1833" s="18">
        <v>38443</v>
      </c>
      <c r="AH1833" s="19" t="s">
        <v>33</v>
      </c>
      <c r="AI1833" s="26"/>
      <c r="AJ1833" s="20">
        <v>1.4500000000000001E-2</v>
      </c>
      <c r="AK1833" s="21"/>
      <c r="AL1833" s="21"/>
      <c r="AM1833" s="21"/>
      <c r="AN1833" s="21"/>
      <c r="AO1833" s="19" t="s">
        <v>34</v>
      </c>
      <c r="AP1833" s="18"/>
      <c r="AQ1833" s="3">
        <f t="shared" si="159"/>
        <v>34.907070427788248</v>
      </c>
      <c r="AR1833" s="27">
        <v>44.769173887907932</v>
      </c>
      <c r="AS1833" s="28">
        <v>2.5351913141157645E-2</v>
      </c>
      <c r="AT1833" s="28"/>
      <c r="AU1833" s="28"/>
      <c r="AV1833" s="28"/>
      <c r="AW1833" s="61"/>
    </row>
    <row r="1834" spans="33:49" ht="9.9499999999999993" customHeight="1">
      <c r="AG1834" s="18">
        <v>38443</v>
      </c>
      <c r="AH1834" s="19" t="s">
        <v>33</v>
      </c>
      <c r="AI1834" s="26"/>
      <c r="AJ1834" s="20">
        <v>1.4500000000000001E-2</v>
      </c>
      <c r="AK1834" s="21"/>
      <c r="AL1834" s="21"/>
      <c r="AM1834" s="21"/>
      <c r="AN1834" s="21"/>
      <c r="AO1834" s="19" t="s">
        <v>34</v>
      </c>
      <c r="AP1834" s="18"/>
      <c r="AQ1834" s="3">
        <f t="shared" si="159"/>
        <v>34.907070427788248</v>
      </c>
      <c r="AR1834" s="27">
        <v>44.769173887907932</v>
      </c>
      <c r="AS1834" s="28">
        <v>2.5351913141157645E-2</v>
      </c>
      <c r="AT1834" s="28"/>
      <c r="AU1834" s="28"/>
      <c r="AV1834" s="28"/>
      <c r="AW1834" s="61"/>
    </row>
    <row r="1835" spans="33:49" ht="9.9499999999999993" customHeight="1">
      <c r="AG1835" s="18">
        <v>38443</v>
      </c>
      <c r="AH1835" s="19" t="s">
        <v>33</v>
      </c>
      <c r="AI1835" s="26"/>
      <c r="AJ1835" s="20">
        <v>1.4500000000000001E-2</v>
      </c>
      <c r="AK1835" s="21"/>
      <c r="AL1835" s="21"/>
      <c r="AM1835" s="21"/>
      <c r="AN1835" s="21"/>
      <c r="AO1835" s="19" t="s">
        <v>34</v>
      </c>
      <c r="AP1835" s="20"/>
      <c r="AQ1835" s="3">
        <f t="shared" si="159"/>
        <v>34.907070427788248</v>
      </c>
      <c r="AR1835" s="27">
        <v>44.769173887907932</v>
      </c>
      <c r="AS1835" s="28">
        <v>2.5351913141157645E-2</v>
      </c>
      <c r="AT1835" s="28"/>
      <c r="AU1835" s="28"/>
      <c r="AV1835" s="28"/>
      <c r="AW1835" s="61"/>
    </row>
    <row r="1836" spans="33:49" ht="9.9499999999999993" customHeight="1">
      <c r="AG1836" s="18">
        <v>38443</v>
      </c>
      <c r="AH1836" s="19" t="s">
        <v>36</v>
      </c>
      <c r="AI1836" s="26"/>
      <c r="AJ1836" s="26"/>
      <c r="AK1836" s="20">
        <v>2.1999999999999999E-2</v>
      </c>
      <c r="AL1836" s="20"/>
      <c r="AM1836" s="20"/>
      <c r="AN1836" s="20"/>
      <c r="AO1836" s="19" t="s">
        <v>34</v>
      </c>
      <c r="AP1836" s="18"/>
      <c r="AQ1836" s="3">
        <f t="shared" si="159"/>
        <v>34.907070427788248</v>
      </c>
      <c r="AR1836" s="27">
        <v>44.769173887907932</v>
      </c>
      <c r="AS1836" s="28">
        <v>2.5351913141157645E-2</v>
      </c>
      <c r="AT1836" s="28"/>
      <c r="AU1836" s="28"/>
      <c r="AV1836" s="28"/>
      <c r="AW1836" s="61"/>
    </row>
    <row r="1837" spans="33:49" ht="9.9499999999999993" customHeight="1">
      <c r="AG1837" s="18">
        <v>38443</v>
      </c>
      <c r="AH1837" s="19" t="s">
        <v>39</v>
      </c>
      <c r="AI1837" s="19"/>
      <c r="AJ1837" s="19"/>
      <c r="AK1837" s="19"/>
      <c r="AL1837" s="20">
        <v>5.8000000000000003E-2</v>
      </c>
      <c r="AM1837" s="26"/>
      <c r="AN1837" s="20"/>
      <c r="AO1837" s="19" t="s">
        <v>34</v>
      </c>
      <c r="AP1837" s="18"/>
      <c r="AQ1837" s="3">
        <f t="shared" si="159"/>
        <v>34.907070427788248</v>
      </c>
      <c r="AR1837" s="19"/>
      <c r="AS1837" s="19"/>
      <c r="AT1837" s="27">
        <v>174.66622430332404</v>
      </c>
      <c r="AU1837" s="27">
        <v>99.495056658708279</v>
      </c>
      <c r="AV1837" s="28">
        <v>0</v>
      </c>
      <c r="AW1837" s="61"/>
    </row>
    <row r="1838" spans="33:49" ht="9.9499999999999993" customHeight="1">
      <c r="AG1838" s="18">
        <v>38470</v>
      </c>
      <c r="AH1838" s="19" t="s">
        <v>33</v>
      </c>
      <c r="AI1838" s="26"/>
      <c r="AJ1838" s="20">
        <v>1.4500000000000001E-2</v>
      </c>
      <c r="AK1838" s="20"/>
      <c r="AL1838" s="20"/>
      <c r="AM1838" s="20"/>
      <c r="AN1838" s="20"/>
      <c r="AO1838" s="19" t="s">
        <v>34</v>
      </c>
      <c r="AP1838" s="18"/>
      <c r="AQ1838" s="3">
        <f t="shared" si="159"/>
        <v>34.847540876499409</v>
      </c>
      <c r="AR1838" s="27">
        <v>44.692952620971973</v>
      </c>
      <c r="AS1838" s="28">
        <v>2.5308750518954527E-2</v>
      </c>
      <c r="AT1838" s="28"/>
      <c r="AU1838" s="28"/>
      <c r="AV1838" s="28"/>
      <c r="AW1838" s="61"/>
    </row>
    <row r="1839" spans="33:49" ht="9.9499999999999993" customHeight="1">
      <c r="AG1839" s="18">
        <v>38470</v>
      </c>
      <c r="AH1839" s="19" t="s">
        <v>33</v>
      </c>
      <c r="AI1839" s="26"/>
      <c r="AJ1839" s="20">
        <v>1.4500000000000001E-2</v>
      </c>
      <c r="AK1839" s="21"/>
      <c r="AL1839" s="21"/>
      <c r="AM1839" s="21"/>
      <c r="AN1839" s="21"/>
      <c r="AO1839" s="19" t="s">
        <v>34</v>
      </c>
      <c r="AP1839" s="20"/>
      <c r="AQ1839" s="3">
        <f t="shared" si="159"/>
        <v>34.847540876499409</v>
      </c>
      <c r="AR1839" s="27">
        <v>44.692952620971973</v>
      </c>
      <c r="AS1839" s="28">
        <v>2.5308750518954527E-2</v>
      </c>
      <c r="AT1839" s="28"/>
      <c r="AU1839" s="28"/>
      <c r="AV1839" s="28"/>
      <c r="AW1839" s="61"/>
    </row>
    <row r="1840" spans="33:49" ht="9.9499999999999993" customHeight="1">
      <c r="AG1840" s="18">
        <v>38470</v>
      </c>
      <c r="AH1840" s="19" t="s">
        <v>33</v>
      </c>
      <c r="AI1840" s="26"/>
      <c r="AJ1840" s="20">
        <v>1.4500000000000001E-2</v>
      </c>
      <c r="AK1840" s="21"/>
      <c r="AL1840" s="21"/>
      <c r="AM1840" s="21"/>
      <c r="AN1840" s="21"/>
      <c r="AO1840" s="19" t="s">
        <v>34</v>
      </c>
      <c r="AP1840" s="18"/>
      <c r="AQ1840" s="3">
        <f t="shared" si="159"/>
        <v>34.847540876499409</v>
      </c>
      <c r="AR1840" s="27">
        <v>44.692952620971973</v>
      </c>
      <c r="AS1840" s="28">
        <v>2.5308750518954527E-2</v>
      </c>
      <c r="AT1840" s="28"/>
      <c r="AU1840" s="28"/>
      <c r="AV1840" s="28"/>
      <c r="AW1840" s="61"/>
    </row>
    <row r="1841" spans="33:49" ht="9.9499999999999993" customHeight="1">
      <c r="AG1841" s="18">
        <v>38470</v>
      </c>
      <c r="AH1841" s="19" t="s">
        <v>39</v>
      </c>
      <c r="AI1841" s="19"/>
      <c r="AJ1841" s="19"/>
      <c r="AK1841" s="19"/>
      <c r="AL1841" s="20">
        <v>0.02</v>
      </c>
      <c r="AM1841" s="26"/>
      <c r="AN1841" s="20"/>
      <c r="AO1841" s="19" t="s">
        <v>34</v>
      </c>
      <c r="AP1841" s="18"/>
      <c r="AQ1841" s="3">
        <f t="shared" si="159"/>
        <v>34.847540876499409</v>
      </c>
      <c r="AR1841" s="19"/>
      <c r="AS1841" s="19"/>
      <c r="AT1841" s="27">
        <v>174.36884823512463</v>
      </c>
      <c r="AU1841" s="27">
        <v>99.325662439119142</v>
      </c>
      <c r="AV1841" s="28">
        <v>0</v>
      </c>
      <c r="AW1841" s="61"/>
    </row>
    <row r="1842" spans="33:49" ht="9.9499999999999993" customHeight="1">
      <c r="AG1842" s="18">
        <v>38474</v>
      </c>
      <c r="AH1842" s="19" t="s">
        <v>33</v>
      </c>
      <c r="AI1842" s="26"/>
      <c r="AJ1842" s="20">
        <v>1.4500000000000001E-2</v>
      </c>
      <c r="AK1842" s="21"/>
      <c r="AL1842" s="21"/>
      <c r="AM1842" s="21"/>
      <c r="AN1842" s="21"/>
      <c r="AO1842" s="19" t="s">
        <v>34</v>
      </c>
      <c r="AP1842" s="20"/>
      <c r="AQ1842" s="3">
        <f t="shared" si="159"/>
        <v>34.838730321978332</v>
      </c>
      <c r="AR1842" s="27">
        <v>44.681671623419128</v>
      </c>
      <c r="AS1842" s="28">
        <v>2.5302362309272089E-2</v>
      </c>
      <c r="AT1842" s="28"/>
      <c r="AU1842" s="28"/>
      <c r="AV1842" s="28"/>
      <c r="AW1842" s="61"/>
    </row>
    <row r="1843" spans="33:49" ht="9.9499999999999993" customHeight="1">
      <c r="AG1843" s="18">
        <v>38474</v>
      </c>
      <c r="AH1843" s="19" t="s">
        <v>36</v>
      </c>
      <c r="AI1843" s="26"/>
      <c r="AJ1843" s="26"/>
      <c r="AK1843" s="20">
        <v>2.1999999999999999E-2</v>
      </c>
      <c r="AL1843" s="20"/>
      <c r="AM1843" s="20"/>
      <c r="AN1843" s="20"/>
      <c r="AO1843" s="19" t="s">
        <v>34</v>
      </c>
      <c r="AP1843" s="18"/>
      <c r="AQ1843" s="3">
        <f t="shared" si="159"/>
        <v>34.838730321978332</v>
      </c>
      <c r="AR1843" s="27">
        <v>44.681671623419128</v>
      </c>
      <c r="AS1843" s="28">
        <v>2.5302362309272089E-2</v>
      </c>
      <c r="AT1843" s="28"/>
      <c r="AU1843" s="28"/>
      <c r="AV1843" s="28"/>
      <c r="AW1843" s="61"/>
    </row>
    <row r="1844" spans="33:49" ht="9.9499999999999993" customHeight="1">
      <c r="AG1844" s="18">
        <v>38504</v>
      </c>
      <c r="AH1844" s="19" t="s">
        <v>33</v>
      </c>
      <c r="AI1844" s="26"/>
      <c r="AJ1844" s="20">
        <v>1.4500000000000001E-2</v>
      </c>
      <c r="AK1844" s="20"/>
      <c r="AL1844" s="20"/>
      <c r="AM1844" s="20"/>
      <c r="AN1844" s="20"/>
      <c r="AO1844" s="19" t="s">
        <v>34</v>
      </c>
      <c r="AP1844" s="20"/>
      <c r="AQ1844" s="3">
        <f t="shared" si="159"/>
        <v>34.772722128470114</v>
      </c>
      <c r="AR1844" s="27">
        <v>44.597154854591501</v>
      </c>
      <c r="AS1844" s="28">
        <v>2.525450210556018E-2</v>
      </c>
      <c r="AT1844" s="28"/>
      <c r="AU1844" s="28"/>
      <c r="AV1844" s="28"/>
      <c r="AW1844" s="61"/>
    </row>
    <row r="1845" spans="33:49" ht="9.9499999999999993" customHeight="1">
      <c r="AG1845" s="18">
        <v>38504</v>
      </c>
      <c r="AH1845" s="19" t="s">
        <v>33</v>
      </c>
      <c r="AI1845" s="26"/>
      <c r="AJ1845" s="20">
        <v>1.4500000000000001E-2</v>
      </c>
      <c r="AK1845" s="21"/>
      <c r="AL1845" s="21"/>
      <c r="AM1845" s="21"/>
      <c r="AN1845" s="21"/>
      <c r="AO1845" s="19" t="s">
        <v>34</v>
      </c>
      <c r="AP1845" s="18"/>
      <c r="AQ1845" s="3">
        <f t="shared" si="159"/>
        <v>34.772722128470114</v>
      </c>
      <c r="AR1845" s="27">
        <v>44.597154854591501</v>
      </c>
      <c r="AS1845" s="28">
        <v>2.525450210556018E-2</v>
      </c>
      <c r="AT1845" s="28"/>
      <c r="AU1845" s="28"/>
      <c r="AV1845" s="28"/>
      <c r="AW1845" s="61"/>
    </row>
    <row r="1846" spans="33:49" ht="9.9499999999999993" customHeight="1">
      <c r="AG1846" s="18">
        <v>38504</v>
      </c>
      <c r="AH1846" s="19" t="s">
        <v>33</v>
      </c>
      <c r="AI1846" s="26"/>
      <c r="AJ1846" s="20">
        <v>1.4500000000000001E-2</v>
      </c>
      <c r="AK1846" s="21"/>
      <c r="AL1846" s="21"/>
      <c r="AM1846" s="21"/>
      <c r="AN1846" s="21"/>
      <c r="AO1846" s="19" t="s">
        <v>34</v>
      </c>
      <c r="AP1846" s="20"/>
      <c r="AQ1846" s="3">
        <f t="shared" si="159"/>
        <v>34.772722128470114</v>
      </c>
      <c r="AR1846" s="27">
        <v>44.597154854591501</v>
      </c>
      <c r="AS1846" s="28">
        <v>2.525450210556018E-2</v>
      </c>
      <c r="AT1846" s="28"/>
      <c r="AU1846" s="28"/>
      <c r="AV1846" s="28"/>
      <c r="AW1846" s="61"/>
    </row>
    <row r="1847" spans="33:49" ht="9.9499999999999993" customHeight="1">
      <c r="AG1847" s="18">
        <v>38504</v>
      </c>
      <c r="AH1847" s="19" t="s">
        <v>33</v>
      </c>
      <c r="AI1847" s="26"/>
      <c r="AJ1847" s="20">
        <v>1.4500000000000001E-2</v>
      </c>
      <c r="AK1847" s="21"/>
      <c r="AL1847" s="21"/>
      <c r="AM1847" s="21"/>
      <c r="AN1847" s="21"/>
      <c r="AO1847" s="19" t="s">
        <v>34</v>
      </c>
      <c r="AP1847" s="20"/>
      <c r="AQ1847" s="3">
        <f t="shared" si="159"/>
        <v>34.772722128470114</v>
      </c>
      <c r="AR1847" s="27">
        <v>44.597154854591501</v>
      </c>
      <c r="AS1847" s="28">
        <v>2.525450210556018E-2</v>
      </c>
      <c r="AT1847" s="28"/>
      <c r="AU1847" s="28"/>
      <c r="AV1847" s="28"/>
      <c r="AW1847" s="61"/>
    </row>
    <row r="1848" spans="33:49" ht="9.9499999999999993" customHeight="1">
      <c r="AG1848" s="18">
        <v>38504</v>
      </c>
      <c r="AH1848" s="19" t="s">
        <v>36</v>
      </c>
      <c r="AI1848" s="26"/>
      <c r="AJ1848" s="26"/>
      <c r="AK1848" s="20">
        <v>2.1999999999999999E-2</v>
      </c>
      <c r="AL1848" s="20"/>
      <c r="AM1848" s="20"/>
      <c r="AN1848" s="20"/>
      <c r="AO1848" s="19" t="s">
        <v>34</v>
      </c>
      <c r="AP1848" s="18"/>
      <c r="AQ1848" s="3">
        <f t="shared" si="159"/>
        <v>34.772722128470114</v>
      </c>
      <c r="AR1848" s="27">
        <v>44.597154854591501</v>
      </c>
      <c r="AS1848" s="28">
        <v>2.525450210556018E-2</v>
      </c>
      <c r="AT1848" s="28"/>
      <c r="AU1848" s="28"/>
      <c r="AV1848" s="28"/>
      <c r="AW1848" s="61"/>
    </row>
    <row r="1849" spans="33:49" ht="9.9499999999999993" customHeight="1">
      <c r="AG1849" s="18">
        <v>38504</v>
      </c>
      <c r="AH1849" s="19" t="s">
        <v>39</v>
      </c>
      <c r="AI1849" s="19"/>
      <c r="AJ1849" s="19"/>
      <c r="AK1849" s="19"/>
      <c r="AL1849" s="20">
        <v>0.02</v>
      </c>
      <c r="AM1849" s="26"/>
      <c r="AN1849" s="21"/>
      <c r="AO1849" s="19" t="s">
        <v>34</v>
      </c>
      <c r="AP1849" s="20"/>
      <c r="AQ1849" s="3">
        <f t="shared" si="159"/>
        <v>34.772722128470114</v>
      </c>
      <c r="AR1849" s="19"/>
      <c r="AS1849" s="19"/>
      <c r="AT1849" s="27">
        <v>173.99509476376815</v>
      </c>
      <c r="AU1849" s="27">
        <v>99.112761387657557</v>
      </c>
      <c r="AV1849" s="28">
        <v>0</v>
      </c>
      <c r="AW1849" s="61"/>
    </row>
    <row r="1850" spans="33:49" ht="9.9499999999999993" customHeight="1">
      <c r="AG1850" s="18">
        <v>38534</v>
      </c>
      <c r="AH1850" s="19" t="s">
        <v>33</v>
      </c>
      <c r="AI1850" s="26"/>
      <c r="AJ1850" s="20">
        <v>1.4500000000000001E-2</v>
      </c>
      <c r="AK1850" s="21"/>
      <c r="AL1850" s="21"/>
      <c r="AM1850" s="21"/>
      <c r="AN1850" s="21"/>
      <c r="AO1850" s="19" t="s">
        <v>34</v>
      </c>
      <c r="AP1850" s="20"/>
      <c r="AQ1850" s="3">
        <f t="shared" si="159"/>
        <v>34.70683899926734</v>
      </c>
      <c r="AR1850" s="27">
        <v>44.512797951855582</v>
      </c>
      <c r="AS1850" s="28">
        <v>2.5206732430909207E-2</v>
      </c>
      <c r="AT1850" s="28"/>
      <c r="AU1850" s="28"/>
      <c r="AV1850" s="28"/>
      <c r="AW1850" s="61"/>
    </row>
    <row r="1851" spans="33:49" ht="9.9499999999999993" customHeight="1">
      <c r="AG1851" s="18">
        <v>38534</v>
      </c>
      <c r="AH1851" s="19" t="s">
        <v>36</v>
      </c>
      <c r="AI1851" s="26"/>
      <c r="AJ1851" s="26"/>
      <c r="AK1851" s="20">
        <v>2.1999999999999999E-2</v>
      </c>
      <c r="AL1851" s="20"/>
      <c r="AM1851" s="20"/>
      <c r="AN1851" s="20"/>
      <c r="AO1851" s="19" t="s">
        <v>34</v>
      </c>
      <c r="AP1851" s="18"/>
      <c r="AQ1851" s="3">
        <f t="shared" si="159"/>
        <v>34.70683899926734</v>
      </c>
      <c r="AR1851" s="27">
        <v>44.512797951855582</v>
      </c>
      <c r="AS1851" s="28">
        <v>2.5206732430909207E-2</v>
      </c>
      <c r="AT1851" s="28"/>
      <c r="AU1851" s="28"/>
      <c r="AV1851" s="28"/>
      <c r="AW1851" s="61"/>
    </row>
    <row r="1852" spans="33:49" ht="9.9499999999999993" customHeight="1">
      <c r="AG1852" s="18">
        <v>38537</v>
      </c>
      <c r="AH1852" s="19" t="s">
        <v>33</v>
      </c>
      <c r="AI1852" s="26"/>
      <c r="AJ1852" s="20">
        <v>1.4500000000000001E-2</v>
      </c>
      <c r="AK1852" s="21"/>
      <c r="AL1852" s="21"/>
      <c r="AM1852" s="21"/>
      <c r="AN1852" s="21"/>
      <c r="AO1852" s="19" t="s">
        <v>34</v>
      </c>
      <c r="AP1852" s="18"/>
      <c r="AQ1852" s="3">
        <f t="shared" si="159"/>
        <v>34.700257555757133</v>
      </c>
      <c r="AR1852" s="27">
        <v>44.50437104257</v>
      </c>
      <c r="AS1852" s="28">
        <v>2.5201960435946972E-2</v>
      </c>
      <c r="AT1852" s="28"/>
      <c r="AU1852" s="28"/>
      <c r="AV1852" s="28"/>
      <c r="AW1852" s="61"/>
    </row>
    <row r="1853" spans="33:49" ht="9.9499999999999993" customHeight="1">
      <c r="AG1853" s="18">
        <v>38537</v>
      </c>
      <c r="AH1853" s="19" t="s">
        <v>33</v>
      </c>
      <c r="AI1853" s="26"/>
      <c r="AJ1853" s="20">
        <v>1.4500000000000001E-2</v>
      </c>
      <c r="AK1853" s="21"/>
      <c r="AL1853" s="21"/>
      <c r="AM1853" s="21"/>
      <c r="AN1853" s="21"/>
      <c r="AO1853" s="19" t="s">
        <v>34</v>
      </c>
      <c r="AP1853" s="18"/>
      <c r="AQ1853" s="3">
        <f t="shared" si="159"/>
        <v>34.700257555757133</v>
      </c>
      <c r="AR1853" s="27">
        <v>44.50437104257</v>
      </c>
      <c r="AS1853" s="28">
        <v>2.5201960435946972E-2</v>
      </c>
      <c r="AT1853" s="28"/>
      <c r="AU1853" s="28"/>
      <c r="AV1853" s="28"/>
      <c r="AW1853" s="61"/>
    </row>
    <row r="1854" spans="33:49" ht="9.9499999999999993" customHeight="1">
      <c r="AG1854" s="18">
        <v>38537</v>
      </c>
      <c r="AH1854" s="19" t="s">
        <v>33</v>
      </c>
      <c r="AI1854" s="26"/>
      <c r="AJ1854" s="20">
        <v>1.4500000000000001E-2</v>
      </c>
      <c r="AK1854" s="21"/>
      <c r="AL1854" s="21"/>
      <c r="AM1854" s="21"/>
      <c r="AN1854" s="21"/>
      <c r="AO1854" s="19" t="s">
        <v>34</v>
      </c>
      <c r="AP1854" s="18"/>
      <c r="AQ1854" s="3">
        <f t="shared" si="159"/>
        <v>34.700257555757133</v>
      </c>
      <c r="AR1854" s="27">
        <v>44.50437104257</v>
      </c>
      <c r="AS1854" s="28">
        <v>2.5201960435946972E-2</v>
      </c>
      <c r="AT1854" s="28"/>
      <c r="AU1854" s="28"/>
      <c r="AV1854" s="28"/>
      <c r="AW1854" s="61"/>
    </row>
    <row r="1855" spans="33:49" ht="9.9499999999999993" customHeight="1">
      <c r="AG1855" s="18">
        <v>38537</v>
      </c>
      <c r="AH1855" s="19" t="s">
        <v>39</v>
      </c>
      <c r="AI1855" s="19"/>
      <c r="AJ1855" s="19"/>
      <c r="AK1855" s="19"/>
      <c r="AL1855" s="20">
        <v>0.02</v>
      </c>
      <c r="AM1855" s="26"/>
      <c r="AN1855" s="20"/>
      <c r="AO1855" s="19" t="s">
        <v>34</v>
      </c>
      <c r="AP1855" s="18"/>
      <c r="AQ1855" s="3">
        <f t="shared" si="159"/>
        <v>34.700257555757133</v>
      </c>
      <c r="AR1855" s="19"/>
      <c r="AS1855" s="19"/>
      <c r="AT1855" s="27">
        <v>173.63310018770466</v>
      </c>
      <c r="AU1855" s="27">
        <v>98.906558551366572</v>
      </c>
      <c r="AV1855" s="28">
        <v>0</v>
      </c>
      <c r="AW1855" s="61"/>
    </row>
    <row r="1856" spans="33:49" ht="9.9499999999999993" customHeight="1">
      <c r="AG1856" s="18">
        <v>38565</v>
      </c>
      <c r="AH1856" s="19" t="s">
        <v>33</v>
      </c>
      <c r="AI1856" s="26"/>
      <c r="AJ1856" s="20">
        <v>1.4500000000000001E-2</v>
      </c>
      <c r="AK1856" s="20"/>
      <c r="AL1856" s="20"/>
      <c r="AM1856" s="20"/>
      <c r="AN1856" s="20"/>
      <c r="AO1856" s="19" t="s">
        <v>34</v>
      </c>
      <c r="AP1856" s="20"/>
      <c r="AQ1856" s="3">
        <f t="shared" si="159"/>
        <v>34.63889090106057</v>
      </c>
      <c r="AR1856" s="27">
        <v>44.425796779368618</v>
      </c>
      <c r="AS1856" s="28">
        <v>2.5157465357686214E-2</v>
      </c>
      <c r="AT1856" s="28"/>
      <c r="AU1856" s="28"/>
      <c r="AV1856" s="28"/>
      <c r="AW1856" s="61"/>
    </row>
    <row r="1857" spans="33:49" ht="9.9499999999999993" customHeight="1">
      <c r="AG1857" s="18">
        <v>38565</v>
      </c>
      <c r="AH1857" s="19" t="s">
        <v>33</v>
      </c>
      <c r="AI1857" s="26"/>
      <c r="AJ1857" s="20">
        <v>1.4500000000000001E-2</v>
      </c>
      <c r="AK1857" s="21"/>
      <c r="AL1857" s="21"/>
      <c r="AM1857" s="21"/>
      <c r="AN1857" s="21"/>
      <c r="AO1857" s="19" t="s">
        <v>34</v>
      </c>
      <c r="AP1857" s="18"/>
      <c r="AQ1857" s="3">
        <f t="shared" si="159"/>
        <v>34.63889090106057</v>
      </c>
      <c r="AR1857" s="27">
        <v>44.425796779368618</v>
      </c>
      <c r="AS1857" s="28">
        <v>2.5157465357686214E-2</v>
      </c>
      <c r="AT1857" s="28"/>
      <c r="AU1857" s="28"/>
      <c r="AV1857" s="28"/>
      <c r="AW1857" s="61"/>
    </row>
    <row r="1858" spans="33:49" ht="9.9499999999999993" customHeight="1">
      <c r="AG1858" s="18">
        <v>38565</v>
      </c>
      <c r="AH1858" s="19" t="s">
        <v>33</v>
      </c>
      <c r="AI1858" s="26"/>
      <c r="AJ1858" s="20">
        <v>1.4500000000000001E-2</v>
      </c>
      <c r="AK1858" s="21"/>
      <c r="AL1858" s="21"/>
      <c r="AM1858" s="21"/>
      <c r="AN1858" s="21"/>
      <c r="AO1858" s="19" t="s">
        <v>34</v>
      </c>
      <c r="AP1858" s="20"/>
      <c r="AQ1858" s="3">
        <f t="shared" si="159"/>
        <v>34.63889090106057</v>
      </c>
      <c r="AR1858" s="27">
        <v>44.425796779368618</v>
      </c>
      <c r="AS1858" s="28">
        <v>2.5157465357686214E-2</v>
      </c>
      <c r="AT1858" s="28"/>
      <c r="AU1858" s="28"/>
      <c r="AV1858" s="28"/>
      <c r="AW1858" s="61"/>
    </row>
    <row r="1859" spans="33:49" ht="9.9499999999999993" customHeight="1">
      <c r="AG1859" s="18">
        <v>38565</v>
      </c>
      <c r="AH1859" s="19" t="s">
        <v>33</v>
      </c>
      <c r="AI1859" s="26"/>
      <c r="AJ1859" s="20">
        <v>1.4500000000000001E-2</v>
      </c>
      <c r="AK1859" s="21"/>
      <c r="AL1859" s="21"/>
      <c r="AM1859" s="21"/>
      <c r="AN1859" s="21"/>
      <c r="AO1859" s="19" t="s">
        <v>34</v>
      </c>
      <c r="AP1859" s="18"/>
      <c r="AQ1859" s="3">
        <f t="shared" si="159"/>
        <v>34.63889090106057</v>
      </c>
      <c r="AR1859" s="27">
        <v>44.425796779368618</v>
      </c>
      <c r="AS1859" s="28">
        <v>2.5157465357686214E-2</v>
      </c>
      <c r="AT1859" s="28"/>
      <c r="AU1859" s="28"/>
      <c r="AV1859" s="28"/>
      <c r="AW1859" s="61"/>
    </row>
    <row r="1860" spans="33:49" ht="9.9499999999999993" customHeight="1">
      <c r="AG1860" s="18">
        <v>38565</v>
      </c>
      <c r="AH1860" s="19" t="s">
        <v>36</v>
      </c>
      <c r="AI1860" s="26"/>
      <c r="AJ1860" s="26"/>
      <c r="AK1860" s="20">
        <v>2.1999999999999999E-2</v>
      </c>
      <c r="AL1860" s="20"/>
      <c r="AM1860" s="20"/>
      <c r="AN1860" s="20"/>
      <c r="AO1860" s="19" t="s">
        <v>34</v>
      </c>
      <c r="AP1860" s="18"/>
      <c r="AQ1860" s="3">
        <f t="shared" si="159"/>
        <v>34.63889090106057</v>
      </c>
      <c r="AR1860" s="27">
        <v>44.425796779368618</v>
      </c>
      <c r="AS1860" s="28">
        <v>2.5157465357686214E-2</v>
      </c>
      <c r="AT1860" s="28"/>
      <c r="AU1860" s="28"/>
      <c r="AV1860" s="28"/>
      <c r="AW1860" s="61"/>
    </row>
    <row r="1861" spans="33:49" ht="9.9499999999999993" customHeight="1">
      <c r="AG1861" s="18">
        <v>38565</v>
      </c>
      <c r="AH1861" s="19" t="s">
        <v>39</v>
      </c>
      <c r="AI1861" s="19"/>
      <c r="AJ1861" s="19"/>
      <c r="AK1861" s="19"/>
      <c r="AL1861" s="20">
        <v>0.02</v>
      </c>
      <c r="AM1861" s="26"/>
      <c r="AN1861" s="20"/>
      <c r="AO1861" s="19" t="s">
        <v>34</v>
      </c>
      <c r="AP1861" s="18"/>
      <c r="AQ1861" s="3">
        <f t="shared" ref="AQ1861:AQ1924" si="160">100*2.71828^(-(0.69315/30.02)*(AG1861-21794)/365.25)</f>
        <v>34.63889090106057</v>
      </c>
      <c r="AR1861" s="19"/>
      <c r="AS1861" s="19"/>
      <c r="AT1861" s="27">
        <v>173.32654394176717</v>
      </c>
      <c r="AU1861" s="27">
        <v>98.73193503053254</v>
      </c>
      <c r="AV1861" s="28">
        <v>0</v>
      </c>
      <c r="AW1861" s="61"/>
    </row>
    <row r="1862" spans="33:49" ht="9.9499999999999993" customHeight="1">
      <c r="AG1862" s="18">
        <v>38596</v>
      </c>
      <c r="AH1862" s="19" t="s">
        <v>33</v>
      </c>
      <c r="AI1862" s="26"/>
      <c r="AJ1862" s="20">
        <v>1.4500000000000001E-2</v>
      </c>
      <c r="AK1862" s="20"/>
      <c r="AL1862" s="20"/>
      <c r="AM1862" s="20"/>
      <c r="AN1862" s="20"/>
      <c r="AO1862" s="19" t="s">
        <v>34</v>
      </c>
      <c r="AP1862" s="18"/>
      <c r="AQ1862" s="3">
        <f t="shared" si="160"/>
        <v>34.571075829778266</v>
      </c>
      <c r="AR1862" s="27">
        <v>44.338965652449723</v>
      </c>
      <c r="AS1862" s="28">
        <v>2.5108294577963802E-2</v>
      </c>
      <c r="AT1862" s="28"/>
      <c r="AU1862" s="28"/>
      <c r="AV1862" s="28"/>
      <c r="AW1862" s="61"/>
    </row>
    <row r="1863" spans="33:49" ht="9.9499999999999993" customHeight="1">
      <c r="AG1863" s="18">
        <v>38596</v>
      </c>
      <c r="AH1863" s="19" t="s">
        <v>33</v>
      </c>
      <c r="AI1863" s="26"/>
      <c r="AJ1863" s="20">
        <v>1.4500000000000001E-2</v>
      </c>
      <c r="AK1863" s="21"/>
      <c r="AL1863" s="21"/>
      <c r="AM1863" s="21"/>
      <c r="AN1863" s="21"/>
      <c r="AO1863" s="19" t="s">
        <v>34</v>
      </c>
      <c r="AP1863" s="18"/>
      <c r="AQ1863" s="3">
        <f t="shared" si="160"/>
        <v>34.571075829778266</v>
      </c>
      <c r="AR1863" s="27">
        <v>44.338965652449723</v>
      </c>
      <c r="AS1863" s="28">
        <v>2.5108294577963802E-2</v>
      </c>
      <c r="AT1863" s="28"/>
      <c r="AU1863" s="28"/>
      <c r="AV1863" s="28"/>
      <c r="AW1863" s="61"/>
    </row>
    <row r="1864" spans="33:49" ht="9.9499999999999993" customHeight="1">
      <c r="AG1864" s="18">
        <v>38596</v>
      </c>
      <c r="AH1864" s="19" t="s">
        <v>33</v>
      </c>
      <c r="AI1864" s="26"/>
      <c r="AJ1864" s="20">
        <v>1.4500000000000001E-2</v>
      </c>
      <c r="AK1864" s="21"/>
      <c r="AL1864" s="21"/>
      <c r="AM1864" s="21"/>
      <c r="AN1864" s="21"/>
      <c r="AO1864" s="19" t="s">
        <v>34</v>
      </c>
      <c r="AP1864" s="18"/>
      <c r="AQ1864" s="3">
        <f t="shared" si="160"/>
        <v>34.571075829778266</v>
      </c>
      <c r="AR1864" s="27">
        <v>44.338965652449723</v>
      </c>
      <c r="AS1864" s="28">
        <v>2.5108294577963802E-2</v>
      </c>
      <c r="AT1864" s="28"/>
      <c r="AU1864" s="28"/>
      <c r="AV1864" s="28"/>
      <c r="AW1864" s="61"/>
    </row>
    <row r="1865" spans="33:49" ht="9.9499999999999993" customHeight="1">
      <c r="AG1865" s="18">
        <v>38596</v>
      </c>
      <c r="AH1865" s="19" t="s">
        <v>33</v>
      </c>
      <c r="AI1865" s="26"/>
      <c r="AJ1865" s="20">
        <v>1.4500000000000001E-2</v>
      </c>
      <c r="AK1865" s="21"/>
      <c r="AL1865" s="21"/>
      <c r="AM1865" s="21"/>
      <c r="AN1865" s="21"/>
      <c r="AO1865" s="19" t="s">
        <v>34</v>
      </c>
      <c r="AP1865" s="20"/>
      <c r="AQ1865" s="3">
        <f t="shared" si="160"/>
        <v>34.571075829778266</v>
      </c>
      <c r="AR1865" s="27">
        <v>44.338965652449723</v>
      </c>
      <c r="AS1865" s="28">
        <v>2.5108294577963802E-2</v>
      </c>
      <c r="AT1865" s="28"/>
      <c r="AU1865" s="28"/>
      <c r="AV1865" s="28"/>
      <c r="AW1865" s="61"/>
    </row>
    <row r="1866" spans="33:49" ht="9.9499999999999993" customHeight="1">
      <c r="AG1866" s="18">
        <v>38596</v>
      </c>
      <c r="AH1866" s="19" t="s">
        <v>36</v>
      </c>
      <c r="AI1866" s="26"/>
      <c r="AJ1866" s="26"/>
      <c r="AK1866" s="20">
        <v>2.1999999999999999E-2</v>
      </c>
      <c r="AL1866" s="20"/>
      <c r="AM1866" s="20"/>
      <c r="AN1866" s="20"/>
      <c r="AO1866" s="19" t="s">
        <v>34</v>
      </c>
      <c r="AP1866" s="18"/>
      <c r="AQ1866" s="3">
        <f t="shared" si="160"/>
        <v>34.571075829778266</v>
      </c>
      <c r="AR1866" s="27">
        <v>44.338965652449723</v>
      </c>
      <c r="AS1866" s="28">
        <v>2.5108294577963802E-2</v>
      </c>
      <c r="AT1866" s="28"/>
      <c r="AU1866" s="28"/>
      <c r="AV1866" s="28"/>
      <c r="AW1866" s="61"/>
    </row>
    <row r="1867" spans="33:49" ht="9.9499999999999993" customHeight="1">
      <c r="AG1867" s="18">
        <v>38596</v>
      </c>
      <c r="AH1867" s="19" t="s">
        <v>39</v>
      </c>
      <c r="AI1867" s="19"/>
      <c r="AJ1867" s="19"/>
      <c r="AK1867" s="19"/>
      <c r="AL1867" s="20">
        <v>0.02</v>
      </c>
      <c r="AM1867" s="26"/>
      <c r="AN1867" s="20"/>
      <c r="AO1867" s="19" t="s">
        <v>34</v>
      </c>
      <c r="AP1867" s="20"/>
      <c r="AQ1867" s="3">
        <f t="shared" si="160"/>
        <v>34.571075829778266</v>
      </c>
      <c r="AR1867" s="19"/>
      <c r="AS1867" s="19"/>
      <c r="AT1867" s="27">
        <v>172.98777367254354</v>
      </c>
      <c r="AU1867" s="27">
        <v>98.538961447545162</v>
      </c>
      <c r="AV1867" s="28">
        <v>0</v>
      </c>
      <c r="AW1867" s="61"/>
    </row>
    <row r="1868" spans="33:49" ht="9.9499999999999993" customHeight="1">
      <c r="AG1868" s="18">
        <v>38628</v>
      </c>
      <c r="AH1868" s="19" t="s">
        <v>33</v>
      </c>
      <c r="AI1868" s="26"/>
      <c r="AJ1868" s="20">
        <v>1.4500000000000001E-2</v>
      </c>
      <c r="AK1868" s="21"/>
      <c r="AL1868" s="21"/>
      <c r="AM1868" s="21"/>
      <c r="AN1868" s="21"/>
      <c r="AO1868" s="19" t="s">
        <v>34</v>
      </c>
      <c r="AP1868" s="18"/>
      <c r="AQ1868" s="3">
        <f t="shared" si="160"/>
        <v>34.501212432368547</v>
      </c>
      <c r="AR1868" s="27">
        <v>44.249511531134104</v>
      </c>
      <c r="AS1868" s="28">
        <v>2.5057638447489067E-2</v>
      </c>
      <c r="AT1868" s="28"/>
      <c r="AU1868" s="28"/>
      <c r="AV1868" s="28"/>
      <c r="AW1868" s="61"/>
    </row>
    <row r="1869" spans="33:49" ht="9.9499999999999993" customHeight="1">
      <c r="AG1869" s="18">
        <v>38628</v>
      </c>
      <c r="AH1869" s="19" t="s">
        <v>33</v>
      </c>
      <c r="AI1869" s="26"/>
      <c r="AJ1869" s="20">
        <v>1.4500000000000001E-2</v>
      </c>
      <c r="AK1869" s="21"/>
      <c r="AL1869" s="21"/>
      <c r="AM1869" s="21"/>
      <c r="AN1869" s="21"/>
      <c r="AO1869" s="19" t="s">
        <v>34</v>
      </c>
      <c r="AP1869" s="20"/>
      <c r="AQ1869" s="3">
        <f t="shared" si="160"/>
        <v>34.501212432368547</v>
      </c>
      <c r="AR1869" s="27">
        <v>44.249511531134104</v>
      </c>
      <c r="AS1869" s="28">
        <v>2.5057638447489067E-2</v>
      </c>
      <c r="AT1869" s="28"/>
      <c r="AU1869" s="28"/>
      <c r="AV1869" s="28"/>
      <c r="AW1869" s="61"/>
    </row>
    <row r="1870" spans="33:49" ht="9.9499999999999993" customHeight="1">
      <c r="AG1870" s="18">
        <v>38628</v>
      </c>
      <c r="AH1870" s="19" t="s">
        <v>33</v>
      </c>
      <c r="AI1870" s="26"/>
      <c r="AJ1870" s="20">
        <v>1.4500000000000001E-2</v>
      </c>
      <c r="AK1870" s="21"/>
      <c r="AL1870" s="21"/>
      <c r="AM1870" s="21"/>
      <c r="AN1870" s="21"/>
      <c r="AO1870" s="19" t="s">
        <v>34</v>
      </c>
      <c r="AP1870" s="18"/>
      <c r="AQ1870" s="3">
        <f t="shared" si="160"/>
        <v>34.501212432368547</v>
      </c>
      <c r="AR1870" s="27">
        <v>44.249511531134104</v>
      </c>
      <c r="AS1870" s="28">
        <v>2.5057638447489067E-2</v>
      </c>
      <c r="AT1870" s="28"/>
      <c r="AU1870" s="28"/>
      <c r="AV1870" s="28"/>
      <c r="AW1870" s="61"/>
    </row>
    <row r="1871" spans="33:49" ht="9.9499999999999993" customHeight="1">
      <c r="AG1871" s="18">
        <v>38628</v>
      </c>
      <c r="AH1871" s="19" t="s">
        <v>33</v>
      </c>
      <c r="AI1871" s="26"/>
      <c r="AJ1871" s="20">
        <v>1.4500000000000001E-2</v>
      </c>
      <c r="AK1871" s="21"/>
      <c r="AL1871" s="21"/>
      <c r="AM1871" s="21"/>
      <c r="AN1871" s="21"/>
      <c r="AO1871" s="19" t="s">
        <v>34</v>
      </c>
      <c r="AP1871" s="18"/>
      <c r="AQ1871" s="3">
        <f t="shared" si="160"/>
        <v>34.501212432368547</v>
      </c>
      <c r="AR1871" s="27">
        <v>44.249511531134104</v>
      </c>
      <c r="AS1871" s="28">
        <v>2.5057638447489067E-2</v>
      </c>
      <c r="AT1871" s="28"/>
      <c r="AU1871" s="28"/>
      <c r="AV1871" s="28"/>
      <c r="AW1871" s="61"/>
    </row>
    <row r="1872" spans="33:49" ht="9.9499999999999993" customHeight="1">
      <c r="AG1872" s="18">
        <v>38628</v>
      </c>
      <c r="AH1872" s="19" t="s">
        <v>36</v>
      </c>
      <c r="AI1872" s="26"/>
      <c r="AJ1872" s="26"/>
      <c r="AK1872" s="20">
        <v>2.1999999999999999E-2</v>
      </c>
      <c r="AL1872" s="20"/>
      <c r="AM1872" s="20"/>
      <c r="AN1872" s="20"/>
      <c r="AO1872" s="19" t="s">
        <v>34</v>
      </c>
      <c r="AP1872" s="18"/>
      <c r="AQ1872" s="3">
        <f t="shared" si="160"/>
        <v>34.501212432368547</v>
      </c>
      <c r="AR1872" s="27">
        <v>44.249511531134104</v>
      </c>
      <c r="AS1872" s="28">
        <v>2.5057638447489067E-2</v>
      </c>
      <c r="AT1872" s="28"/>
      <c r="AU1872" s="28"/>
      <c r="AV1872" s="28"/>
      <c r="AW1872" s="61"/>
    </row>
    <row r="1873" spans="33:49" ht="9.9499999999999993" customHeight="1">
      <c r="AG1873" s="18">
        <v>38628</v>
      </c>
      <c r="AH1873" s="19" t="s">
        <v>39</v>
      </c>
      <c r="AI1873" s="19"/>
      <c r="AJ1873" s="19"/>
      <c r="AK1873" s="19"/>
      <c r="AL1873" s="20">
        <v>0.02</v>
      </c>
      <c r="AM1873" s="26"/>
      <c r="AN1873" s="21"/>
      <c r="AO1873" s="19" t="s">
        <v>34</v>
      </c>
      <c r="AP1873" s="20"/>
      <c r="AQ1873" s="3">
        <f t="shared" si="160"/>
        <v>34.501212432368547</v>
      </c>
      <c r="AR1873" s="19"/>
      <c r="AS1873" s="19"/>
      <c r="AT1873" s="27">
        <v>172.63876983214004</v>
      </c>
      <c r="AU1873" s="27">
        <v>98.340158519196805</v>
      </c>
      <c r="AV1873" s="28">
        <v>0</v>
      </c>
      <c r="AW1873" s="61"/>
    </row>
    <row r="1874" spans="33:49" ht="9.9499999999999993" customHeight="1">
      <c r="AG1874" s="18">
        <v>38657</v>
      </c>
      <c r="AH1874" s="19" t="s">
        <v>33</v>
      </c>
      <c r="AI1874" s="26"/>
      <c r="AJ1874" s="20">
        <v>1.4500000000000001E-2</v>
      </c>
      <c r="AK1874" s="20"/>
      <c r="AL1874" s="20"/>
      <c r="AM1874" s="20"/>
      <c r="AN1874" s="20"/>
      <c r="AO1874" s="19" t="s">
        <v>34</v>
      </c>
      <c r="AP1874" s="20"/>
      <c r="AQ1874" s="3">
        <f t="shared" si="160"/>
        <v>34.438020686897197</v>
      </c>
      <c r="AR1874" s="27">
        <v>44.168599631649741</v>
      </c>
      <c r="AS1874" s="28">
        <v>2.5011819611230224E-2</v>
      </c>
      <c r="AT1874" s="28"/>
      <c r="AU1874" s="28"/>
      <c r="AV1874" s="28"/>
      <c r="AW1874" s="61"/>
    </row>
    <row r="1875" spans="33:49" ht="9.9499999999999993" customHeight="1">
      <c r="AG1875" s="18">
        <v>38657</v>
      </c>
      <c r="AH1875" s="19" t="s">
        <v>33</v>
      </c>
      <c r="AI1875" s="26"/>
      <c r="AJ1875" s="20">
        <v>1.4500000000000001E-2</v>
      </c>
      <c r="AK1875" s="21"/>
      <c r="AL1875" s="21"/>
      <c r="AM1875" s="21"/>
      <c r="AN1875" s="21"/>
      <c r="AO1875" s="19" t="s">
        <v>34</v>
      </c>
      <c r="AP1875" s="20"/>
      <c r="AQ1875" s="3">
        <f t="shared" si="160"/>
        <v>34.438020686897197</v>
      </c>
      <c r="AR1875" s="27">
        <v>44.168599631649741</v>
      </c>
      <c r="AS1875" s="28">
        <v>2.5011819611230224E-2</v>
      </c>
      <c r="AT1875" s="28"/>
      <c r="AU1875" s="28"/>
      <c r="AV1875" s="28"/>
      <c r="AW1875" s="61"/>
    </row>
    <row r="1876" spans="33:49" ht="9.9499999999999993" customHeight="1">
      <c r="AG1876" s="18">
        <v>38657</v>
      </c>
      <c r="AH1876" s="19" t="s">
        <v>33</v>
      </c>
      <c r="AI1876" s="26"/>
      <c r="AJ1876" s="20">
        <v>1.4500000000000001E-2</v>
      </c>
      <c r="AK1876" s="21"/>
      <c r="AL1876" s="21"/>
      <c r="AM1876" s="21"/>
      <c r="AN1876" s="21"/>
      <c r="AO1876" s="19" t="s">
        <v>34</v>
      </c>
      <c r="AP1876" s="20"/>
      <c r="AQ1876" s="3">
        <f t="shared" si="160"/>
        <v>34.438020686897197</v>
      </c>
      <c r="AR1876" s="27">
        <v>44.168599631649741</v>
      </c>
      <c r="AS1876" s="28">
        <v>2.5011819611230224E-2</v>
      </c>
      <c r="AT1876" s="28"/>
      <c r="AU1876" s="28"/>
      <c r="AV1876" s="28"/>
      <c r="AW1876" s="61"/>
    </row>
    <row r="1877" spans="33:49" ht="9.9499999999999993" customHeight="1">
      <c r="AG1877" s="18">
        <v>38657</v>
      </c>
      <c r="AH1877" s="19" t="s">
        <v>33</v>
      </c>
      <c r="AI1877" s="26"/>
      <c r="AJ1877" s="20">
        <v>1.4500000000000001E-2</v>
      </c>
      <c r="AK1877" s="21"/>
      <c r="AL1877" s="21"/>
      <c r="AM1877" s="21"/>
      <c r="AN1877" s="21"/>
      <c r="AO1877" s="19" t="s">
        <v>34</v>
      </c>
      <c r="AP1877" s="18"/>
      <c r="AQ1877" s="3">
        <f t="shared" si="160"/>
        <v>34.438020686897197</v>
      </c>
      <c r="AR1877" s="27">
        <v>44.168599631649741</v>
      </c>
      <c r="AS1877" s="28">
        <v>2.5011819611230224E-2</v>
      </c>
      <c r="AT1877" s="28"/>
      <c r="AU1877" s="28"/>
      <c r="AV1877" s="28"/>
      <c r="AW1877" s="61"/>
    </row>
    <row r="1878" spans="33:49" ht="9.9499999999999993" customHeight="1">
      <c r="AG1878" s="18">
        <v>38657</v>
      </c>
      <c r="AH1878" s="19" t="s">
        <v>36</v>
      </c>
      <c r="AI1878" s="26"/>
      <c r="AJ1878" s="26"/>
      <c r="AK1878" s="20">
        <v>2.1999999999999999E-2</v>
      </c>
      <c r="AL1878" s="20"/>
      <c r="AM1878" s="20"/>
      <c r="AN1878" s="20"/>
      <c r="AO1878" s="19" t="s">
        <v>34</v>
      </c>
      <c r="AP1878" s="18"/>
      <c r="AQ1878" s="3">
        <f t="shared" si="160"/>
        <v>34.438020686897197</v>
      </c>
      <c r="AR1878" s="27">
        <v>44.168599631649741</v>
      </c>
      <c r="AS1878" s="28">
        <v>2.5011819611230224E-2</v>
      </c>
      <c r="AT1878" s="28"/>
      <c r="AU1878" s="28"/>
      <c r="AV1878" s="28"/>
      <c r="AW1878" s="61"/>
    </row>
    <row r="1879" spans="33:49" ht="9.9499999999999993" customHeight="1">
      <c r="AG1879" s="18">
        <v>38657</v>
      </c>
      <c r="AH1879" s="19" t="s">
        <v>39</v>
      </c>
      <c r="AI1879" s="19"/>
      <c r="AJ1879" s="19"/>
      <c r="AK1879" s="19"/>
      <c r="AL1879" s="20">
        <v>0.02</v>
      </c>
      <c r="AM1879" s="26"/>
      <c r="AN1879" s="20"/>
      <c r="AO1879" s="19" t="s">
        <v>34</v>
      </c>
      <c r="AP1879" s="20"/>
      <c r="AQ1879" s="3">
        <f t="shared" si="160"/>
        <v>34.438020686897197</v>
      </c>
      <c r="AR1879" s="19"/>
      <c r="AS1879" s="19"/>
      <c r="AT1879" s="27">
        <v>172.32309333519308</v>
      </c>
      <c r="AU1879" s="27">
        <v>98.160339833158133</v>
      </c>
      <c r="AV1879" s="28">
        <v>0</v>
      </c>
      <c r="AW1879" s="61"/>
    </row>
    <row r="1880" spans="33:49" ht="9.9499999999999993" customHeight="1">
      <c r="AG1880" s="18">
        <v>38687</v>
      </c>
      <c r="AH1880" s="19" t="s">
        <v>33</v>
      </c>
      <c r="AI1880" s="26"/>
      <c r="AJ1880" s="20">
        <v>1.4500000000000001E-2</v>
      </c>
      <c r="AK1880" s="20"/>
      <c r="AL1880" s="20"/>
      <c r="AM1880" s="20"/>
      <c r="AN1880" s="20"/>
      <c r="AO1880" s="19" t="s">
        <v>34</v>
      </c>
      <c r="AP1880" s="18"/>
      <c r="AQ1880" s="3">
        <f t="shared" si="160"/>
        <v>34.372771709321611</v>
      </c>
      <c r="AR1880" s="27">
        <v>44.085053354420687</v>
      </c>
      <c r="AS1880" s="28">
        <v>2.4964508978050321E-2</v>
      </c>
      <c r="AT1880" s="28"/>
      <c r="AU1880" s="28"/>
      <c r="AV1880" s="28"/>
      <c r="AW1880" s="61"/>
    </row>
    <row r="1881" spans="33:49" ht="9.9499999999999993" customHeight="1">
      <c r="AG1881" s="18">
        <v>38687</v>
      </c>
      <c r="AH1881" s="19" t="s">
        <v>33</v>
      </c>
      <c r="AI1881" s="26"/>
      <c r="AJ1881" s="20">
        <v>1.4500000000000001E-2</v>
      </c>
      <c r="AK1881" s="21"/>
      <c r="AL1881" s="21"/>
      <c r="AM1881" s="21"/>
      <c r="AN1881" s="21"/>
      <c r="AO1881" s="19" t="s">
        <v>34</v>
      </c>
      <c r="AP1881" s="18"/>
      <c r="AQ1881" s="3">
        <f t="shared" si="160"/>
        <v>34.372771709321611</v>
      </c>
      <c r="AR1881" s="27">
        <v>44.085053354420687</v>
      </c>
      <c r="AS1881" s="28">
        <v>2.4964508978050321E-2</v>
      </c>
      <c r="AT1881" s="28"/>
      <c r="AU1881" s="28"/>
      <c r="AV1881" s="28"/>
      <c r="AW1881" s="61"/>
    </row>
    <row r="1882" spans="33:49" ht="9.9499999999999993" customHeight="1">
      <c r="AG1882" s="18">
        <v>38687</v>
      </c>
      <c r="AH1882" s="19" t="s">
        <v>33</v>
      </c>
      <c r="AI1882" s="26"/>
      <c r="AJ1882" s="20">
        <v>1.4500000000000001E-2</v>
      </c>
      <c r="AK1882" s="21"/>
      <c r="AL1882" s="21"/>
      <c r="AM1882" s="21"/>
      <c r="AN1882" s="21"/>
      <c r="AO1882" s="19" t="s">
        <v>34</v>
      </c>
      <c r="AP1882" s="20"/>
      <c r="AQ1882" s="3">
        <f t="shared" si="160"/>
        <v>34.372771709321611</v>
      </c>
      <c r="AR1882" s="27">
        <v>44.085053354420687</v>
      </c>
      <c r="AS1882" s="28">
        <v>2.4964508978050321E-2</v>
      </c>
      <c r="AT1882" s="28"/>
      <c r="AU1882" s="28"/>
      <c r="AV1882" s="28"/>
      <c r="AW1882" s="61"/>
    </row>
    <row r="1883" spans="33:49" ht="9.9499999999999993" customHeight="1">
      <c r="AG1883" s="18">
        <v>38687</v>
      </c>
      <c r="AH1883" s="19" t="s">
        <v>33</v>
      </c>
      <c r="AI1883" s="26"/>
      <c r="AJ1883" s="20">
        <v>1.4500000000000001E-2</v>
      </c>
      <c r="AK1883" s="21"/>
      <c r="AL1883" s="21"/>
      <c r="AM1883" s="21"/>
      <c r="AN1883" s="21"/>
      <c r="AO1883" s="19" t="s">
        <v>34</v>
      </c>
      <c r="AP1883" s="20"/>
      <c r="AQ1883" s="3">
        <f t="shared" si="160"/>
        <v>34.372771709321611</v>
      </c>
      <c r="AR1883" s="27">
        <v>44.085053354420687</v>
      </c>
      <c r="AS1883" s="28">
        <v>2.4964508978050321E-2</v>
      </c>
      <c r="AT1883" s="28"/>
      <c r="AU1883" s="28"/>
      <c r="AV1883" s="28"/>
      <c r="AW1883" s="61"/>
    </row>
    <row r="1884" spans="33:49" ht="9.9499999999999993" customHeight="1">
      <c r="AG1884" s="18">
        <v>38687</v>
      </c>
      <c r="AH1884" s="19" t="s">
        <v>36</v>
      </c>
      <c r="AI1884" s="26"/>
      <c r="AJ1884" s="26"/>
      <c r="AK1884" s="20">
        <v>2.1999999999999999E-2</v>
      </c>
      <c r="AL1884" s="20"/>
      <c r="AM1884" s="20"/>
      <c r="AN1884" s="20"/>
      <c r="AO1884" s="19" t="s">
        <v>34</v>
      </c>
      <c r="AP1884" s="18"/>
      <c r="AQ1884" s="3">
        <f t="shared" si="160"/>
        <v>34.372771709321611</v>
      </c>
      <c r="AR1884" s="27">
        <v>44.085053354420687</v>
      </c>
      <c r="AS1884" s="28">
        <v>2.4964508978050321E-2</v>
      </c>
      <c r="AT1884" s="28"/>
      <c r="AU1884" s="28"/>
      <c r="AV1884" s="28"/>
      <c r="AW1884" s="61"/>
    </row>
    <row r="1885" spans="33:49" ht="9.9499999999999993" customHeight="1">
      <c r="AG1885" s="18">
        <v>38687</v>
      </c>
      <c r="AH1885" s="19" t="s">
        <v>39</v>
      </c>
      <c r="AI1885" s="19"/>
      <c r="AJ1885" s="19"/>
      <c r="AK1885" s="19"/>
      <c r="AL1885" s="20">
        <v>0.02</v>
      </c>
      <c r="AM1885" s="26"/>
      <c r="AN1885" s="20"/>
      <c r="AO1885" s="19" t="s">
        <v>34</v>
      </c>
      <c r="AP1885" s="18"/>
      <c r="AQ1885" s="3">
        <f t="shared" si="160"/>
        <v>34.372771709321611</v>
      </c>
      <c r="AR1885" s="19"/>
      <c r="AS1885" s="19"/>
      <c r="AT1885" s="27">
        <v>171.99713885511417</v>
      </c>
      <c r="AU1885" s="27">
        <v>97.974666503394644</v>
      </c>
      <c r="AV1885" s="28">
        <v>0</v>
      </c>
      <c r="AW1885" s="61"/>
    </row>
    <row r="1886" spans="33:49" ht="9.9499999999999993" customHeight="1">
      <c r="AG1886" s="18">
        <v>38721</v>
      </c>
      <c r="AH1886" s="19" t="s">
        <v>33</v>
      </c>
      <c r="AI1886" s="26"/>
      <c r="AJ1886" s="20">
        <v>1.4500000000000001E-2</v>
      </c>
      <c r="AK1886" s="21"/>
      <c r="AL1886" s="21"/>
      <c r="AM1886" s="21"/>
      <c r="AN1886" s="21"/>
      <c r="AO1886" s="19" t="s">
        <v>34</v>
      </c>
      <c r="AP1886" s="18"/>
      <c r="AQ1886" s="3">
        <f t="shared" si="160"/>
        <v>34.298972305377951</v>
      </c>
      <c r="AR1886" s="27">
        <v>43.99055859866057</v>
      </c>
      <c r="AS1886" s="28">
        <v>2.491099843424794E-2</v>
      </c>
      <c r="AT1886" s="28"/>
      <c r="AU1886" s="28"/>
      <c r="AV1886" s="28"/>
      <c r="AW1886" s="61"/>
    </row>
    <row r="1887" spans="33:49" ht="9.9499999999999993" customHeight="1">
      <c r="AG1887" s="18">
        <v>38721</v>
      </c>
      <c r="AH1887" s="19" t="s">
        <v>36</v>
      </c>
      <c r="AI1887" s="26"/>
      <c r="AJ1887" s="26"/>
      <c r="AK1887" s="20">
        <v>2.1999999999999999E-2</v>
      </c>
      <c r="AL1887" s="20"/>
      <c r="AM1887" s="20"/>
      <c r="AN1887" s="20"/>
      <c r="AO1887" s="19" t="s">
        <v>34</v>
      </c>
      <c r="AP1887" s="18"/>
      <c r="AQ1887" s="3">
        <f t="shared" si="160"/>
        <v>34.298972305377951</v>
      </c>
      <c r="AR1887" s="27">
        <v>43.99055859866057</v>
      </c>
      <c r="AS1887" s="28">
        <v>2.491099843424794E-2</v>
      </c>
      <c r="AT1887" s="28"/>
      <c r="AU1887" s="28"/>
      <c r="AV1887" s="28"/>
      <c r="AW1887" s="61"/>
    </row>
    <row r="1888" spans="33:49" ht="9.9499999999999993" customHeight="1">
      <c r="AG1888" s="18">
        <v>38722</v>
      </c>
      <c r="AH1888" s="19" t="s">
        <v>33</v>
      </c>
      <c r="AI1888" s="26"/>
      <c r="AJ1888" s="20">
        <v>1.4500000000000001E-2</v>
      </c>
      <c r="AK1888" s="21"/>
      <c r="AL1888" s="21"/>
      <c r="AM1888" s="21"/>
      <c r="AN1888" s="21"/>
      <c r="AO1888" s="19" t="s">
        <v>34</v>
      </c>
      <c r="AP1888" s="18"/>
      <c r="AQ1888" s="3">
        <f t="shared" si="160"/>
        <v>34.296804135016451</v>
      </c>
      <c r="AR1888" s="27">
        <v>43.987782409493477</v>
      </c>
      <c r="AS1888" s="28">
        <v>2.4909426332274297E-2</v>
      </c>
      <c r="AT1888" s="28"/>
      <c r="AU1888" s="28"/>
      <c r="AV1888" s="28"/>
      <c r="AW1888" s="61"/>
    </row>
    <row r="1889" spans="33:49" ht="9.9499999999999993" customHeight="1">
      <c r="AG1889" s="18">
        <v>38722</v>
      </c>
      <c r="AH1889" s="19" t="s">
        <v>33</v>
      </c>
      <c r="AI1889" s="26"/>
      <c r="AJ1889" s="20">
        <v>1.4500000000000001E-2</v>
      </c>
      <c r="AK1889" s="21"/>
      <c r="AL1889" s="21"/>
      <c r="AM1889" s="21"/>
      <c r="AN1889" s="21"/>
      <c r="AO1889" s="19" t="s">
        <v>34</v>
      </c>
      <c r="AP1889" s="20"/>
      <c r="AQ1889" s="3">
        <f t="shared" si="160"/>
        <v>34.296804135016451</v>
      </c>
      <c r="AR1889" s="27">
        <v>43.987782409493477</v>
      </c>
      <c r="AS1889" s="28">
        <v>2.4909426332274297E-2</v>
      </c>
      <c r="AT1889" s="28"/>
      <c r="AU1889" s="28"/>
      <c r="AV1889" s="28"/>
      <c r="AW1889" s="61"/>
    </row>
    <row r="1890" spans="33:49" ht="9.9499999999999993" customHeight="1">
      <c r="AG1890" s="18">
        <v>38722</v>
      </c>
      <c r="AH1890" s="19" t="s">
        <v>33</v>
      </c>
      <c r="AI1890" s="26"/>
      <c r="AJ1890" s="20">
        <v>1.4500000000000001E-2</v>
      </c>
      <c r="AK1890" s="21"/>
      <c r="AL1890" s="21"/>
      <c r="AM1890" s="21"/>
      <c r="AN1890" s="21"/>
      <c r="AO1890" s="19" t="s">
        <v>34</v>
      </c>
      <c r="AP1890" s="18"/>
      <c r="AQ1890" s="3">
        <f t="shared" si="160"/>
        <v>34.296804135016451</v>
      </c>
      <c r="AR1890" s="27">
        <v>43.987782409493477</v>
      </c>
      <c r="AS1890" s="28">
        <v>2.4909426332274297E-2</v>
      </c>
      <c r="AT1890" s="28"/>
      <c r="AU1890" s="28"/>
      <c r="AV1890" s="28"/>
      <c r="AW1890" s="61"/>
    </row>
    <row r="1891" spans="33:49" ht="9.9499999999999993" customHeight="1">
      <c r="AG1891" s="18">
        <v>38722</v>
      </c>
      <c r="AH1891" s="19" t="s">
        <v>39</v>
      </c>
      <c r="AI1891" s="19"/>
      <c r="AJ1891" s="19"/>
      <c r="AK1891" s="19"/>
      <c r="AL1891" s="20">
        <v>0.02</v>
      </c>
      <c r="AM1891" s="26"/>
      <c r="AN1891" s="20"/>
      <c r="AO1891" s="19" t="s">
        <v>34</v>
      </c>
      <c r="AP1891" s="18"/>
      <c r="AQ1891" s="3">
        <f t="shared" si="160"/>
        <v>34.296804135016451</v>
      </c>
      <c r="AR1891" s="19"/>
      <c r="AS1891" s="19"/>
      <c r="AT1891" s="27">
        <v>171.61763780094256</v>
      </c>
      <c r="AU1891" s="27">
        <v>97.758491458462828</v>
      </c>
      <c r="AV1891" s="28">
        <v>0</v>
      </c>
      <c r="AW1891" s="61"/>
    </row>
    <row r="1892" spans="33:49" ht="9.9499999999999993" customHeight="1">
      <c r="AG1892" s="18">
        <v>38749</v>
      </c>
      <c r="AH1892" s="19" t="s">
        <v>33</v>
      </c>
      <c r="AI1892" s="26"/>
      <c r="AJ1892" s="20">
        <v>1.4500000000000001E-2</v>
      </c>
      <c r="AK1892" s="21"/>
      <c r="AL1892" s="21"/>
      <c r="AM1892" s="21"/>
      <c r="AN1892" s="21"/>
      <c r="AO1892" s="19" t="s">
        <v>34</v>
      </c>
      <c r="AP1892" s="20"/>
      <c r="AQ1892" s="3">
        <f t="shared" si="160"/>
        <v>34.238315314964289</v>
      </c>
      <c r="AR1892" s="27">
        <v>43.912891492065569</v>
      </c>
      <c r="AS1892" s="28">
        <v>2.4867017061143949E-2</v>
      </c>
      <c r="AT1892" s="28"/>
      <c r="AU1892" s="28"/>
      <c r="AV1892" s="28"/>
      <c r="AW1892" s="61"/>
    </row>
    <row r="1893" spans="33:49" ht="9.9499999999999993" customHeight="1">
      <c r="AG1893" s="18">
        <v>38749</v>
      </c>
      <c r="AH1893" s="19" t="s">
        <v>33</v>
      </c>
      <c r="AI1893" s="26"/>
      <c r="AJ1893" s="20">
        <v>1.4500000000000001E-2</v>
      </c>
      <c r="AK1893" s="21"/>
      <c r="AL1893" s="21"/>
      <c r="AM1893" s="21"/>
      <c r="AN1893" s="21"/>
      <c r="AO1893" s="19" t="s">
        <v>34</v>
      </c>
      <c r="AP1893" s="20"/>
      <c r="AQ1893" s="3">
        <f t="shared" si="160"/>
        <v>34.238315314964289</v>
      </c>
      <c r="AR1893" s="27">
        <v>43.912891492065569</v>
      </c>
      <c r="AS1893" s="28">
        <v>2.4867017061143949E-2</v>
      </c>
      <c r="AT1893" s="28"/>
      <c r="AU1893" s="28"/>
      <c r="AV1893" s="28"/>
      <c r="AW1893" s="61"/>
    </row>
    <row r="1894" spans="33:49" ht="9.9499999999999993" customHeight="1">
      <c r="AG1894" s="18">
        <v>38749</v>
      </c>
      <c r="AH1894" s="19" t="s">
        <v>33</v>
      </c>
      <c r="AI1894" s="26"/>
      <c r="AJ1894" s="20">
        <v>1.4500000000000001E-2</v>
      </c>
      <c r="AK1894" s="21"/>
      <c r="AL1894" s="21"/>
      <c r="AM1894" s="21"/>
      <c r="AN1894" s="21"/>
      <c r="AO1894" s="19" t="s">
        <v>34</v>
      </c>
      <c r="AP1894" s="18"/>
      <c r="AQ1894" s="3">
        <f t="shared" si="160"/>
        <v>34.238315314964289</v>
      </c>
      <c r="AR1894" s="27">
        <v>43.912891492065569</v>
      </c>
      <c r="AS1894" s="28">
        <v>2.4867017061143949E-2</v>
      </c>
      <c r="AT1894" s="28"/>
      <c r="AU1894" s="28"/>
      <c r="AV1894" s="28"/>
      <c r="AW1894" s="61"/>
    </row>
    <row r="1895" spans="33:49" ht="9.9499999999999993" customHeight="1">
      <c r="AG1895" s="18">
        <v>38749</v>
      </c>
      <c r="AH1895" s="19" t="s">
        <v>33</v>
      </c>
      <c r="AI1895" s="26"/>
      <c r="AJ1895" s="20">
        <v>1.4500000000000001E-2</v>
      </c>
      <c r="AK1895" s="21"/>
      <c r="AL1895" s="21"/>
      <c r="AM1895" s="21"/>
      <c r="AN1895" s="21"/>
      <c r="AO1895" s="19" t="s">
        <v>34</v>
      </c>
      <c r="AP1895" s="18"/>
      <c r="AQ1895" s="3">
        <f t="shared" si="160"/>
        <v>34.238315314964289</v>
      </c>
      <c r="AR1895" s="27">
        <v>43.912891492065569</v>
      </c>
      <c r="AS1895" s="28">
        <v>2.4867017061143949E-2</v>
      </c>
      <c r="AT1895" s="28"/>
      <c r="AU1895" s="28"/>
      <c r="AV1895" s="28"/>
      <c r="AW1895" s="61"/>
    </row>
    <row r="1896" spans="33:49" ht="9.9499999999999993" customHeight="1">
      <c r="AG1896" s="18">
        <v>38749</v>
      </c>
      <c r="AH1896" s="19" t="s">
        <v>36</v>
      </c>
      <c r="AI1896" s="26"/>
      <c r="AJ1896" s="26"/>
      <c r="AK1896" s="20">
        <v>2.1999999999999999E-2</v>
      </c>
      <c r="AL1896" s="20"/>
      <c r="AM1896" s="20"/>
      <c r="AN1896" s="20"/>
      <c r="AO1896" s="19" t="s">
        <v>34</v>
      </c>
      <c r="AP1896" s="20"/>
      <c r="AQ1896" s="3">
        <f t="shared" si="160"/>
        <v>34.238315314964289</v>
      </c>
      <c r="AR1896" s="27">
        <v>43.912891492065569</v>
      </c>
      <c r="AS1896" s="28">
        <v>2.4867017061143949E-2</v>
      </c>
      <c r="AT1896" s="28"/>
      <c r="AU1896" s="28"/>
      <c r="AV1896" s="28"/>
      <c r="AW1896" s="61"/>
    </row>
    <row r="1897" spans="33:49" ht="9.9499999999999993" customHeight="1">
      <c r="AG1897" s="18">
        <v>38749</v>
      </c>
      <c r="AH1897" s="19" t="s">
        <v>39</v>
      </c>
      <c r="AI1897" s="19"/>
      <c r="AJ1897" s="19"/>
      <c r="AK1897" s="19"/>
      <c r="AL1897" s="20">
        <v>0.02</v>
      </c>
      <c r="AM1897" s="26"/>
      <c r="AN1897" s="21"/>
      <c r="AO1897" s="19" t="s">
        <v>34</v>
      </c>
      <c r="AP1897" s="20"/>
      <c r="AQ1897" s="3">
        <f t="shared" si="160"/>
        <v>34.238315314964289</v>
      </c>
      <c r="AR1897" s="19"/>
      <c r="AS1897" s="19"/>
      <c r="AT1897" s="27">
        <v>171.32545207032138</v>
      </c>
      <c r="AU1897" s="27">
        <v>97.592053808946019</v>
      </c>
      <c r="AV1897" s="28">
        <v>0</v>
      </c>
      <c r="AW1897" s="61"/>
    </row>
    <row r="1898" spans="33:49" ht="9.9499999999999993" customHeight="1">
      <c r="AG1898" s="18">
        <v>38777</v>
      </c>
      <c r="AH1898" s="19" t="s">
        <v>33</v>
      </c>
      <c r="AI1898" s="26"/>
      <c r="AJ1898" s="20">
        <v>1.4500000000000001E-2</v>
      </c>
      <c r="AK1898" s="21"/>
      <c r="AL1898" s="21"/>
      <c r="AM1898" s="21"/>
      <c r="AN1898" s="21"/>
      <c r="AO1898" s="19" t="s">
        <v>34</v>
      </c>
      <c r="AP1898" s="20"/>
      <c r="AQ1898" s="3">
        <f t="shared" si="160"/>
        <v>34.177765595125777</v>
      </c>
      <c r="AR1898" s="27">
        <v>43.835361509881778</v>
      </c>
      <c r="AS1898" s="28">
        <v>2.4823113338929191E-2</v>
      </c>
      <c r="AT1898" s="28"/>
      <c r="AU1898" s="28"/>
      <c r="AV1898" s="28"/>
      <c r="AW1898" s="61"/>
    </row>
    <row r="1899" spans="33:49" ht="9.9499999999999993" customHeight="1">
      <c r="AG1899" s="18">
        <v>38777</v>
      </c>
      <c r="AH1899" s="19" t="s">
        <v>36</v>
      </c>
      <c r="AI1899" s="26"/>
      <c r="AJ1899" s="26"/>
      <c r="AK1899" s="20">
        <v>2.1999999999999999E-2</v>
      </c>
      <c r="AL1899" s="20"/>
      <c r="AM1899" s="20"/>
      <c r="AN1899" s="20"/>
      <c r="AO1899" s="19" t="s">
        <v>34</v>
      </c>
      <c r="AP1899" s="20"/>
      <c r="AQ1899" s="3">
        <f t="shared" si="160"/>
        <v>34.177765595125777</v>
      </c>
      <c r="AR1899" s="27">
        <v>43.835361509881778</v>
      </c>
      <c r="AS1899" s="28">
        <v>2.4823113338929191E-2</v>
      </c>
      <c r="AT1899" s="28"/>
      <c r="AU1899" s="28"/>
      <c r="AV1899" s="28"/>
      <c r="AW1899" s="61"/>
    </row>
    <row r="1900" spans="33:49" ht="9.9499999999999993" customHeight="1">
      <c r="AG1900" s="18">
        <v>38778</v>
      </c>
      <c r="AH1900" s="19" t="s">
        <v>33</v>
      </c>
      <c r="AI1900" s="26"/>
      <c r="AJ1900" s="20">
        <v>1.4500000000000001E-2</v>
      </c>
      <c r="AK1900" s="20"/>
      <c r="AL1900" s="20"/>
      <c r="AM1900" s="20"/>
      <c r="AN1900" s="20"/>
      <c r="AO1900" s="19" t="s">
        <v>34</v>
      </c>
      <c r="AP1900" s="20"/>
      <c r="AQ1900" s="3">
        <f t="shared" si="160"/>
        <v>34.175605086708032</v>
      </c>
      <c r="AR1900" s="27">
        <v>43.832595115008985</v>
      </c>
      <c r="AS1900" s="28">
        <v>2.4821546783274067E-2</v>
      </c>
      <c r="AT1900" s="28"/>
      <c r="AU1900" s="28"/>
      <c r="AV1900" s="28"/>
      <c r="AW1900" s="61"/>
    </row>
    <row r="1901" spans="33:49" ht="9.9499999999999993" customHeight="1">
      <c r="AG1901" s="18">
        <v>38778</v>
      </c>
      <c r="AH1901" s="19" t="s">
        <v>33</v>
      </c>
      <c r="AI1901" s="26"/>
      <c r="AJ1901" s="20">
        <v>1.4500000000000001E-2</v>
      </c>
      <c r="AK1901" s="21"/>
      <c r="AL1901" s="21"/>
      <c r="AM1901" s="21"/>
      <c r="AN1901" s="21"/>
      <c r="AO1901" s="19" t="s">
        <v>34</v>
      </c>
      <c r="AP1901" s="20"/>
      <c r="AQ1901" s="3">
        <f t="shared" si="160"/>
        <v>34.175605086708032</v>
      </c>
      <c r="AR1901" s="27">
        <v>43.832595115008985</v>
      </c>
      <c r="AS1901" s="28">
        <v>2.4821546783274067E-2</v>
      </c>
      <c r="AT1901" s="28"/>
      <c r="AU1901" s="28"/>
      <c r="AV1901" s="28"/>
      <c r="AW1901" s="61"/>
    </row>
    <row r="1902" spans="33:49" ht="9.9499999999999993" customHeight="1">
      <c r="AG1902" s="18">
        <v>38778</v>
      </c>
      <c r="AH1902" s="19" t="s">
        <v>33</v>
      </c>
      <c r="AI1902" s="26"/>
      <c r="AJ1902" s="20">
        <v>1.4500000000000001E-2</v>
      </c>
      <c r="AK1902" s="21"/>
      <c r="AL1902" s="21"/>
      <c r="AM1902" s="21"/>
      <c r="AN1902" s="21"/>
      <c r="AO1902" s="19" t="s">
        <v>34</v>
      </c>
      <c r="AP1902" s="20"/>
      <c r="AQ1902" s="3">
        <f t="shared" si="160"/>
        <v>34.175605086708032</v>
      </c>
      <c r="AR1902" s="27">
        <v>43.832595115008985</v>
      </c>
      <c r="AS1902" s="28">
        <v>2.4821546783274067E-2</v>
      </c>
      <c r="AT1902" s="28"/>
      <c r="AU1902" s="28"/>
      <c r="AV1902" s="28"/>
      <c r="AW1902" s="61"/>
    </row>
    <row r="1903" spans="33:49" ht="9.9499999999999993" customHeight="1">
      <c r="AG1903" s="18">
        <v>38778</v>
      </c>
      <c r="AH1903" s="19" t="s">
        <v>39</v>
      </c>
      <c r="AI1903" s="19"/>
      <c r="AJ1903" s="19"/>
      <c r="AK1903" s="19"/>
      <c r="AL1903" s="20">
        <v>0.02</v>
      </c>
      <c r="AM1903" s="26"/>
      <c r="AN1903" s="20"/>
      <c r="AO1903" s="19" t="s">
        <v>34</v>
      </c>
      <c r="AP1903" s="20"/>
      <c r="AQ1903" s="3">
        <f t="shared" si="160"/>
        <v>34.175605086708032</v>
      </c>
      <c r="AR1903" s="19"/>
      <c r="AS1903" s="19"/>
      <c r="AT1903" s="27">
        <v>171.01217702439743</v>
      </c>
      <c r="AU1903" s="27">
        <v>97.413603060564157</v>
      </c>
      <c r="AV1903" s="28">
        <v>0</v>
      </c>
      <c r="AW1903" s="61"/>
    </row>
    <row r="1904" spans="33:49" ht="9.9499999999999993" customHeight="1">
      <c r="AG1904" s="18">
        <v>38810</v>
      </c>
      <c r="AH1904" s="19" t="s">
        <v>33</v>
      </c>
      <c r="AI1904" s="26"/>
      <c r="AJ1904" s="20">
        <v>7.9000000000000001E-2</v>
      </c>
      <c r="AK1904" s="21"/>
      <c r="AL1904" s="21"/>
      <c r="AM1904" s="21"/>
      <c r="AN1904" s="21"/>
      <c r="AO1904" s="19" t="s">
        <v>34</v>
      </c>
      <c r="AP1904" s="18"/>
      <c r="AQ1904" s="3">
        <f t="shared" si="160"/>
        <v>34.106540881369263</v>
      </c>
      <c r="AR1904" s="27">
        <v>43.744162599200401</v>
      </c>
      <c r="AS1904" s="28">
        <v>2.4771469168144367E-2</v>
      </c>
      <c r="AT1904" s="28"/>
      <c r="AU1904" s="28"/>
      <c r="AV1904" s="28"/>
      <c r="AW1904" s="61"/>
    </row>
    <row r="1905" spans="33:49" ht="9.9499999999999993" customHeight="1">
      <c r="AG1905" s="18">
        <v>38810</v>
      </c>
      <c r="AH1905" s="19" t="s">
        <v>33</v>
      </c>
      <c r="AI1905" s="26"/>
      <c r="AJ1905" s="20">
        <v>7.5999999999999998E-2</v>
      </c>
      <c r="AK1905" s="21"/>
      <c r="AL1905" s="21"/>
      <c r="AM1905" s="21"/>
      <c r="AN1905" s="21"/>
      <c r="AO1905" s="19" t="s">
        <v>34</v>
      </c>
      <c r="AP1905" s="18"/>
      <c r="AQ1905" s="3">
        <f t="shared" si="160"/>
        <v>34.106540881369263</v>
      </c>
      <c r="AR1905" s="27">
        <v>43.744162599200401</v>
      </c>
      <c r="AS1905" s="28">
        <v>2.4771469168144367E-2</v>
      </c>
      <c r="AT1905" s="28"/>
      <c r="AU1905" s="28"/>
      <c r="AV1905" s="28"/>
      <c r="AW1905" s="61"/>
    </row>
    <row r="1906" spans="33:49" ht="9.9499999999999993" customHeight="1">
      <c r="AG1906" s="18">
        <v>38810</v>
      </c>
      <c r="AH1906" s="19" t="s">
        <v>33</v>
      </c>
      <c r="AI1906" s="26"/>
      <c r="AJ1906" s="20">
        <v>1.4500000000000001E-2</v>
      </c>
      <c r="AK1906" s="21"/>
      <c r="AL1906" s="21"/>
      <c r="AM1906" s="21"/>
      <c r="AN1906" s="21"/>
      <c r="AO1906" s="19" t="s">
        <v>34</v>
      </c>
      <c r="AP1906" s="18"/>
      <c r="AQ1906" s="3">
        <f t="shared" si="160"/>
        <v>34.106540881369263</v>
      </c>
      <c r="AR1906" s="27">
        <v>43.744162599200401</v>
      </c>
      <c r="AS1906" s="28">
        <v>2.4771469168144367E-2</v>
      </c>
      <c r="AT1906" s="28"/>
      <c r="AU1906" s="28"/>
      <c r="AV1906" s="28"/>
      <c r="AW1906" s="61"/>
    </row>
    <row r="1907" spans="33:49" ht="9.9499999999999993" customHeight="1">
      <c r="AG1907" s="18">
        <v>38810</v>
      </c>
      <c r="AH1907" s="19" t="s">
        <v>33</v>
      </c>
      <c r="AI1907" s="26"/>
      <c r="AJ1907" s="20">
        <v>5.7000000000000002E-2</v>
      </c>
      <c r="AK1907" s="21"/>
      <c r="AL1907" s="21"/>
      <c r="AM1907" s="21"/>
      <c r="AN1907" s="21"/>
      <c r="AO1907" s="19" t="s">
        <v>34</v>
      </c>
      <c r="AP1907" s="20"/>
      <c r="AQ1907" s="3">
        <f t="shared" si="160"/>
        <v>34.106540881369263</v>
      </c>
      <c r="AR1907" s="27">
        <v>43.744162599200401</v>
      </c>
      <c r="AS1907" s="28">
        <v>2.4771469168144367E-2</v>
      </c>
      <c r="AT1907" s="28"/>
      <c r="AU1907" s="28"/>
      <c r="AV1907" s="28"/>
      <c r="AW1907" s="61"/>
    </row>
    <row r="1908" spans="33:49" ht="9.9499999999999993" customHeight="1">
      <c r="AG1908" s="18">
        <v>38810</v>
      </c>
      <c r="AH1908" s="19" t="s">
        <v>36</v>
      </c>
      <c r="AI1908" s="26"/>
      <c r="AJ1908" s="26"/>
      <c r="AK1908" s="20">
        <v>2.1999999999999999E-2</v>
      </c>
      <c r="AL1908" s="20"/>
      <c r="AM1908" s="20"/>
      <c r="AN1908" s="20"/>
      <c r="AO1908" s="19" t="s">
        <v>34</v>
      </c>
      <c r="AP1908" s="20"/>
      <c r="AQ1908" s="3">
        <f t="shared" si="160"/>
        <v>34.106540881369263</v>
      </c>
      <c r="AR1908" s="27">
        <v>43.744162599200401</v>
      </c>
      <c r="AS1908" s="28">
        <v>2.4771469168144367E-2</v>
      </c>
      <c r="AT1908" s="28"/>
      <c r="AU1908" s="28"/>
      <c r="AV1908" s="28"/>
      <c r="AW1908" s="61"/>
    </row>
    <row r="1909" spans="33:49" ht="9.9499999999999993" customHeight="1">
      <c r="AG1909" s="18">
        <v>38810</v>
      </c>
      <c r="AH1909" s="19" t="s">
        <v>39</v>
      </c>
      <c r="AI1909" s="19"/>
      <c r="AJ1909" s="19"/>
      <c r="AK1909" s="19"/>
      <c r="AL1909" s="20">
        <v>5.5E-2</v>
      </c>
      <c r="AM1909" s="26"/>
      <c r="AN1909" s="20"/>
      <c r="AO1909" s="19" t="s">
        <v>34</v>
      </c>
      <c r="AP1909" s="20"/>
      <c r="AQ1909" s="3">
        <f t="shared" si="160"/>
        <v>34.106540881369263</v>
      </c>
      <c r="AR1909" s="19"/>
      <c r="AS1909" s="19"/>
      <c r="AT1909" s="27">
        <v>170.66715896173221</v>
      </c>
      <c r="AU1909" s="27">
        <v>97.217070549312638</v>
      </c>
      <c r="AV1909" s="28">
        <v>0</v>
      </c>
      <c r="AW1909" s="61"/>
    </row>
    <row r="1910" spans="33:49" ht="9.9499999999999993" customHeight="1">
      <c r="AG1910" s="18">
        <v>38835</v>
      </c>
      <c r="AH1910" s="19" t="s">
        <v>33</v>
      </c>
      <c r="AI1910" s="26"/>
      <c r="AJ1910" s="20">
        <v>4.1000000000000002E-2</v>
      </c>
      <c r="AK1910" s="21"/>
      <c r="AL1910" s="21"/>
      <c r="AM1910" s="21"/>
      <c r="AN1910" s="21"/>
      <c r="AO1910" s="19" t="s">
        <v>34</v>
      </c>
      <c r="AP1910" s="18"/>
      <c r="AQ1910" s="3">
        <f t="shared" si="160"/>
        <v>34.052681597678394</v>
      </c>
      <c r="AR1910" s="27">
        <v>43.675198854483497</v>
      </c>
      <c r="AS1910" s="28">
        <v>2.4732416339733252E-2</v>
      </c>
      <c r="AT1910" s="28"/>
      <c r="AU1910" s="28"/>
      <c r="AV1910" s="28"/>
      <c r="AW1910" s="61"/>
    </row>
    <row r="1911" spans="33:49" ht="9.9499999999999993" customHeight="1">
      <c r="AG1911" s="18">
        <v>38835</v>
      </c>
      <c r="AH1911" s="19" t="s">
        <v>33</v>
      </c>
      <c r="AI1911" s="26"/>
      <c r="AJ1911" s="20">
        <v>1.4500000000000001E-2</v>
      </c>
      <c r="AK1911" s="21"/>
      <c r="AL1911" s="21"/>
      <c r="AM1911" s="21"/>
      <c r="AN1911" s="21"/>
      <c r="AO1911" s="19" t="s">
        <v>34</v>
      </c>
      <c r="AP1911" s="18"/>
      <c r="AQ1911" s="3">
        <f t="shared" si="160"/>
        <v>34.052681597678394</v>
      </c>
      <c r="AR1911" s="27">
        <v>43.675198854483497</v>
      </c>
      <c r="AS1911" s="28">
        <v>2.4732416339733252E-2</v>
      </c>
      <c r="AT1911" s="28"/>
      <c r="AU1911" s="28"/>
      <c r="AV1911" s="28"/>
      <c r="AW1911" s="61"/>
    </row>
    <row r="1912" spans="33:49" ht="9.9499999999999993" customHeight="1">
      <c r="AG1912" s="18">
        <v>38835</v>
      </c>
      <c r="AH1912" s="19" t="s">
        <v>33</v>
      </c>
      <c r="AI1912" s="26"/>
      <c r="AJ1912" s="20">
        <v>1.4500000000000001E-2</v>
      </c>
      <c r="AK1912" s="21"/>
      <c r="AL1912" s="21"/>
      <c r="AM1912" s="21"/>
      <c r="AN1912" s="21"/>
      <c r="AO1912" s="19" t="s">
        <v>34</v>
      </c>
      <c r="AP1912" s="18"/>
      <c r="AQ1912" s="3">
        <f t="shared" si="160"/>
        <v>34.052681597678394</v>
      </c>
      <c r="AR1912" s="27">
        <v>43.675198854483497</v>
      </c>
      <c r="AS1912" s="28">
        <v>2.4732416339733252E-2</v>
      </c>
      <c r="AT1912" s="28"/>
      <c r="AU1912" s="28"/>
      <c r="AV1912" s="28"/>
      <c r="AW1912" s="61"/>
    </row>
    <row r="1913" spans="33:49" ht="9.9499999999999993" customHeight="1">
      <c r="AG1913" s="18">
        <v>38835</v>
      </c>
      <c r="AH1913" s="19" t="s">
        <v>39</v>
      </c>
      <c r="AI1913" s="19"/>
      <c r="AJ1913" s="19"/>
      <c r="AK1913" s="19"/>
      <c r="AL1913" s="20">
        <v>0.02</v>
      </c>
      <c r="AM1913" s="26"/>
      <c r="AN1913" s="20"/>
      <c r="AO1913" s="19" t="s">
        <v>34</v>
      </c>
      <c r="AP1913" s="18"/>
      <c r="AQ1913" s="3">
        <f t="shared" si="160"/>
        <v>34.052681597678394</v>
      </c>
      <c r="AR1913" s="19"/>
      <c r="AS1913" s="19"/>
      <c r="AT1913" s="27">
        <v>170.39809800175834</v>
      </c>
      <c r="AU1913" s="27">
        <v>97.063805454334926</v>
      </c>
      <c r="AV1913" s="28">
        <v>0</v>
      </c>
      <c r="AW1913" s="61"/>
    </row>
    <row r="1914" spans="33:49" ht="9.9499999999999993" customHeight="1">
      <c r="AG1914" s="18">
        <v>38839</v>
      </c>
      <c r="AH1914" s="19" t="s">
        <v>33</v>
      </c>
      <c r="AI1914" s="26"/>
      <c r="AJ1914" s="20">
        <v>1.4500000000000001E-2</v>
      </c>
      <c r="AK1914" s="21"/>
      <c r="AL1914" s="21"/>
      <c r="AM1914" s="21"/>
      <c r="AN1914" s="21"/>
      <c r="AO1914" s="19" t="s">
        <v>34</v>
      </c>
      <c r="AP1914" s="18"/>
      <c r="AQ1914" s="3">
        <f t="shared" si="160"/>
        <v>34.044072008586639</v>
      </c>
      <c r="AR1914" s="27">
        <v>43.664174749283376</v>
      </c>
      <c r="AS1914" s="28">
        <v>2.4726173603197791E-2</v>
      </c>
      <c r="AT1914" s="28"/>
      <c r="AU1914" s="28"/>
      <c r="AV1914" s="28"/>
      <c r="AW1914" s="61"/>
    </row>
    <row r="1915" spans="33:49" ht="9.9499999999999993" customHeight="1">
      <c r="AG1915" s="18">
        <v>38839</v>
      </c>
      <c r="AH1915" s="19" t="s">
        <v>36</v>
      </c>
      <c r="AI1915" s="26"/>
      <c r="AJ1915" s="26"/>
      <c r="AK1915" s="20">
        <v>2.1999999999999999E-2</v>
      </c>
      <c r="AL1915" s="20"/>
      <c r="AM1915" s="20"/>
      <c r="AN1915" s="20"/>
      <c r="AO1915" s="19" t="s">
        <v>34</v>
      </c>
      <c r="AP1915" s="20"/>
      <c r="AQ1915" s="3">
        <f t="shared" si="160"/>
        <v>34.044072008586639</v>
      </c>
      <c r="AR1915" s="27">
        <v>43.664174749283376</v>
      </c>
      <c r="AS1915" s="28">
        <v>2.4726173603197791E-2</v>
      </c>
      <c r="AT1915" s="28"/>
      <c r="AU1915" s="28"/>
      <c r="AV1915" s="28"/>
      <c r="AW1915" s="61"/>
    </row>
    <row r="1916" spans="33:49" ht="9.9499999999999993" customHeight="1">
      <c r="AG1916" s="18">
        <v>38869</v>
      </c>
      <c r="AH1916" s="19" t="s">
        <v>33</v>
      </c>
      <c r="AI1916" s="26"/>
      <c r="AJ1916" s="20">
        <v>1.4500000000000001E-2</v>
      </c>
      <c r="AK1916" s="20"/>
      <c r="AL1916" s="20"/>
      <c r="AM1916" s="20"/>
      <c r="AN1916" s="20"/>
      <c r="AO1916" s="19" t="s">
        <v>34</v>
      </c>
      <c r="AP1916" s="18"/>
      <c r="AQ1916" s="3">
        <f t="shared" si="160"/>
        <v>33.979569437104203</v>
      </c>
      <c r="AR1916" s="27">
        <v>43.58158260737703</v>
      </c>
      <c r="AS1916" s="28">
        <v>2.467940327830874E-2</v>
      </c>
      <c r="AT1916" s="28"/>
      <c r="AU1916" s="28"/>
      <c r="AV1916" s="28"/>
      <c r="AW1916" s="61"/>
    </row>
    <row r="1917" spans="33:49" ht="9.9499999999999993" customHeight="1">
      <c r="AG1917" s="18">
        <v>38869</v>
      </c>
      <c r="AH1917" s="19" t="s">
        <v>33</v>
      </c>
      <c r="AI1917" s="26"/>
      <c r="AJ1917" s="20">
        <v>1.4500000000000001E-2</v>
      </c>
      <c r="AK1917" s="21"/>
      <c r="AL1917" s="21"/>
      <c r="AM1917" s="21"/>
      <c r="AN1917" s="21"/>
      <c r="AO1917" s="19" t="s">
        <v>34</v>
      </c>
      <c r="AP1917" s="18"/>
      <c r="AQ1917" s="3">
        <f t="shared" si="160"/>
        <v>33.979569437104203</v>
      </c>
      <c r="AR1917" s="27">
        <v>43.58158260737703</v>
      </c>
      <c r="AS1917" s="28">
        <v>2.467940327830874E-2</v>
      </c>
      <c r="AT1917" s="28"/>
      <c r="AU1917" s="28"/>
      <c r="AV1917" s="28"/>
      <c r="AW1917" s="61"/>
    </row>
    <row r="1918" spans="33:49" ht="9.9499999999999993" customHeight="1">
      <c r="AG1918" s="18">
        <v>38869</v>
      </c>
      <c r="AH1918" s="19" t="s">
        <v>33</v>
      </c>
      <c r="AI1918" s="26"/>
      <c r="AJ1918" s="20">
        <v>1.4500000000000001E-2</v>
      </c>
      <c r="AK1918" s="21"/>
      <c r="AL1918" s="21"/>
      <c r="AM1918" s="21"/>
      <c r="AN1918" s="21"/>
      <c r="AO1918" s="19" t="s">
        <v>34</v>
      </c>
      <c r="AP1918" s="20"/>
      <c r="AQ1918" s="3">
        <f t="shared" si="160"/>
        <v>33.979569437104203</v>
      </c>
      <c r="AR1918" s="27">
        <v>43.58158260737703</v>
      </c>
      <c r="AS1918" s="28">
        <v>2.467940327830874E-2</v>
      </c>
      <c r="AT1918" s="28"/>
      <c r="AU1918" s="28"/>
      <c r="AV1918" s="28"/>
      <c r="AW1918" s="61"/>
    </row>
    <row r="1919" spans="33:49" ht="9.9499999999999993" customHeight="1">
      <c r="AG1919" s="18">
        <v>38869</v>
      </c>
      <c r="AH1919" s="19" t="s">
        <v>33</v>
      </c>
      <c r="AI1919" s="26"/>
      <c r="AJ1919" s="20">
        <v>1.4500000000000001E-2</v>
      </c>
      <c r="AK1919" s="21"/>
      <c r="AL1919" s="21"/>
      <c r="AM1919" s="21"/>
      <c r="AN1919" s="21"/>
      <c r="AO1919" s="19" t="s">
        <v>34</v>
      </c>
      <c r="AP1919" s="18"/>
      <c r="AQ1919" s="3">
        <f t="shared" si="160"/>
        <v>33.979569437104203</v>
      </c>
      <c r="AR1919" s="27">
        <v>43.58158260737703</v>
      </c>
      <c r="AS1919" s="28">
        <v>2.467940327830874E-2</v>
      </c>
      <c r="AT1919" s="28"/>
      <c r="AU1919" s="28"/>
      <c r="AV1919" s="28"/>
      <c r="AW1919" s="61"/>
    </row>
    <row r="1920" spans="33:49" ht="9.9499999999999993" customHeight="1">
      <c r="AG1920" s="18">
        <v>38869</v>
      </c>
      <c r="AH1920" s="19" t="s">
        <v>36</v>
      </c>
      <c r="AI1920" s="26"/>
      <c r="AJ1920" s="26"/>
      <c r="AK1920" s="20">
        <v>2.1999999999999999E-2</v>
      </c>
      <c r="AL1920" s="20"/>
      <c r="AM1920" s="20"/>
      <c r="AN1920" s="20"/>
      <c r="AO1920" s="19" t="s">
        <v>34</v>
      </c>
      <c r="AP1920" s="20"/>
      <c r="AQ1920" s="3">
        <f t="shared" si="160"/>
        <v>33.979569437104203</v>
      </c>
      <c r="AR1920" s="27">
        <v>43.58158260737703</v>
      </c>
      <c r="AS1920" s="28">
        <v>2.467940327830874E-2</v>
      </c>
      <c r="AT1920" s="28"/>
      <c r="AU1920" s="28"/>
      <c r="AV1920" s="28"/>
      <c r="AW1920" s="61"/>
    </row>
    <row r="1921" spans="33:49" ht="9.9499999999999993" customHeight="1">
      <c r="AG1921" s="18">
        <v>38869</v>
      </c>
      <c r="AH1921" s="19" t="s">
        <v>39</v>
      </c>
      <c r="AI1921" s="19"/>
      <c r="AJ1921" s="19"/>
      <c r="AK1921" s="19"/>
      <c r="AL1921" s="20">
        <v>0.02</v>
      </c>
      <c r="AM1921" s="26"/>
      <c r="AN1921" s="21"/>
      <c r="AO1921" s="19" t="s">
        <v>34</v>
      </c>
      <c r="AP1921" s="20"/>
      <c r="AQ1921" s="3">
        <f t="shared" si="160"/>
        <v>33.979569437104203</v>
      </c>
      <c r="AR1921" s="19"/>
      <c r="AS1921" s="19"/>
      <c r="AT1921" s="27">
        <v>170.0328556933683</v>
      </c>
      <c r="AU1921" s="27">
        <v>96.855752613481627</v>
      </c>
      <c r="AV1921" s="28">
        <v>0</v>
      </c>
      <c r="AW1921" s="61"/>
    </row>
    <row r="1922" spans="33:49" ht="9.9499999999999993" customHeight="1">
      <c r="AG1922" s="18">
        <v>38901</v>
      </c>
      <c r="AH1922" s="19" t="s">
        <v>33</v>
      </c>
      <c r="AI1922" s="26"/>
      <c r="AJ1922" s="20">
        <v>1.4500000000000001E-2</v>
      </c>
      <c r="AK1922" s="20"/>
      <c r="AL1922" s="20"/>
      <c r="AM1922" s="20"/>
      <c r="AN1922" s="20"/>
      <c r="AO1922" s="19" t="s">
        <v>34</v>
      </c>
      <c r="AP1922" s="18"/>
      <c r="AQ1922" s="3">
        <f t="shared" si="160"/>
        <v>33.910901392896257</v>
      </c>
      <c r="AR1922" s="27">
        <v>43.493656510763827</v>
      </c>
      <c r="AS1922" s="28">
        <v>2.4629612438527775E-2</v>
      </c>
      <c r="AT1922" s="28"/>
      <c r="AU1922" s="28"/>
      <c r="AV1922" s="28"/>
      <c r="AW1922" s="61"/>
    </row>
    <row r="1923" spans="33:49" ht="9.9499999999999993" customHeight="1">
      <c r="AG1923" s="18">
        <v>38901</v>
      </c>
      <c r="AH1923" s="19" t="s">
        <v>33</v>
      </c>
      <c r="AI1923" s="26"/>
      <c r="AJ1923" s="20">
        <v>1.4500000000000001E-2</v>
      </c>
      <c r="AK1923" s="21"/>
      <c r="AL1923" s="21"/>
      <c r="AM1923" s="21"/>
      <c r="AN1923" s="21"/>
      <c r="AO1923" s="19" t="s">
        <v>34</v>
      </c>
      <c r="AP1923" s="20"/>
      <c r="AQ1923" s="3">
        <f t="shared" si="160"/>
        <v>33.910901392896257</v>
      </c>
      <c r="AR1923" s="27">
        <v>43.493656510763827</v>
      </c>
      <c r="AS1923" s="28">
        <v>2.4629612438527775E-2</v>
      </c>
      <c r="AT1923" s="28"/>
      <c r="AU1923" s="28"/>
      <c r="AV1923" s="28"/>
      <c r="AW1923" s="61"/>
    </row>
    <row r="1924" spans="33:49" ht="9.9499999999999993" customHeight="1">
      <c r="AG1924" s="18">
        <v>38901</v>
      </c>
      <c r="AH1924" s="19" t="s">
        <v>33</v>
      </c>
      <c r="AI1924" s="26"/>
      <c r="AJ1924" s="20">
        <v>1.4500000000000001E-2</v>
      </c>
      <c r="AK1924" s="21"/>
      <c r="AL1924" s="21"/>
      <c r="AM1924" s="21"/>
      <c r="AN1924" s="21"/>
      <c r="AO1924" s="19" t="s">
        <v>34</v>
      </c>
      <c r="AP1924" s="20"/>
      <c r="AQ1924" s="3">
        <f t="shared" si="160"/>
        <v>33.910901392896257</v>
      </c>
      <c r="AR1924" s="27">
        <v>43.493656510763827</v>
      </c>
      <c r="AS1924" s="28">
        <v>2.4629612438527775E-2</v>
      </c>
      <c r="AT1924" s="28"/>
      <c r="AU1924" s="28"/>
      <c r="AV1924" s="28"/>
      <c r="AW1924" s="61"/>
    </row>
    <row r="1925" spans="33:49" ht="9.9499999999999993" customHeight="1">
      <c r="AG1925" s="18">
        <v>38901</v>
      </c>
      <c r="AH1925" s="19" t="s">
        <v>33</v>
      </c>
      <c r="AI1925" s="26"/>
      <c r="AJ1925" s="20">
        <v>1.4500000000000001E-2</v>
      </c>
      <c r="AK1925" s="21"/>
      <c r="AL1925" s="21"/>
      <c r="AM1925" s="21"/>
      <c r="AN1925" s="21"/>
      <c r="AO1925" s="19" t="s">
        <v>34</v>
      </c>
      <c r="AP1925" s="20"/>
      <c r="AQ1925" s="3">
        <f t="shared" ref="AQ1925:AQ1988" si="161">100*2.71828^(-(0.69315/30.02)*(AG1925-21794)/365.25)</f>
        <v>33.910901392896257</v>
      </c>
      <c r="AR1925" s="27">
        <v>43.493656510763827</v>
      </c>
      <c r="AS1925" s="28">
        <v>2.4629612438527775E-2</v>
      </c>
      <c r="AT1925" s="28"/>
      <c r="AU1925" s="28"/>
      <c r="AV1925" s="28"/>
      <c r="AW1925" s="61"/>
    </row>
    <row r="1926" spans="33:49" ht="9.9499999999999993" customHeight="1">
      <c r="AG1926" s="18">
        <v>38901</v>
      </c>
      <c r="AH1926" s="19" t="s">
        <v>36</v>
      </c>
      <c r="AI1926" s="26"/>
      <c r="AJ1926" s="26"/>
      <c r="AK1926" s="20">
        <v>2.1999999999999999E-2</v>
      </c>
      <c r="AL1926" s="20"/>
      <c r="AM1926" s="20"/>
      <c r="AN1926" s="20"/>
      <c r="AO1926" s="19" t="s">
        <v>34</v>
      </c>
      <c r="AP1926" s="18"/>
      <c r="AQ1926" s="3">
        <f t="shared" si="161"/>
        <v>33.910901392896257</v>
      </c>
      <c r="AR1926" s="27">
        <v>43.493656510763827</v>
      </c>
      <c r="AS1926" s="28">
        <v>2.4629612438527775E-2</v>
      </c>
      <c r="AT1926" s="28"/>
      <c r="AU1926" s="28"/>
      <c r="AV1926" s="28"/>
      <c r="AW1926" s="61"/>
    </row>
    <row r="1927" spans="33:49" ht="9.9499999999999993" customHeight="1">
      <c r="AG1927" s="18">
        <v>38901</v>
      </c>
      <c r="AH1927" s="19" t="s">
        <v>39</v>
      </c>
      <c r="AI1927" s="19"/>
      <c r="AJ1927" s="19"/>
      <c r="AK1927" s="19"/>
      <c r="AL1927" s="20">
        <v>0.02</v>
      </c>
      <c r="AM1927" s="26"/>
      <c r="AN1927" s="20"/>
      <c r="AO1927" s="19" t="s">
        <v>34</v>
      </c>
      <c r="AP1927" s="18"/>
      <c r="AQ1927" s="3">
        <f t="shared" si="161"/>
        <v>33.910901392896257</v>
      </c>
      <c r="AR1927" s="19"/>
      <c r="AS1927" s="19"/>
      <c r="AT1927" s="27">
        <v>169.68981341718936</v>
      </c>
      <c r="AU1927" s="27">
        <v>96.660345568754522</v>
      </c>
      <c r="AV1927" s="28">
        <v>0</v>
      </c>
      <c r="AW1927" s="61"/>
    </row>
    <row r="1928" spans="33:49" ht="9.9499999999999993" customHeight="1">
      <c r="AG1928" s="18">
        <v>38930</v>
      </c>
      <c r="AH1928" s="19" t="s">
        <v>33</v>
      </c>
      <c r="AI1928" s="26"/>
      <c r="AJ1928" s="20">
        <v>1.4500000000000001E-2</v>
      </c>
      <c r="AK1928" s="21"/>
      <c r="AL1928" s="21"/>
      <c r="AM1928" s="21"/>
      <c r="AN1928" s="21"/>
      <c r="AO1928" s="19" t="s">
        <v>34</v>
      </c>
      <c r="AP1928" s="20"/>
      <c r="AQ1928" s="3">
        <f t="shared" si="161"/>
        <v>33.848790849571891</v>
      </c>
      <c r="AR1928" s="27">
        <v>43.414126720670431</v>
      </c>
      <c r="AS1928" s="28">
        <v>2.4584576263957516E-2</v>
      </c>
      <c r="AT1928" s="28"/>
      <c r="AU1928" s="28"/>
      <c r="AV1928" s="28"/>
      <c r="AW1928" s="61"/>
    </row>
    <row r="1929" spans="33:49" ht="9.9499999999999993" customHeight="1">
      <c r="AG1929" s="18">
        <v>38930</v>
      </c>
      <c r="AH1929" s="19" t="s">
        <v>33</v>
      </c>
      <c r="AI1929" s="26"/>
      <c r="AJ1929" s="20">
        <v>1.4500000000000001E-2</v>
      </c>
      <c r="AK1929" s="21"/>
      <c r="AL1929" s="21"/>
      <c r="AM1929" s="21"/>
      <c r="AN1929" s="21"/>
      <c r="AO1929" s="19" t="s">
        <v>34</v>
      </c>
      <c r="AP1929" s="18"/>
      <c r="AQ1929" s="3">
        <f t="shared" si="161"/>
        <v>33.848790849571891</v>
      </c>
      <c r="AR1929" s="27">
        <v>43.414126720670431</v>
      </c>
      <c r="AS1929" s="28">
        <v>2.4584576263957516E-2</v>
      </c>
      <c r="AT1929" s="28"/>
      <c r="AU1929" s="28"/>
      <c r="AV1929" s="28"/>
      <c r="AW1929" s="61"/>
    </row>
    <row r="1930" spans="33:49" ht="9.9499999999999993" customHeight="1">
      <c r="AG1930" s="18">
        <v>38930</v>
      </c>
      <c r="AH1930" s="19" t="s">
        <v>33</v>
      </c>
      <c r="AI1930" s="26"/>
      <c r="AJ1930" s="20">
        <v>1.4500000000000001E-2</v>
      </c>
      <c r="AK1930" s="21"/>
      <c r="AL1930" s="21"/>
      <c r="AM1930" s="21"/>
      <c r="AN1930" s="21"/>
      <c r="AO1930" s="19" t="s">
        <v>34</v>
      </c>
      <c r="AP1930" s="20"/>
      <c r="AQ1930" s="3">
        <f t="shared" si="161"/>
        <v>33.848790849571891</v>
      </c>
      <c r="AR1930" s="27">
        <v>43.414126720670431</v>
      </c>
      <c r="AS1930" s="28">
        <v>2.4584576263957516E-2</v>
      </c>
      <c r="AT1930" s="28"/>
      <c r="AU1930" s="28"/>
      <c r="AV1930" s="28"/>
      <c r="AW1930" s="61"/>
    </row>
    <row r="1931" spans="33:49" ht="9.9499999999999993" customHeight="1">
      <c r="AG1931" s="18">
        <v>38930</v>
      </c>
      <c r="AH1931" s="19" t="s">
        <v>33</v>
      </c>
      <c r="AI1931" s="26"/>
      <c r="AJ1931" s="20">
        <v>1.4500000000000001E-2</v>
      </c>
      <c r="AK1931" s="21"/>
      <c r="AL1931" s="21"/>
      <c r="AM1931" s="21"/>
      <c r="AN1931" s="21"/>
      <c r="AO1931" s="19" t="s">
        <v>34</v>
      </c>
      <c r="AP1931" s="18"/>
      <c r="AQ1931" s="3">
        <f t="shared" si="161"/>
        <v>33.848790849571891</v>
      </c>
      <c r="AR1931" s="27">
        <v>43.414126720670431</v>
      </c>
      <c r="AS1931" s="28">
        <v>2.4584576263957516E-2</v>
      </c>
      <c r="AT1931" s="28"/>
      <c r="AU1931" s="28"/>
      <c r="AV1931" s="28"/>
      <c r="AW1931" s="61"/>
    </row>
    <row r="1932" spans="33:49" ht="9.9499999999999993" customHeight="1">
      <c r="AG1932" s="18">
        <v>38930</v>
      </c>
      <c r="AH1932" s="19" t="s">
        <v>36</v>
      </c>
      <c r="AI1932" s="26"/>
      <c r="AJ1932" s="26"/>
      <c r="AK1932" s="20">
        <v>2.1999999999999999E-2</v>
      </c>
      <c r="AL1932" s="20"/>
      <c r="AM1932" s="20"/>
      <c r="AN1932" s="20"/>
      <c r="AO1932" s="19" t="s">
        <v>34</v>
      </c>
      <c r="AP1932" s="20"/>
      <c r="AQ1932" s="3">
        <f t="shared" si="161"/>
        <v>33.848790849571891</v>
      </c>
      <c r="AR1932" s="27">
        <v>43.414126720670431</v>
      </c>
      <c r="AS1932" s="28">
        <v>2.4584576263957516E-2</v>
      </c>
      <c r="AT1932" s="28"/>
      <c r="AU1932" s="28"/>
      <c r="AV1932" s="28"/>
      <c r="AW1932" s="61"/>
    </row>
    <row r="1933" spans="33:49" ht="9.9499999999999993" customHeight="1">
      <c r="AG1933" s="18">
        <v>38930</v>
      </c>
      <c r="AH1933" s="19" t="s">
        <v>39</v>
      </c>
      <c r="AI1933" s="19"/>
      <c r="AJ1933" s="19"/>
      <c r="AK1933" s="19"/>
      <c r="AL1933" s="20">
        <v>0.02</v>
      </c>
      <c r="AM1933" s="26"/>
      <c r="AN1933" s="21"/>
      <c r="AO1933" s="19" t="s">
        <v>34</v>
      </c>
      <c r="AP1933" s="20"/>
      <c r="AQ1933" s="3">
        <f t="shared" si="161"/>
        <v>33.848790849571891</v>
      </c>
      <c r="AR1933" s="19"/>
      <c r="AS1933" s="19"/>
      <c r="AT1933" s="27">
        <v>169.37952919818568</v>
      </c>
      <c r="AU1933" s="27">
        <v>96.483598484003537</v>
      </c>
      <c r="AV1933" s="28">
        <v>0</v>
      </c>
      <c r="AW1933" s="61"/>
    </row>
    <row r="1934" spans="33:49" ht="9.9499999999999993" customHeight="1">
      <c r="AG1934" s="18">
        <v>38961</v>
      </c>
      <c r="AH1934" s="19" t="s">
        <v>33</v>
      </c>
      <c r="AI1934" s="26"/>
      <c r="AJ1934" s="20">
        <v>1.4500000000000001E-2</v>
      </c>
      <c r="AK1934" s="20"/>
      <c r="AL1934" s="20"/>
      <c r="AM1934" s="20"/>
      <c r="AN1934" s="20"/>
      <c r="AO1934" s="19" t="s">
        <v>34</v>
      </c>
      <c r="AP1934" s="18"/>
      <c r="AQ1934" s="3">
        <f t="shared" si="161"/>
        <v>33.782522614516672</v>
      </c>
      <c r="AR1934" s="27">
        <v>43.329272923538177</v>
      </c>
      <c r="AS1934" s="28">
        <v>2.4536525207666405E-2</v>
      </c>
      <c r="AT1934" s="28"/>
      <c r="AU1934" s="28"/>
      <c r="AV1934" s="28"/>
      <c r="AW1934" s="61"/>
    </row>
    <row r="1935" spans="33:49" ht="9.9499999999999993" customHeight="1">
      <c r="AG1935" s="18">
        <v>38961</v>
      </c>
      <c r="AH1935" s="19" t="s">
        <v>33</v>
      </c>
      <c r="AI1935" s="26"/>
      <c r="AJ1935" s="20">
        <v>1.4500000000000001E-2</v>
      </c>
      <c r="AK1935" s="21"/>
      <c r="AL1935" s="21"/>
      <c r="AM1935" s="21"/>
      <c r="AN1935" s="21"/>
      <c r="AO1935" s="19" t="s">
        <v>34</v>
      </c>
      <c r="AP1935" s="20"/>
      <c r="AQ1935" s="3">
        <f t="shared" si="161"/>
        <v>33.782522614516672</v>
      </c>
      <c r="AR1935" s="27">
        <v>43.329272923538177</v>
      </c>
      <c r="AS1935" s="28">
        <v>2.4536525207666405E-2</v>
      </c>
      <c r="AT1935" s="28"/>
      <c r="AU1935" s="28"/>
      <c r="AV1935" s="28"/>
      <c r="AW1935" s="61"/>
    </row>
    <row r="1936" spans="33:49" ht="9.9499999999999993" customHeight="1">
      <c r="AG1936" s="18">
        <v>38961</v>
      </c>
      <c r="AH1936" s="19" t="s">
        <v>33</v>
      </c>
      <c r="AI1936" s="26"/>
      <c r="AJ1936" s="20">
        <v>1.4500000000000001E-2</v>
      </c>
      <c r="AK1936" s="21"/>
      <c r="AL1936" s="21"/>
      <c r="AM1936" s="21"/>
      <c r="AN1936" s="21"/>
      <c r="AO1936" s="19" t="s">
        <v>34</v>
      </c>
      <c r="AP1936" s="20"/>
      <c r="AQ1936" s="3">
        <f t="shared" si="161"/>
        <v>33.782522614516672</v>
      </c>
      <c r="AR1936" s="27">
        <v>43.329272923538177</v>
      </c>
      <c r="AS1936" s="28">
        <v>2.4536525207666405E-2</v>
      </c>
      <c r="AT1936" s="28"/>
      <c r="AU1936" s="28"/>
      <c r="AV1936" s="28"/>
      <c r="AW1936" s="61"/>
    </row>
    <row r="1937" spans="33:49" ht="9.9499999999999993" customHeight="1">
      <c r="AG1937" s="18">
        <v>38961</v>
      </c>
      <c r="AH1937" s="19" t="s">
        <v>33</v>
      </c>
      <c r="AI1937" s="26"/>
      <c r="AJ1937" s="20">
        <v>1.4500000000000001E-2</v>
      </c>
      <c r="AK1937" s="21"/>
      <c r="AL1937" s="21"/>
      <c r="AM1937" s="21"/>
      <c r="AN1937" s="21"/>
      <c r="AO1937" s="19" t="s">
        <v>34</v>
      </c>
      <c r="AP1937" s="18"/>
      <c r="AQ1937" s="3">
        <f t="shared" si="161"/>
        <v>33.782522614516672</v>
      </c>
      <c r="AR1937" s="27">
        <v>43.329272923538177</v>
      </c>
      <c r="AS1937" s="28">
        <v>2.4536525207666405E-2</v>
      </c>
      <c r="AT1937" s="28"/>
      <c r="AU1937" s="28"/>
      <c r="AV1937" s="28"/>
      <c r="AW1937" s="61"/>
    </row>
    <row r="1938" spans="33:49" ht="9.9499999999999993" customHeight="1">
      <c r="AG1938" s="18">
        <v>38961</v>
      </c>
      <c r="AH1938" s="19" t="s">
        <v>36</v>
      </c>
      <c r="AI1938" s="26"/>
      <c r="AJ1938" s="26"/>
      <c r="AK1938" s="20">
        <v>2.1999999999999999E-2</v>
      </c>
      <c r="AL1938" s="20"/>
      <c r="AM1938" s="20"/>
      <c r="AN1938" s="20"/>
      <c r="AO1938" s="19" t="s">
        <v>34</v>
      </c>
      <c r="AP1938" s="20"/>
      <c r="AQ1938" s="3">
        <f t="shared" si="161"/>
        <v>33.782522614516672</v>
      </c>
      <c r="AR1938" s="27">
        <v>43.329272923538177</v>
      </c>
      <c r="AS1938" s="28">
        <v>2.4536525207666405E-2</v>
      </c>
      <c r="AT1938" s="28"/>
      <c r="AU1938" s="28"/>
      <c r="AV1938" s="28"/>
      <c r="AW1938" s="61"/>
    </row>
    <row r="1939" spans="33:49" ht="9.9499999999999993" customHeight="1">
      <c r="AG1939" s="18">
        <v>38961</v>
      </c>
      <c r="AH1939" s="19" t="s">
        <v>39</v>
      </c>
      <c r="AI1939" s="19"/>
      <c r="AJ1939" s="19"/>
      <c r="AK1939" s="19"/>
      <c r="AL1939" s="20">
        <v>0.02</v>
      </c>
      <c r="AM1939" s="26"/>
      <c r="AN1939" s="20"/>
      <c r="AO1939" s="19" t="s">
        <v>34</v>
      </c>
      <c r="AP1939" s="18"/>
      <c r="AQ1939" s="3">
        <f t="shared" si="161"/>
        <v>33.782522614516672</v>
      </c>
      <c r="AR1939" s="19"/>
      <c r="AS1939" s="19"/>
      <c r="AT1939" s="27">
        <v>169.04847344987104</v>
      </c>
      <c r="AU1939" s="27">
        <v>96.295019320704299</v>
      </c>
      <c r="AV1939" s="28">
        <v>0</v>
      </c>
      <c r="AW1939" s="61"/>
    </row>
    <row r="1940" spans="33:49" ht="9.9499999999999993" customHeight="1">
      <c r="AG1940" s="18">
        <v>38992</v>
      </c>
      <c r="AH1940" s="19" t="s">
        <v>33</v>
      </c>
      <c r="AI1940" s="26"/>
      <c r="AJ1940" s="20">
        <v>1.4500000000000001E-2</v>
      </c>
      <c r="AK1940" s="20"/>
      <c r="AL1940" s="20"/>
      <c r="AM1940" s="20"/>
      <c r="AN1940" s="20"/>
      <c r="AO1940" s="19" t="s">
        <v>34</v>
      </c>
      <c r="AP1940" s="20"/>
      <c r="AQ1940" s="3">
        <f t="shared" si="161"/>
        <v>33.716384117595879</v>
      </c>
      <c r="AR1940" s="27">
        <v>43.244584974885008</v>
      </c>
      <c r="AS1940" s="28">
        <v>2.4488568068145949E-2</v>
      </c>
      <c r="AT1940" s="28"/>
      <c r="AU1940" s="28"/>
      <c r="AV1940" s="28"/>
      <c r="AW1940" s="61"/>
    </row>
    <row r="1941" spans="33:49" ht="9.9499999999999993" customHeight="1">
      <c r="AG1941" s="18">
        <v>38992</v>
      </c>
      <c r="AH1941" s="19" t="s">
        <v>33</v>
      </c>
      <c r="AI1941" s="26"/>
      <c r="AJ1941" s="20">
        <v>1.4500000000000001E-2</v>
      </c>
      <c r="AK1941" s="21"/>
      <c r="AL1941" s="21"/>
      <c r="AM1941" s="21"/>
      <c r="AN1941" s="21"/>
      <c r="AO1941" s="19" t="s">
        <v>34</v>
      </c>
      <c r="AP1941" s="18"/>
      <c r="AQ1941" s="3">
        <f t="shared" si="161"/>
        <v>33.716384117595879</v>
      </c>
      <c r="AR1941" s="27">
        <v>43.244584974885008</v>
      </c>
      <c r="AS1941" s="28">
        <v>2.4488568068145949E-2</v>
      </c>
      <c r="AT1941" s="28"/>
      <c r="AU1941" s="28"/>
      <c r="AV1941" s="28"/>
      <c r="AW1941" s="61"/>
    </row>
    <row r="1942" spans="33:49" ht="9.9499999999999993" customHeight="1">
      <c r="AG1942" s="18">
        <v>38992</v>
      </c>
      <c r="AH1942" s="19" t="s">
        <v>33</v>
      </c>
      <c r="AI1942" s="26"/>
      <c r="AJ1942" s="20">
        <v>1.4500000000000001E-2</v>
      </c>
      <c r="AK1942" s="21"/>
      <c r="AL1942" s="21"/>
      <c r="AM1942" s="21"/>
      <c r="AN1942" s="21"/>
      <c r="AO1942" s="19" t="s">
        <v>34</v>
      </c>
      <c r="AP1942" s="18"/>
      <c r="AQ1942" s="3">
        <f t="shared" si="161"/>
        <v>33.716384117595879</v>
      </c>
      <c r="AR1942" s="27">
        <v>43.244584974885008</v>
      </c>
      <c r="AS1942" s="28">
        <v>2.4488568068145949E-2</v>
      </c>
      <c r="AT1942" s="28"/>
      <c r="AU1942" s="28"/>
      <c r="AV1942" s="28"/>
      <c r="AW1942" s="61"/>
    </row>
    <row r="1943" spans="33:49" ht="9.9499999999999993" customHeight="1">
      <c r="AG1943" s="18">
        <v>38992</v>
      </c>
      <c r="AH1943" s="19" t="s">
        <v>33</v>
      </c>
      <c r="AI1943" s="26"/>
      <c r="AJ1943" s="20">
        <v>1.4500000000000001E-2</v>
      </c>
      <c r="AK1943" s="21"/>
      <c r="AL1943" s="21"/>
      <c r="AM1943" s="21"/>
      <c r="AN1943" s="21"/>
      <c r="AO1943" s="19" t="s">
        <v>34</v>
      </c>
      <c r="AP1943" s="20"/>
      <c r="AQ1943" s="3">
        <f t="shared" si="161"/>
        <v>33.716384117595879</v>
      </c>
      <c r="AR1943" s="27">
        <v>43.244584974885008</v>
      </c>
      <c r="AS1943" s="28">
        <v>2.4488568068145949E-2</v>
      </c>
      <c r="AT1943" s="28"/>
      <c r="AU1943" s="28"/>
      <c r="AV1943" s="28"/>
      <c r="AW1943" s="61"/>
    </row>
    <row r="1944" spans="33:49" ht="9.9499999999999993" customHeight="1">
      <c r="AG1944" s="18">
        <v>38992</v>
      </c>
      <c r="AH1944" s="19" t="s">
        <v>36</v>
      </c>
      <c r="AI1944" s="26"/>
      <c r="AJ1944" s="26"/>
      <c r="AK1944" s="20">
        <v>2.1999999999999999E-2</v>
      </c>
      <c r="AL1944" s="20"/>
      <c r="AM1944" s="20"/>
      <c r="AN1944" s="20"/>
      <c r="AO1944" s="19" t="s">
        <v>34</v>
      </c>
      <c r="AP1944" s="18"/>
      <c r="AQ1944" s="3">
        <f t="shared" si="161"/>
        <v>33.716384117595879</v>
      </c>
      <c r="AR1944" s="27">
        <v>43.244584974885008</v>
      </c>
      <c r="AS1944" s="28">
        <v>2.4488568068145949E-2</v>
      </c>
      <c r="AT1944" s="28"/>
      <c r="AU1944" s="28"/>
      <c r="AV1944" s="28"/>
      <c r="AW1944" s="61"/>
    </row>
    <row r="1945" spans="33:49" ht="9.9499999999999993" customHeight="1">
      <c r="AG1945" s="18">
        <v>38992</v>
      </c>
      <c r="AH1945" s="19" t="s">
        <v>39</v>
      </c>
      <c r="AI1945" s="19"/>
      <c r="AJ1945" s="19"/>
      <c r="AK1945" s="19"/>
      <c r="AL1945" s="20">
        <v>0.02</v>
      </c>
      <c r="AM1945" s="26"/>
      <c r="AN1945" s="21"/>
      <c r="AO1945" s="19" t="s">
        <v>34</v>
      </c>
      <c r="AP1945" s="18"/>
      <c r="AQ1945" s="3">
        <f t="shared" si="161"/>
        <v>33.716384117595879</v>
      </c>
      <c r="AR1945" s="19"/>
      <c r="AS1945" s="19"/>
      <c r="AT1945" s="27">
        <v>168.7180647567761</v>
      </c>
      <c r="AU1945" s="27">
        <v>96.106808739230232</v>
      </c>
      <c r="AV1945" s="28">
        <v>0</v>
      </c>
      <c r="AW1945" s="61"/>
    </row>
    <row r="1946" spans="33:49" ht="9.9499999999999993" customHeight="1">
      <c r="AG1946" s="18">
        <v>39022</v>
      </c>
      <c r="AH1946" s="19" t="s">
        <v>33</v>
      </c>
      <c r="AI1946" s="26"/>
      <c r="AJ1946" s="20">
        <v>1.4500000000000001E-2</v>
      </c>
      <c r="AK1946" s="20"/>
      <c r="AL1946" s="20"/>
      <c r="AM1946" s="20"/>
      <c r="AN1946" s="20"/>
      <c r="AO1946" s="19" t="s">
        <v>34</v>
      </c>
      <c r="AP1946" s="18"/>
      <c r="AQ1946" s="3">
        <f t="shared" si="161"/>
        <v>33.652502409317094</v>
      </c>
      <c r="AR1946" s="27">
        <v>43.162786500061323</v>
      </c>
      <c r="AS1946" s="28">
        <v>2.4442247181501904E-2</v>
      </c>
      <c r="AT1946" s="28"/>
      <c r="AU1946" s="28"/>
      <c r="AV1946" s="28"/>
      <c r="AW1946" s="61"/>
    </row>
    <row r="1947" spans="33:49" ht="9.9499999999999993" customHeight="1">
      <c r="AG1947" s="18">
        <v>39022</v>
      </c>
      <c r="AH1947" s="19" t="s">
        <v>33</v>
      </c>
      <c r="AI1947" s="26"/>
      <c r="AJ1947" s="20">
        <v>1.4500000000000001E-2</v>
      </c>
      <c r="AK1947" s="21"/>
      <c r="AL1947" s="21"/>
      <c r="AM1947" s="21"/>
      <c r="AN1947" s="21"/>
      <c r="AO1947" s="19" t="s">
        <v>34</v>
      </c>
      <c r="AP1947" s="18"/>
      <c r="AQ1947" s="3">
        <f t="shared" si="161"/>
        <v>33.652502409317094</v>
      </c>
      <c r="AR1947" s="27">
        <v>43.162786500061323</v>
      </c>
      <c r="AS1947" s="28">
        <v>2.4442247181501904E-2</v>
      </c>
      <c r="AT1947" s="28"/>
      <c r="AU1947" s="28"/>
      <c r="AV1947" s="28"/>
      <c r="AW1947" s="61"/>
    </row>
    <row r="1948" spans="33:49" ht="9.9499999999999993" customHeight="1">
      <c r="AG1948" s="18">
        <v>39022</v>
      </c>
      <c r="AH1948" s="19" t="s">
        <v>33</v>
      </c>
      <c r="AI1948" s="26"/>
      <c r="AJ1948" s="20">
        <v>1.4500000000000001E-2</v>
      </c>
      <c r="AK1948" s="21"/>
      <c r="AL1948" s="21"/>
      <c r="AM1948" s="21"/>
      <c r="AN1948" s="21"/>
      <c r="AO1948" s="19" t="s">
        <v>34</v>
      </c>
      <c r="AP1948" s="20"/>
      <c r="AQ1948" s="3">
        <f t="shared" si="161"/>
        <v>33.652502409317094</v>
      </c>
      <c r="AR1948" s="27">
        <v>43.162786500061323</v>
      </c>
      <c r="AS1948" s="28">
        <v>2.4442247181501904E-2</v>
      </c>
      <c r="AT1948" s="28"/>
      <c r="AU1948" s="28"/>
      <c r="AV1948" s="28"/>
      <c r="AW1948" s="61"/>
    </row>
    <row r="1949" spans="33:49" ht="9.9499999999999993" customHeight="1">
      <c r="AG1949" s="18">
        <v>39022</v>
      </c>
      <c r="AH1949" s="19" t="s">
        <v>33</v>
      </c>
      <c r="AI1949" s="26"/>
      <c r="AJ1949" s="20">
        <v>1.4500000000000001E-2</v>
      </c>
      <c r="AK1949" s="21"/>
      <c r="AL1949" s="21"/>
      <c r="AM1949" s="21"/>
      <c r="AN1949" s="21"/>
      <c r="AO1949" s="19" t="s">
        <v>34</v>
      </c>
      <c r="AP1949" s="18"/>
      <c r="AQ1949" s="3">
        <f t="shared" si="161"/>
        <v>33.652502409317094</v>
      </c>
      <c r="AR1949" s="27">
        <v>43.162786500061323</v>
      </c>
      <c r="AS1949" s="28">
        <v>2.4442247181501904E-2</v>
      </c>
      <c r="AT1949" s="28"/>
      <c r="AU1949" s="28"/>
      <c r="AV1949" s="28"/>
      <c r="AW1949" s="61"/>
    </row>
    <row r="1950" spans="33:49" ht="9.9499999999999993" customHeight="1">
      <c r="AG1950" s="18">
        <v>39022</v>
      </c>
      <c r="AH1950" s="19" t="s">
        <v>36</v>
      </c>
      <c r="AI1950" s="26"/>
      <c r="AJ1950" s="26"/>
      <c r="AK1950" s="20">
        <v>2.1999999999999999E-2</v>
      </c>
      <c r="AL1950" s="20"/>
      <c r="AM1950" s="20"/>
      <c r="AN1950" s="20"/>
      <c r="AO1950" s="19" t="s">
        <v>34</v>
      </c>
      <c r="AP1950" s="20"/>
      <c r="AQ1950" s="3">
        <f t="shared" si="161"/>
        <v>33.652502409317094</v>
      </c>
      <c r="AR1950" s="27">
        <v>43.162786500061323</v>
      </c>
      <c r="AS1950" s="28">
        <v>2.4442247181501904E-2</v>
      </c>
      <c r="AT1950" s="28"/>
      <c r="AU1950" s="28"/>
      <c r="AV1950" s="28"/>
      <c r="AW1950" s="61"/>
    </row>
    <row r="1951" spans="33:49" ht="9.9499999999999993" customHeight="1">
      <c r="AG1951" s="18">
        <v>39022</v>
      </c>
      <c r="AH1951" s="19" t="s">
        <v>39</v>
      </c>
      <c r="AI1951" s="19"/>
      <c r="AJ1951" s="19"/>
      <c r="AK1951" s="19"/>
      <c r="AL1951" s="20">
        <v>0.02</v>
      </c>
      <c r="AM1951" s="26"/>
      <c r="AN1951" s="20"/>
      <c r="AO1951" s="19" t="s">
        <v>34</v>
      </c>
      <c r="AP1951" s="20"/>
      <c r="AQ1951" s="3">
        <f t="shared" si="161"/>
        <v>33.652502409317094</v>
      </c>
      <c r="AR1951" s="19"/>
      <c r="AS1951" s="19"/>
      <c r="AT1951" s="27">
        <v>168.39892930015597</v>
      </c>
      <c r="AU1951" s="27">
        <v>95.925019727274019</v>
      </c>
      <c r="AV1951" s="28">
        <v>0</v>
      </c>
      <c r="AW1951" s="61"/>
    </row>
    <row r="1952" spans="33:49" ht="9.9499999999999993" customHeight="1">
      <c r="AG1952" s="18">
        <v>39052</v>
      </c>
      <c r="AH1952" s="19" t="s">
        <v>33</v>
      </c>
      <c r="AI1952" s="26"/>
      <c r="AJ1952" s="20">
        <v>1.4500000000000001E-2</v>
      </c>
      <c r="AK1952" s="20"/>
      <c r="AL1952" s="20"/>
      <c r="AM1952" s="20"/>
      <c r="AN1952" s="20"/>
      <c r="AO1952" s="19" t="s">
        <v>34</v>
      </c>
      <c r="AP1952" s="20"/>
      <c r="AQ1952" s="3">
        <f t="shared" si="161"/>
        <v>33.588741736337909</v>
      </c>
      <c r="AR1952" s="27">
        <v>43.081142749591834</v>
      </c>
      <c r="AS1952" s="28">
        <v>2.4396013912252774E-2</v>
      </c>
      <c r="AT1952" s="28"/>
      <c r="AU1952" s="28"/>
      <c r="AV1952" s="28"/>
      <c r="AW1952" s="61"/>
    </row>
    <row r="1953" spans="33:49" ht="9.9499999999999993" customHeight="1">
      <c r="AG1953" s="18">
        <v>39052</v>
      </c>
      <c r="AH1953" s="19" t="s">
        <v>33</v>
      </c>
      <c r="AI1953" s="26"/>
      <c r="AJ1953" s="20">
        <v>1.4500000000000001E-2</v>
      </c>
      <c r="AK1953" s="21"/>
      <c r="AL1953" s="21"/>
      <c r="AM1953" s="21"/>
      <c r="AN1953" s="21"/>
      <c r="AO1953" s="19" t="s">
        <v>34</v>
      </c>
      <c r="AP1953" s="20"/>
      <c r="AQ1953" s="3">
        <f t="shared" si="161"/>
        <v>33.588741736337909</v>
      </c>
      <c r="AR1953" s="27">
        <v>43.081142749591834</v>
      </c>
      <c r="AS1953" s="28">
        <v>2.4396013912252774E-2</v>
      </c>
      <c r="AT1953" s="28"/>
      <c r="AU1953" s="28"/>
      <c r="AV1953" s="28"/>
      <c r="AW1953" s="61"/>
    </row>
    <row r="1954" spans="33:49" ht="9.9499999999999993" customHeight="1">
      <c r="AG1954" s="18">
        <v>39052</v>
      </c>
      <c r="AH1954" s="19" t="s">
        <v>33</v>
      </c>
      <c r="AI1954" s="26"/>
      <c r="AJ1954" s="20">
        <v>1.4500000000000001E-2</v>
      </c>
      <c r="AK1954" s="21"/>
      <c r="AL1954" s="21"/>
      <c r="AM1954" s="21"/>
      <c r="AN1954" s="21"/>
      <c r="AO1954" s="19" t="s">
        <v>34</v>
      </c>
      <c r="AP1954" s="18"/>
      <c r="AQ1954" s="3">
        <f t="shared" si="161"/>
        <v>33.588741736337909</v>
      </c>
      <c r="AR1954" s="27">
        <v>43.081142749591834</v>
      </c>
      <c r="AS1954" s="28">
        <v>2.4396013912252774E-2</v>
      </c>
      <c r="AT1954" s="28"/>
      <c r="AU1954" s="28"/>
      <c r="AV1954" s="28"/>
      <c r="AW1954" s="61"/>
    </row>
    <row r="1955" spans="33:49" ht="9.9499999999999993" customHeight="1">
      <c r="AG1955" s="18">
        <v>39052</v>
      </c>
      <c r="AH1955" s="19" t="s">
        <v>33</v>
      </c>
      <c r="AI1955" s="26"/>
      <c r="AJ1955" s="20">
        <v>1.4500000000000001E-2</v>
      </c>
      <c r="AK1955" s="21"/>
      <c r="AL1955" s="21"/>
      <c r="AM1955" s="21"/>
      <c r="AN1955" s="21"/>
      <c r="AO1955" s="19" t="s">
        <v>34</v>
      </c>
      <c r="AP1955" s="20"/>
      <c r="AQ1955" s="3">
        <f t="shared" si="161"/>
        <v>33.588741736337909</v>
      </c>
      <c r="AR1955" s="27">
        <v>43.081142749591834</v>
      </c>
      <c r="AS1955" s="28">
        <v>2.4396013912252774E-2</v>
      </c>
      <c r="AT1955" s="28"/>
      <c r="AU1955" s="28"/>
      <c r="AV1955" s="28"/>
      <c r="AW1955" s="61"/>
    </row>
    <row r="1956" spans="33:49" ht="9.9499999999999993" customHeight="1">
      <c r="AG1956" s="18">
        <v>39052</v>
      </c>
      <c r="AH1956" s="19" t="s">
        <v>36</v>
      </c>
      <c r="AI1956" s="26"/>
      <c r="AJ1956" s="26"/>
      <c r="AK1956" s="20">
        <v>2.1999999999999999E-2</v>
      </c>
      <c r="AL1956" s="20"/>
      <c r="AM1956" s="20"/>
      <c r="AN1956" s="20"/>
      <c r="AO1956" s="19" t="s">
        <v>34</v>
      </c>
      <c r="AP1956" s="20"/>
      <c r="AQ1956" s="3">
        <f t="shared" si="161"/>
        <v>33.588741736337909</v>
      </c>
      <c r="AR1956" s="27">
        <v>43.081142749591834</v>
      </c>
      <c r="AS1956" s="28">
        <v>2.4396013912252774E-2</v>
      </c>
      <c r="AT1956" s="28"/>
      <c r="AU1956" s="28"/>
      <c r="AV1956" s="28"/>
      <c r="AW1956" s="61"/>
    </row>
    <row r="1957" spans="33:49" ht="9.9499999999999993" customHeight="1">
      <c r="AG1957" s="18">
        <v>39052</v>
      </c>
      <c r="AH1957" s="19" t="s">
        <v>39</v>
      </c>
      <c r="AI1957" s="19"/>
      <c r="AJ1957" s="19"/>
      <c r="AK1957" s="19"/>
      <c r="AL1957" s="20">
        <v>0.02</v>
      </c>
      <c r="AM1957" s="26"/>
      <c r="AN1957" s="20"/>
      <c r="AO1957" s="19" t="s">
        <v>34</v>
      </c>
      <c r="AP1957" s="18"/>
      <c r="AQ1957" s="3">
        <f t="shared" si="161"/>
        <v>33.588741736337909</v>
      </c>
      <c r="AR1957" s="19"/>
      <c r="AS1957" s="19"/>
      <c r="AT1957" s="27">
        <v>168.08039749815819</v>
      </c>
      <c r="AU1957" s="27">
        <v>95.74357457487676</v>
      </c>
      <c r="AV1957" s="28">
        <v>0</v>
      </c>
      <c r="AW1957" s="61"/>
    </row>
    <row r="1958" spans="33:49" ht="9.9499999999999993" customHeight="1">
      <c r="AG1958" s="18">
        <v>39086</v>
      </c>
      <c r="AH1958" s="19" t="s">
        <v>33</v>
      </c>
      <c r="AI1958" s="26"/>
      <c r="AJ1958" s="20">
        <v>1.4500000000000001E-2</v>
      </c>
      <c r="AK1958" s="20"/>
      <c r="AL1958" s="20"/>
      <c r="AM1958" s="20"/>
      <c r="AN1958" s="20"/>
      <c r="AO1958" s="19" t="s">
        <v>34</v>
      </c>
      <c r="AP1958" s="18"/>
      <c r="AQ1958" s="3">
        <f t="shared" si="161"/>
        <v>33.516625668994784</v>
      </c>
      <c r="AR1958" s="27">
        <v>42.98879984077734</v>
      </c>
      <c r="AS1958" s="28">
        <v>2.4343721917557307E-2</v>
      </c>
      <c r="AT1958" s="28"/>
      <c r="AU1958" s="28"/>
      <c r="AV1958" s="28"/>
      <c r="AW1958" s="61"/>
    </row>
    <row r="1959" spans="33:49" ht="9.9499999999999993" customHeight="1">
      <c r="AG1959" s="18">
        <v>39086</v>
      </c>
      <c r="AH1959" s="19" t="s">
        <v>33</v>
      </c>
      <c r="AI1959" s="26"/>
      <c r="AJ1959" s="20">
        <v>1.4500000000000001E-2</v>
      </c>
      <c r="AK1959" s="21"/>
      <c r="AL1959" s="21"/>
      <c r="AM1959" s="21"/>
      <c r="AN1959" s="21"/>
      <c r="AO1959" s="19" t="s">
        <v>34</v>
      </c>
      <c r="AP1959" s="20"/>
      <c r="AQ1959" s="3">
        <f t="shared" si="161"/>
        <v>33.516625668994784</v>
      </c>
      <c r="AR1959" s="27">
        <v>42.98879984077734</v>
      </c>
      <c r="AS1959" s="28">
        <v>2.4343721917557307E-2</v>
      </c>
      <c r="AT1959" s="28"/>
      <c r="AU1959" s="28"/>
      <c r="AV1959" s="28"/>
      <c r="AW1959" s="61"/>
    </row>
    <row r="1960" spans="33:49" ht="9.9499999999999993" customHeight="1">
      <c r="AG1960" s="18">
        <v>39086</v>
      </c>
      <c r="AH1960" s="19" t="s">
        <v>33</v>
      </c>
      <c r="AI1960" s="26"/>
      <c r="AJ1960" s="20">
        <v>1.4500000000000001E-2</v>
      </c>
      <c r="AK1960" s="21"/>
      <c r="AL1960" s="21"/>
      <c r="AM1960" s="21"/>
      <c r="AN1960" s="21"/>
      <c r="AO1960" s="19" t="s">
        <v>34</v>
      </c>
      <c r="AP1960" s="20"/>
      <c r="AQ1960" s="3">
        <f t="shared" si="161"/>
        <v>33.516625668994784</v>
      </c>
      <c r="AR1960" s="27">
        <v>42.98879984077734</v>
      </c>
      <c r="AS1960" s="28">
        <v>2.4343721917557307E-2</v>
      </c>
      <c r="AT1960" s="28"/>
      <c r="AU1960" s="28"/>
      <c r="AV1960" s="28"/>
      <c r="AW1960" s="61"/>
    </row>
    <row r="1961" spans="33:49" ht="9.9499999999999993" customHeight="1">
      <c r="AG1961" s="18">
        <v>39086</v>
      </c>
      <c r="AH1961" s="19" t="s">
        <v>33</v>
      </c>
      <c r="AI1961" s="26"/>
      <c r="AJ1961" s="20">
        <v>1.4500000000000001E-2</v>
      </c>
      <c r="AK1961" s="21"/>
      <c r="AL1961" s="21"/>
      <c r="AM1961" s="21"/>
      <c r="AN1961" s="21"/>
      <c r="AO1961" s="19" t="s">
        <v>34</v>
      </c>
      <c r="AP1961" s="20"/>
      <c r="AQ1961" s="3">
        <f t="shared" si="161"/>
        <v>33.516625668994784</v>
      </c>
      <c r="AR1961" s="27">
        <v>42.98879984077734</v>
      </c>
      <c r="AS1961" s="28">
        <v>2.4343721917557307E-2</v>
      </c>
      <c r="AT1961" s="28"/>
      <c r="AU1961" s="28"/>
      <c r="AV1961" s="28"/>
      <c r="AW1961" s="61"/>
    </row>
    <row r="1962" spans="33:49" ht="9.9499999999999993" customHeight="1">
      <c r="AG1962" s="18">
        <v>39086</v>
      </c>
      <c r="AH1962" s="19" t="s">
        <v>36</v>
      </c>
      <c r="AI1962" s="26"/>
      <c r="AJ1962" s="26"/>
      <c r="AK1962" s="20">
        <v>2.1999999999999999E-2</v>
      </c>
      <c r="AL1962" s="20"/>
      <c r="AM1962" s="20"/>
      <c r="AN1962" s="20"/>
      <c r="AO1962" s="19" t="s">
        <v>34</v>
      </c>
      <c r="AP1962" s="18"/>
      <c r="AQ1962" s="3">
        <f t="shared" si="161"/>
        <v>33.516625668994784</v>
      </c>
      <c r="AR1962" s="27">
        <v>42.98879984077734</v>
      </c>
      <c r="AS1962" s="28">
        <v>2.4343721917557307E-2</v>
      </c>
      <c r="AT1962" s="28"/>
      <c r="AU1962" s="28"/>
      <c r="AV1962" s="28"/>
      <c r="AW1962" s="61"/>
    </row>
    <row r="1963" spans="33:49" ht="9.9499999999999993" customHeight="1">
      <c r="AG1963" s="18">
        <v>39086</v>
      </c>
      <c r="AH1963" s="19" t="s">
        <v>39</v>
      </c>
      <c r="AI1963" s="19"/>
      <c r="AJ1963" s="19"/>
      <c r="AK1963" s="19"/>
      <c r="AL1963" s="20">
        <v>0.02</v>
      </c>
      <c r="AM1963" s="26"/>
      <c r="AN1963" s="20"/>
      <c r="AO1963" s="19" t="s">
        <v>34</v>
      </c>
      <c r="AP1963" s="20"/>
      <c r="AQ1963" s="3">
        <f t="shared" si="161"/>
        <v>33.516625668994784</v>
      </c>
      <c r="AR1963" s="19"/>
      <c r="AS1963" s="19"/>
      <c r="AT1963" s="27">
        <v>167.72012309898793</v>
      </c>
      <c r="AU1963" s="27">
        <v>95.538351602312375</v>
      </c>
      <c r="AV1963" s="28">
        <v>0</v>
      </c>
      <c r="AW1963" s="61"/>
    </row>
    <row r="1964" spans="33:49" ht="9.9499999999999993" customHeight="1">
      <c r="AG1964" s="18">
        <v>39114</v>
      </c>
      <c r="AH1964" s="19" t="s">
        <v>33</v>
      </c>
      <c r="AI1964" s="26"/>
      <c r="AJ1964" s="20">
        <v>1.4500000000000001E-2</v>
      </c>
      <c r="AK1964" s="20"/>
      <c r="AL1964" s="20"/>
      <c r="AM1964" s="20"/>
      <c r="AN1964" s="20"/>
      <c r="AO1964" s="19" t="s">
        <v>34</v>
      </c>
      <c r="AP1964" s="20"/>
      <c r="AQ1964" s="3">
        <f t="shared" si="161"/>
        <v>33.457352241680347</v>
      </c>
      <c r="AR1964" s="27">
        <v>42.912901379698781</v>
      </c>
      <c r="AS1964" s="28">
        <v>2.4300742094037917E-2</v>
      </c>
      <c r="AT1964" s="28"/>
      <c r="AU1964" s="28"/>
      <c r="AV1964" s="28"/>
      <c r="AW1964" s="61"/>
    </row>
    <row r="1965" spans="33:49" ht="9.9499999999999993" customHeight="1">
      <c r="AG1965" s="18">
        <v>39114</v>
      </c>
      <c r="AH1965" s="19" t="s">
        <v>33</v>
      </c>
      <c r="AI1965" s="26"/>
      <c r="AJ1965" s="20">
        <v>1.4500000000000001E-2</v>
      </c>
      <c r="AK1965" s="21"/>
      <c r="AL1965" s="21"/>
      <c r="AM1965" s="21"/>
      <c r="AN1965" s="21"/>
      <c r="AO1965" s="19" t="s">
        <v>34</v>
      </c>
      <c r="AP1965" s="18"/>
      <c r="AQ1965" s="3">
        <f t="shared" si="161"/>
        <v>33.457352241680347</v>
      </c>
      <c r="AR1965" s="27">
        <v>42.912901379698781</v>
      </c>
      <c r="AS1965" s="28">
        <v>2.4300742094037917E-2</v>
      </c>
      <c r="AT1965" s="28"/>
      <c r="AU1965" s="28"/>
      <c r="AV1965" s="28"/>
      <c r="AW1965" s="61"/>
    </row>
    <row r="1966" spans="33:49" ht="9.9499999999999993" customHeight="1">
      <c r="AG1966" s="18">
        <v>39114</v>
      </c>
      <c r="AH1966" s="19" t="s">
        <v>33</v>
      </c>
      <c r="AI1966" s="26"/>
      <c r="AJ1966" s="20">
        <v>1.4500000000000001E-2</v>
      </c>
      <c r="AK1966" s="21"/>
      <c r="AL1966" s="21"/>
      <c r="AM1966" s="21"/>
      <c r="AN1966" s="21"/>
      <c r="AO1966" s="19" t="s">
        <v>34</v>
      </c>
      <c r="AP1966" s="18"/>
      <c r="AQ1966" s="3">
        <f t="shared" si="161"/>
        <v>33.457352241680347</v>
      </c>
      <c r="AR1966" s="27">
        <v>42.912901379698781</v>
      </c>
      <c r="AS1966" s="28">
        <v>2.4300742094037917E-2</v>
      </c>
      <c r="AT1966" s="28"/>
      <c r="AU1966" s="28"/>
      <c r="AV1966" s="28"/>
      <c r="AW1966" s="61"/>
    </row>
    <row r="1967" spans="33:49" ht="9.9499999999999993" customHeight="1">
      <c r="AG1967" s="18">
        <v>39114</v>
      </c>
      <c r="AH1967" s="19" t="s">
        <v>33</v>
      </c>
      <c r="AI1967" s="26"/>
      <c r="AJ1967" s="20">
        <v>1.4500000000000001E-2</v>
      </c>
      <c r="AK1967" s="21"/>
      <c r="AL1967" s="21"/>
      <c r="AM1967" s="21"/>
      <c r="AN1967" s="21"/>
      <c r="AO1967" s="19" t="s">
        <v>34</v>
      </c>
      <c r="AP1967" s="20"/>
      <c r="AQ1967" s="3">
        <f t="shared" si="161"/>
        <v>33.457352241680347</v>
      </c>
      <c r="AR1967" s="27">
        <v>42.912901379698781</v>
      </c>
      <c r="AS1967" s="28">
        <v>2.4300742094037917E-2</v>
      </c>
      <c r="AT1967" s="28"/>
      <c r="AU1967" s="28"/>
      <c r="AV1967" s="28"/>
      <c r="AW1967" s="61"/>
    </row>
    <row r="1968" spans="33:49" ht="9.9499999999999993" customHeight="1">
      <c r="AG1968" s="18">
        <v>39114</v>
      </c>
      <c r="AH1968" s="19" t="s">
        <v>36</v>
      </c>
      <c r="AI1968" s="26"/>
      <c r="AJ1968" s="26"/>
      <c r="AK1968" s="20">
        <v>2.1999999999999999E-2</v>
      </c>
      <c r="AL1968" s="20"/>
      <c r="AM1968" s="20"/>
      <c r="AN1968" s="20"/>
      <c r="AO1968" s="19" t="s">
        <v>34</v>
      </c>
      <c r="AP1968" s="18"/>
      <c r="AQ1968" s="3">
        <f t="shared" si="161"/>
        <v>33.457352241680347</v>
      </c>
      <c r="AR1968" s="27">
        <v>42.912901379698781</v>
      </c>
      <c r="AS1968" s="28">
        <v>2.4300742094037917E-2</v>
      </c>
      <c r="AT1968" s="28"/>
      <c r="AU1968" s="28"/>
      <c r="AV1968" s="28"/>
      <c r="AW1968" s="61"/>
    </row>
    <row r="1969" spans="33:49" ht="9.9499999999999993" customHeight="1">
      <c r="AG1969" s="18">
        <v>39114</v>
      </c>
      <c r="AH1969" s="19" t="s">
        <v>39</v>
      </c>
      <c r="AI1969" s="19"/>
      <c r="AJ1969" s="19"/>
      <c r="AK1969" s="19"/>
      <c r="AL1969" s="20">
        <v>0.02</v>
      </c>
      <c r="AM1969" s="26"/>
      <c r="AN1969" s="21"/>
      <c r="AO1969" s="19" t="s">
        <v>34</v>
      </c>
      <c r="AP1969" s="18"/>
      <c r="AQ1969" s="3">
        <f t="shared" si="161"/>
        <v>33.457352241680347</v>
      </c>
      <c r="AR1969" s="19"/>
      <c r="AS1969" s="19"/>
      <c r="AT1969" s="27">
        <v>167.42400645273892</v>
      </c>
      <c r="AU1969" s="27">
        <v>95.369674786782383</v>
      </c>
      <c r="AV1969" s="28">
        <v>0</v>
      </c>
      <c r="AW1969" s="61"/>
    </row>
    <row r="1970" spans="33:49" ht="9.9499999999999993" customHeight="1">
      <c r="AG1970" s="18">
        <v>39142</v>
      </c>
      <c r="AH1970" s="19" t="s">
        <v>33</v>
      </c>
      <c r="AI1970" s="26"/>
      <c r="AJ1970" s="20">
        <v>1.4500000000000001E-2</v>
      </c>
      <c r="AK1970" s="21"/>
      <c r="AL1970" s="21"/>
      <c r="AM1970" s="21"/>
      <c r="AN1970" s="21"/>
      <c r="AO1970" s="19" t="s">
        <v>34</v>
      </c>
      <c r="AP1970" s="18"/>
      <c r="AQ1970" s="3">
        <f t="shared" si="161"/>
        <v>33.398183638139663</v>
      </c>
      <c r="AR1970" s="27">
        <v>42.837136920416391</v>
      </c>
      <c r="AS1970" s="28">
        <v>2.4257838153131546E-2</v>
      </c>
      <c r="AT1970" s="28"/>
      <c r="AU1970" s="28"/>
      <c r="AV1970" s="28"/>
      <c r="AW1970" s="61"/>
    </row>
    <row r="1971" spans="33:49" ht="9.9499999999999993" customHeight="1">
      <c r="AG1971" s="18">
        <v>39142</v>
      </c>
      <c r="AH1971" s="19" t="s">
        <v>33</v>
      </c>
      <c r="AI1971" s="26"/>
      <c r="AJ1971" s="20">
        <v>5.3999999999999999E-2</v>
      </c>
      <c r="AK1971" s="21"/>
      <c r="AL1971" s="21"/>
      <c r="AM1971" s="21"/>
      <c r="AN1971" s="21"/>
      <c r="AO1971" s="19" t="s">
        <v>34</v>
      </c>
      <c r="AP1971" s="18"/>
      <c r="AQ1971" s="3">
        <f t="shared" si="161"/>
        <v>33.398183638139663</v>
      </c>
      <c r="AR1971" s="27">
        <v>42.837136920416391</v>
      </c>
      <c r="AS1971" s="28">
        <v>2.4257838153131546E-2</v>
      </c>
      <c r="AT1971" s="28"/>
      <c r="AU1971" s="28"/>
      <c r="AV1971" s="28"/>
      <c r="AW1971" s="61"/>
    </row>
    <row r="1972" spans="33:49" ht="9.9499999999999993" customHeight="1">
      <c r="AG1972" s="18">
        <v>39142</v>
      </c>
      <c r="AH1972" s="19" t="s">
        <v>33</v>
      </c>
      <c r="AI1972" s="26"/>
      <c r="AJ1972" s="20">
        <v>4.5999999999999999E-2</v>
      </c>
      <c r="AK1972" s="21"/>
      <c r="AL1972" s="21"/>
      <c r="AM1972" s="21"/>
      <c r="AN1972" s="21"/>
      <c r="AO1972" s="19" t="s">
        <v>34</v>
      </c>
      <c r="AP1972" s="18"/>
      <c r="AQ1972" s="3">
        <f t="shared" si="161"/>
        <v>33.398183638139663</v>
      </c>
      <c r="AR1972" s="27">
        <v>42.837136920416391</v>
      </c>
      <c r="AS1972" s="28">
        <v>2.4257838153131546E-2</v>
      </c>
      <c r="AT1972" s="28"/>
      <c r="AU1972" s="28"/>
      <c r="AV1972" s="28"/>
      <c r="AW1972" s="61"/>
    </row>
    <row r="1973" spans="33:49" ht="9.9499999999999993" customHeight="1">
      <c r="AG1973" s="18">
        <v>39142</v>
      </c>
      <c r="AH1973" s="19" t="s">
        <v>33</v>
      </c>
      <c r="AI1973" s="26"/>
      <c r="AJ1973" s="20">
        <v>1.4500000000000001E-2</v>
      </c>
      <c r="AK1973" s="21"/>
      <c r="AL1973" s="21"/>
      <c r="AM1973" s="21"/>
      <c r="AN1973" s="21"/>
      <c r="AO1973" s="19" t="s">
        <v>34</v>
      </c>
      <c r="AP1973" s="20"/>
      <c r="AQ1973" s="3">
        <f t="shared" si="161"/>
        <v>33.398183638139663</v>
      </c>
      <c r="AR1973" s="27">
        <v>42.837136920416391</v>
      </c>
      <c r="AS1973" s="28">
        <v>2.4257838153131546E-2</v>
      </c>
      <c r="AT1973" s="28"/>
      <c r="AU1973" s="28"/>
      <c r="AV1973" s="28"/>
      <c r="AW1973" s="61"/>
    </row>
    <row r="1974" spans="33:49" ht="9.9499999999999993" customHeight="1">
      <c r="AG1974" s="18">
        <v>39142</v>
      </c>
      <c r="AH1974" s="19" t="s">
        <v>36</v>
      </c>
      <c r="AI1974" s="26"/>
      <c r="AJ1974" s="26"/>
      <c r="AK1974" s="20">
        <v>2.1999999999999999E-2</v>
      </c>
      <c r="AL1974" s="20"/>
      <c r="AM1974" s="20"/>
      <c r="AN1974" s="20"/>
      <c r="AO1974" s="19" t="s">
        <v>34</v>
      </c>
      <c r="AP1974" s="18"/>
      <c r="AQ1974" s="3">
        <f t="shared" si="161"/>
        <v>33.398183638139663</v>
      </c>
      <c r="AR1974" s="27">
        <v>42.837136920416391</v>
      </c>
      <c r="AS1974" s="28">
        <v>2.4257838153131546E-2</v>
      </c>
      <c r="AT1974" s="28"/>
      <c r="AU1974" s="28"/>
      <c r="AV1974" s="28"/>
      <c r="AW1974" s="61"/>
    </row>
    <row r="1975" spans="33:49" ht="9.9499999999999993" customHeight="1">
      <c r="AG1975" s="18">
        <v>39142</v>
      </c>
      <c r="AH1975" s="19" t="s">
        <v>39</v>
      </c>
      <c r="AI1975" s="19"/>
      <c r="AJ1975" s="19"/>
      <c r="AK1975" s="19"/>
      <c r="AL1975" s="20">
        <v>0.02</v>
      </c>
      <c r="AM1975" s="26"/>
      <c r="AN1975" s="20"/>
      <c r="AO1975" s="19" t="s">
        <v>34</v>
      </c>
      <c r="AP1975" s="18"/>
      <c r="AQ1975" s="3">
        <f t="shared" si="161"/>
        <v>33.398183638139663</v>
      </c>
      <c r="AR1975" s="19"/>
      <c r="AS1975" s="19"/>
      <c r="AT1975" s="27">
        <v>167.12841261237966</v>
      </c>
      <c r="AU1975" s="27">
        <v>95.201295776977744</v>
      </c>
      <c r="AV1975" s="28">
        <v>0</v>
      </c>
      <c r="AW1975" s="61"/>
    </row>
    <row r="1976" spans="33:49" ht="9.9499999999999993" customHeight="1">
      <c r="AG1976" s="18">
        <v>39174</v>
      </c>
      <c r="AH1976" s="19" t="s">
        <v>33</v>
      </c>
      <c r="AI1976" s="26"/>
      <c r="AJ1976" s="20">
        <v>1.4500000000000001E-2</v>
      </c>
      <c r="AK1976" s="21"/>
      <c r="AL1976" s="21"/>
      <c r="AM1976" s="21"/>
      <c r="AN1976" s="21"/>
      <c r="AO1976" s="19" t="s">
        <v>34</v>
      </c>
      <c r="AP1976" s="20"/>
      <c r="AQ1976" s="3">
        <f t="shared" si="161"/>
        <v>33.330690494803221</v>
      </c>
      <c r="AR1976" s="27">
        <v>42.750712747310295</v>
      </c>
      <c r="AS1976" s="28">
        <v>2.4208897823444694E-2</v>
      </c>
      <c r="AT1976" s="28"/>
      <c r="AU1976" s="28"/>
      <c r="AV1976" s="28"/>
      <c r="AW1976" s="61"/>
    </row>
    <row r="1977" spans="33:49" ht="9.9499999999999993" customHeight="1">
      <c r="AG1977" s="18">
        <v>39174</v>
      </c>
      <c r="AH1977" s="19" t="s">
        <v>33</v>
      </c>
      <c r="AI1977" s="26"/>
      <c r="AJ1977" s="20">
        <v>1.4500000000000001E-2</v>
      </c>
      <c r="AK1977" s="21"/>
      <c r="AL1977" s="21"/>
      <c r="AM1977" s="21"/>
      <c r="AN1977" s="21"/>
      <c r="AO1977" s="19" t="s">
        <v>34</v>
      </c>
      <c r="AP1977" s="20"/>
      <c r="AQ1977" s="3">
        <f t="shared" si="161"/>
        <v>33.330690494803221</v>
      </c>
      <c r="AR1977" s="27">
        <v>42.750712747310295</v>
      </c>
      <c r="AS1977" s="28">
        <v>2.4208897823444694E-2</v>
      </c>
      <c r="AT1977" s="28"/>
      <c r="AU1977" s="28"/>
      <c r="AV1977" s="28"/>
      <c r="AW1977" s="61"/>
    </row>
    <row r="1978" spans="33:49" ht="9.9499999999999993" customHeight="1">
      <c r="AG1978" s="18">
        <v>39174</v>
      </c>
      <c r="AH1978" s="19" t="s">
        <v>33</v>
      </c>
      <c r="AI1978" s="26"/>
      <c r="AJ1978" s="20">
        <v>2.9000000000000001E-2</v>
      </c>
      <c r="AK1978" s="21"/>
      <c r="AL1978" s="21"/>
      <c r="AM1978" s="21"/>
      <c r="AN1978" s="21"/>
      <c r="AO1978" s="19" t="s">
        <v>34</v>
      </c>
      <c r="AP1978" s="20"/>
      <c r="AQ1978" s="3">
        <f t="shared" si="161"/>
        <v>33.330690494803221</v>
      </c>
      <c r="AR1978" s="27">
        <v>42.750712747310295</v>
      </c>
      <c r="AS1978" s="28">
        <v>2.4208897823444694E-2</v>
      </c>
      <c r="AT1978" s="28"/>
      <c r="AU1978" s="28"/>
      <c r="AV1978" s="28"/>
      <c r="AW1978" s="61"/>
    </row>
    <row r="1979" spans="33:49" ht="9.9499999999999993" customHeight="1">
      <c r="AG1979" s="18">
        <v>39174</v>
      </c>
      <c r="AH1979" s="19" t="s">
        <v>33</v>
      </c>
      <c r="AI1979" s="26"/>
      <c r="AJ1979" s="20">
        <v>1.4500000000000001E-2</v>
      </c>
      <c r="AK1979" s="21"/>
      <c r="AL1979" s="21"/>
      <c r="AM1979" s="21"/>
      <c r="AN1979" s="21"/>
      <c r="AO1979" s="19" t="s">
        <v>34</v>
      </c>
      <c r="AP1979" s="18"/>
      <c r="AQ1979" s="3">
        <f t="shared" si="161"/>
        <v>33.330690494803221</v>
      </c>
      <c r="AR1979" s="27">
        <v>42.750712747310295</v>
      </c>
      <c r="AS1979" s="28">
        <v>2.4208897823444694E-2</v>
      </c>
      <c r="AT1979" s="28"/>
      <c r="AU1979" s="28"/>
      <c r="AV1979" s="28"/>
      <c r="AW1979" s="61"/>
    </row>
    <row r="1980" spans="33:49" ht="9.9499999999999993" customHeight="1">
      <c r="AG1980" s="18">
        <v>39174</v>
      </c>
      <c r="AH1980" s="19" t="s">
        <v>36</v>
      </c>
      <c r="AI1980" s="26"/>
      <c r="AJ1980" s="26"/>
      <c r="AK1980" s="20">
        <v>2.1999999999999999E-2</v>
      </c>
      <c r="AL1980" s="20"/>
      <c r="AM1980" s="20"/>
      <c r="AN1980" s="20"/>
      <c r="AO1980" s="19" t="s">
        <v>34</v>
      </c>
      <c r="AP1980" s="20"/>
      <c r="AQ1980" s="3">
        <f t="shared" si="161"/>
        <v>33.330690494803221</v>
      </c>
      <c r="AR1980" s="27">
        <v>42.750712747310295</v>
      </c>
      <c r="AS1980" s="28">
        <v>2.4208897823444694E-2</v>
      </c>
      <c r="AT1980" s="28"/>
      <c r="AU1980" s="28"/>
      <c r="AV1980" s="28"/>
      <c r="AW1980" s="61"/>
    </row>
    <row r="1981" spans="33:49" ht="9.9499999999999993" customHeight="1">
      <c r="AG1981" s="18">
        <v>39174</v>
      </c>
      <c r="AH1981" s="19" t="s">
        <v>39</v>
      </c>
      <c r="AI1981" s="19"/>
      <c r="AJ1981" s="19"/>
      <c r="AK1981" s="19"/>
      <c r="AL1981" s="20">
        <v>0.02</v>
      </c>
      <c r="AM1981" s="26"/>
      <c r="AN1981" s="20"/>
      <c r="AO1981" s="19" t="s">
        <v>34</v>
      </c>
      <c r="AP1981" s="18"/>
      <c r="AQ1981" s="3">
        <f t="shared" si="161"/>
        <v>33.330690494803221</v>
      </c>
      <c r="AR1981" s="19"/>
      <c r="AS1981" s="19"/>
      <c r="AT1981" s="27">
        <v>166.79123006702437</v>
      </c>
      <c r="AU1981" s="27">
        <v>95.00922660854944</v>
      </c>
      <c r="AV1981" s="28">
        <v>0</v>
      </c>
      <c r="AW1981" s="61"/>
    </row>
    <row r="1982" spans="33:49" ht="9.9499999999999993" customHeight="1">
      <c r="AG1982" s="18">
        <v>39203</v>
      </c>
      <c r="AH1982" s="19" t="s">
        <v>33</v>
      </c>
      <c r="AI1982" s="26"/>
      <c r="AJ1982" s="20">
        <v>1.4500000000000001E-2</v>
      </c>
      <c r="AK1982" s="21"/>
      <c r="AL1982" s="21"/>
      <c r="AM1982" s="21"/>
      <c r="AN1982" s="21"/>
      <c r="AO1982" s="19" t="s">
        <v>34</v>
      </c>
      <c r="AP1982" s="18"/>
      <c r="AQ1982" s="3">
        <f t="shared" si="161"/>
        <v>33.269642654404542</v>
      </c>
      <c r="AR1982" s="27">
        <v>42.672541457888002</v>
      </c>
      <c r="AS1982" s="28">
        <v>2.4164630941403756E-2</v>
      </c>
      <c r="AT1982" s="28"/>
      <c r="AU1982" s="28"/>
      <c r="AV1982" s="28"/>
      <c r="AW1982" s="61"/>
    </row>
    <row r="1983" spans="33:49" ht="9.9499999999999993" customHeight="1">
      <c r="AG1983" s="18">
        <v>39203</v>
      </c>
      <c r="AH1983" s="19" t="s">
        <v>33</v>
      </c>
      <c r="AI1983" s="26"/>
      <c r="AJ1983" s="20">
        <v>3.9E-2</v>
      </c>
      <c r="AK1983" s="21"/>
      <c r="AL1983" s="21"/>
      <c r="AM1983" s="21"/>
      <c r="AN1983" s="21"/>
      <c r="AO1983" s="19" t="s">
        <v>34</v>
      </c>
      <c r="AP1983" s="18"/>
      <c r="AQ1983" s="3">
        <f t="shared" si="161"/>
        <v>33.269642654404542</v>
      </c>
      <c r="AR1983" s="27">
        <v>42.672541457888002</v>
      </c>
      <c r="AS1983" s="28">
        <v>2.4164630941403756E-2</v>
      </c>
      <c r="AT1983" s="28"/>
      <c r="AU1983" s="28"/>
      <c r="AV1983" s="28"/>
      <c r="AW1983" s="61"/>
    </row>
    <row r="1984" spans="33:49" ht="9.9499999999999993" customHeight="1">
      <c r="AG1984" s="18">
        <v>39203</v>
      </c>
      <c r="AH1984" s="19" t="s">
        <v>33</v>
      </c>
      <c r="AI1984" s="26"/>
      <c r="AJ1984" s="20">
        <v>1.4500000000000001E-2</v>
      </c>
      <c r="AK1984" s="21"/>
      <c r="AL1984" s="21"/>
      <c r="AM1984" s="21"/>
      <c r="AN1984" s="21"/>
      <c r="AO1984" s="19" t="s">
        <v>34</v>
      </c>
      <c r="AP1984" s="20"/>
      <c r="AQ1984" s="3">
        <f t="shared" si="161"/>
        <v>33.269642654404542</v>
      </c>
      <c r="AR1984" s="27">
        <v>42.672541457888002</v>
      </c>
      <c r="AS1984" s="28">
        <v>2.4164630941403756E-2</v>
      </c>
      <c r="AT1984" s="28"/>
      <c r="AU1984" s="28"/>
      <c r="AV1984" s="28"/>
      <c r="AW1984" s="61"/>
    </row>
    <row r="1985" spans="33:49" ht="9.9499999999999993" customHeight="1">
      <c r="AG1985" s="18">
        <v>39203</v>
      </c>
      <c r="AH1985" s="19" t="s">
        <v>39</v>
      </c>
      <c r="AI1985" s="19"/>
      <c r="AJ1985" s="19"/>
      <c r="AK1985" s="19"/>
      <c r="AL1985" s="20">
        <v>0.02</v>
      </c>
      <c r="AM1985" s="26"/>
      <c r="AN1985" s="21"/>
      <c r="AO1985" s="19" t="s">
        <v>34</v>
      </c>
      <c r="AP1985" s="20"/>
      <c r="AQ1985" s="3">
        <f t="shared" si="161"/>
        <v>33.269642654404542</v>
      </c>
      <c r="AR1985" s="19"/>
      <c r="AS1985" s="19"/>
      <c r="AT1985" s="27">
        <v>166.4862460169166</v>
      </c>
      <c r="AU1985" s="27">
        <v>94.835498657043601</v>
      </c>
      <c r="AV1985" s="28">
        <v>0</v>
      </c>
      <c r="AW1985" s="61"/>
    </row>
    <row r="1986" spans="33:49" ht="9.9499999999999993" customHeight="1">
      <c r="AG1986" s="18">
        <v>39204</v>
      </c>
      <c r="AH1986" s="19" t="s">
        <v>33</v>
      </c>
      <c r="AI1986" s="26"/>
      <c r="AJ1986" s="20">
        <v>1.4500000000000001E-2</v>
      </c>
      <c r="AK1986" s="21"/>
      <c r="AL1986" s="21"/>
      <c r="AM1986" s="21"/>
      <c r="AN1986" s="21"/>
      <c r="AO1986" s="19" t="s">
        <v>34</v>
      </c>
      <c r="AP1986" s="18"/>
      <c r="AQ1986" s="3">
        <f t="shared" si="161"/>
        <v>33.267539551941333</v>
      </c>
      <c r="AR1986" s="27">
        <v>42.669848447135216</v>
      </c>
      <c r="AS1986" s="28">
        <v>2.4163105941749669E-2</v>
      </c>
      <c r="AT1986" s="28"/>
      <c r="AU1986" s="28"/>
      <c r="AV1986" s="28"/>
      <c r="AW1986" s="61"/>
    </row>
    <row r="1987" spans="33:49" ht="9.9499999999999993" customHeight="1">
      <c r="AG1987" s="18">
        <v>39204</v>
      </c>
      <c r="AH1987" s="19" t="s">
        <v>36</v>
      </c>
      <c r="AI1987" s="26"/>
      <c r="AJ1987" s="26"/>
      <c r="AK1987" s="20">
        <v>2.1999999999999999E-2</v>
      </c>
      <c r="AL1987" s="20"/>
      <c r="AM1987" s="20"/>
      <c r="AN1987" s="20"/>
      <c r="AO1987" s="19" t="s">
        <v>34</v>
      </c>
      <c r="AP1987" s="18"/>
      <c r="AQ1987" s="3">
        <f t="shared" si="161"/>
        <v>33.267539551941333</v>
      </c>
      <c r="AR1987" s="27">
        <v>42.669848447135216</v>
      </c>
      <c r="AS1987" s="28">
        <v>2.4163105941749669E-2</v>
      </c>
      <c r="AT1987" s="28"/>
      <c r="AU1987" s="28"/>
      <c r="AV1987" s="28"/>
      <c r="AW1987" s="61"/>
    </row>
    <row r="1988" spans="33:49" ht="9.9499999999999993" customHeight="1">
      <c r="AG1988" s="18">
        <v>39234</v>
      </c>
      <c r="AH1988" s="19" t="s">
        <v>33</v>
      </c>
      <c r="AI1988" s="26"/>
      <c r="AJ1988" s="20">
        <v>1.4500000000000001E-2</v>
      </c>
      <c r="AK1988" s="20"/>
      <c r="AL1988" s="20"/>
      <c r="AM1988" s="20"/>
      <c r="AN1988" s="20"/>
      <c r="AO1988" s="19" t="s">
        <v>34</v>
      </c>
      <c r="AP1988" s="18"/>
      <c r="AQ1988" s="3">
        <f t="shared" si="161"/>
        <v>33.204508259813522</v>
      </c>
      <c r="AR1988" s="27">
        <v>42.589137104294004</v>
      </c>
      <c r="AS1988" s="28">
        <v>2.4117400676820284E-2</v>
      </c>
      <c r="AT1988" s="28"/>
      <c r="AU1988" s="28"/>
      <c r="AV1988" s="28"/>
      <c r="AW1988" s="61"/>
    </row>
    <row r="1989" spans="33:49" ht="9.9499999999999993" customHeight="1">
      <c r="AG1989" s="18">
        <v>39234</v>
      </c>
      <c r="AH1989" s="19" t="s">
        <v>33</v>
      </c>
      <c r="AI1989" s="26"/>
      <c r="AJ1989" s="20">
        <v>1.4500000000000001E-2</v>
      </c>
      <c r="AK1989" s="21"/>
      <c r="AL1989" s="21"/>
      <c r="AM1989" s="21"/>
      <c r="AN1989" s="21"/>
      <c r="AO1989" s="19" t="s">
        <v>34</v>
      </c>
      <c r="AP1989" s="20"/>
      <c r="AQ1989" s="3">
        <f t="shared" ref="AQ1989:AQ2052" si="162">100*2.71828^(-(0.69315/30.02)*(AG1989-21794)/365.25)</f>
        <v>33.204508259813522</v>
      </c>
      <c r="AR1989" s="27">
        <v>42.589137104294004</v>
      </c>
      <c r="AS1989" s="28">
        <v>2.4117400676820284E-2</v>
      </c>
      <c r="AT1989" s="28"/>
      <c r="AU1989" s="28"/>
      <c r="AV1989" s="28"/>
      <c r="AW1989" s="61"/>
    </row>
    <row r="1990" spans="33:49" ht="9.9499999999999993" customHeight="1">
      <c r="AG1990" s="18">
        <v>39234</v>
      </c>
      <c r="AH1990" s="19" t="s">
        <v>33</v>
      </c>
      <c r="AI1990" s="26"/>
      <c r="AJ1990" s="20">
        <v>1.4500000000000001E-2</v>
      </c>
      <c r="AK1990" s="21"/>
      <c r="AL1990" s="21"/>
      <c r="AM1990" s="21"/>
      <c r="AN1990" s="21"/>
      <c r="AO1990" s="19" t="s">
        <v>34</v>
      </c>
      <c r="AP1990" s="20"/>
      <c r="AQ1990" s="3">
        <f t="shared" si="162"/>
        <v>33.204508259813522</v>
      </c>
      <c r="AR1990" s="27">
        <v>42.589137104294004</v>
      </c>
      <c r="AS1990" s="28">
        <v>2.4117400676820284E-2</v>
      </c>
      <c r="AT1990" s="28"/>
      <c r="AU1990" s="28"/>
      <c r="AV1990" s="28"/>
      <c r="AW1990" s="61"/>
    </row>
    <row r="1991" spans="33:49" ht="9.9499999999999993" customHeight="1">
      <c r="AG1991" s="18">
        <v>39234</v>
      </c>
      <c r="AH1991" s="19" t="s">
        <v>33</v>
      </c>
      <c r="AI1991" s="26"/>
      <c r="AJ1991" s="20">
        <v>1.4500000000000001E-2</v>
      </c>
      <c r="AK1991" s="21"/>
      <c r="AL1991" s="21"/>
      <c r="AM1991" s="21"/>
      <c r="AN1991" s="21"/>
      <c r="AO1991" s="19" t="s">
        <v>34</v>
      </c>
      <c r="AP1991" s="20"/>
      <c r="AQ1991" s="3">
        <f t="shared" si="162"/>
        <v>33.204508259813522</v>
      </c>
      <c r="AR1991" s="27">
        <v>42.589137104294004</v>
      </c>
      <c r="AS1991" s="28">
        <v>2.4117400676820284E-2</v>
      </c>
      <c r="AT1991" s="28"/>
      <c r="AU1991" s="28"/>
      <c r="AV1991" s="28"/>
      <c r="AW1991" s="61"/>
    </row>
    <row r="1992" spans="33:49" ht="9.9499999999999993" customHeight="1">
      <c r="AG1992" s="18">
        <v>39234</v>
      </c>
      <c r="AH1992" s="19" t="s">
        <v>36</v>
      </c>
      <c r="AI1992" s="26"/>
      <c r="AJ1992" s="26"/>
      <c r="AK1992" s="20">
        <v>2.1999999999999999E-2</v>
      </c>
      <c r="AL1992" s="20"/>
      <c r="AM1992" s="20"/>
      <c r="AN1992" s="20"/>
      <c r="AO1992" s="19" t="s">
        <v>34</v>
      </c>
      <c r="AP1992" s="20"/>
      <c r="AQ1992" s="3">
        <f t="shared" si="162"/>
        <v>33.204508259813522</v>
      </c>
      <c r="AR1992" s="27">
        <v>42.589137104294004</v>
      </c>
      <c r="AS1992" s="28">
        <v>2.4117400676820284E-2</v>
      </c>
      <c r="AT1992" s="28"/>
      <c r="AU1992" s="28"/>
      <c r="AV1992" s="28"/>
      <c r="AW1992" s="61"/>
    </row>
    <row r="1993" spans="33:49" ht="9.9499999999999993" customHeight="1">
      <c r="AG1993" s="18">
        <v>39234</v>
      </c>
      <c r="AH1993" s="19" t="s">
        <v>39</v>
      </c>
      <c r="AI1993" s="19"/>
      <c r="AJ1993" s="19"/>
      <c r="AK1993" s="19"/>
      <c r="AL1993" s="20">
        <v>0.02</v>
      </c>
      <c r="AM1993" s="26"/>
      <c r="AN1993" s="21"/>
      <c r="AO1993" s="19" t="s">
        <v>34</v>
      </c>
      <c r="AP1993" s="20"/>
      <c r="AQ1993" s="3">
        <f t="shared" si="162"/>
        <v>33.204508259813522</v>
      </c>
      <c r="AR1993" s="19"/>
      <c r="AS1993" s="19"/>
      <c r="AT1993" s="27">
        <v>166.16084524965657</v>
      </c>
      <c r="AU1993" s="27">
        <v>94.650140738508071</v>
      </c>
      <c r="AV1993" s="28">
        <v>0</v>
      </c>
      <c r="AW1993" s="61"/>
    </row>
    <row r="1994" spans="33:49" ht="9.9499999999999993" customHeight="1">
      <c r="AG1994" s="18">
        <v>39265</v>
      </c>
      <c r="AH1994" s="19" t="s">
        <v>33</v>
      </c>
      <c r="AI1994" s="26"/>
      <c r="AJ1994" s="20">
        <v>1.4500000000000001E-2</v>
      </c>
      <c r="AK1994" s="21"/>
      <c r="AL1994" s="21"/>
      <c r="AM1994" s="21"/>
      <c r="AN1994" s="21"/>
      <c r="AO1994" s="19" t="s">
        <v>34</v>
      </c>
      <c r="AP1994" s="18"/>
      <c r="AQ1994" s="3">
        <f t="shared" si="162"/>
        <v>33.139501383555128</v>
      </c>
      <c r="AR1994" s="27">
        <v>42.505895766212106</v>
      </c>
      <c r="AS1994" s="28">
        <v>2.4070262724753315E-2</v>
      </c>
      <c r="AT1994" s="28"/>
      <c r="AU1994" s="28"/>
      <c r="AV1994" s="28"/>
      <c r="AW1994" s="61"/>
    </row>
    <row r="1995" spans="33:49" ht="9.9499999999999993" customHeight="1">
      <c r="AG1995" s="18">
        <v>39265</v>
      </c>
      <c r="AH1995" s="19" t="s">
        <v>36</v>
      </c>
      <c r="AI1995" s="26"/>
      <c r="AJ1995" s="26"/>
      <c r="AK1995" s="20">
        <v>2.1999999999999999E-2</v>
      </c>
      <c r="AL1995" s="20"/>
      <c r="AM1995" s="20"/>
      <c r="AN1995" s="20"/>
      <c r="AO1995" s="19" t="s">
        <v>34</v>
      </c>
      <c r="AP1995" s="18"/>
      <c r="AQ1995" s="3">
        <f t="shared" si="162"/>
        <v>33.139501383555128</v>
      </c>
      <c r="AR1995" s="27">
        <v>42.505895766212106</v>
      </c>
      <c r="AS1995" s="28">
        <v>2.4070262724753315E-2</v>
      </c>
      <c r="AT1995" s="28"/>
      <c r="AU1995" s="28"/>
      <c r="AV1995" s="28"/>
      <c r="AW1995" s="61"/>
    </row>
    <row r="1996" spans="33:49" ht="9.9499999999999993" customHeight="1">
      <c r="AG1996" s="18">
        <v>39266</v>
      </c>
      <c r="AH1996" s="19" t="s">
        <v>33</v>
      </c>
      <c r="AI1996" s="26"/>
      <c r="AJ1996" s="20">
        <v>1.4500000000000001E-2</v>
      </c>
      <c r="AK1996" s="20"/>
      <c r="AL1996" s="20"/>
      <c r="AM1996" s="20"/>
      <c r="AN1996" s="20"/>
      <c r="AO1996" s="19" t="s">
        <v>34</v>
      </c>
      <c r="AP1996" s="18"/>
      <c r="AQ1996" s="3">
        <f t="shared" si="162"/>
        <v>33.137406507823734</v>
      </c>
      <c r="AR1996" s="27">
        <v>42.503213272260624</v>
      </c>
      <c r="AS1996" s="28">
        <v>2.4068743680559425E-2</v>
      </c>
      <c r="AT1996" s="28"/>
      <c r="AU1996" s="28"/>
      <c r="AV1996" s="28"/>
      <c r="AW1996" s="61"/>
    </row>
    <row r="1997" spans="33:49" ht="9.9499999999999993" customHeight="1">
      <c r="AG1997" s="18">
        <v>39266</v>
      </c>
      <c r="AH1997" s="19" t="s">
        <v>33</v>
      </c>
      <c r="AI1997" s="26"/>
      <c r="AJ1997" s="20">
        <v>1.4500000000000001E-2</v>
      </c>
      <c r="AK1997" s="21"/>
      <c r="AL1997" s="21"/>
      <c r="AM1997" s="21"/>
      <c r="AN1997" s="21"/>
      <c r="AO1997" s="19" t="s">
        <v>34</v>
      </c>
      <c r="AP1997" s="20"/>
      <c r="AQ1997" s="3">
        <f t="shared" si="162"/>
        <v>33.137406507823734</v>
      </c>
      <c r="AR1997" s="27">
        <v>42.503213272260624</v>
      </c>
      <c r="AS1997" s="28">
        <v>2.4068743680559425E-2</v>
      </c>
      <c r="AT1997" s="28"/>
      <c r="AU1997" s="28"/>
      <c r="AV1997" s="28"/>
      <c r="AW1997" s="61"/>
    </row>
    <row r="1998" spans="33:49" ht="9.9499999999999993" customHeight="1">
      <c r="AG1998" s="18">
        <v>39266</v>
      </c>
      <c r="AH1998" s="19" t="s">
        <v>33</v>
      </c>
      <c r="AI1998" s="26"/>
      <c r="AJ1998" s="20">
        <v>1.4500000000000001E-2</v>
      </c>
      <c r="AK1998" s="21"/>
      <c r="AL1998" s="21"/>
      <c r="AM1998" s="21"/>
      <c r="AN1998" s="21"/>
      <c r="AO1998" s="19" t="s">
        <v>34</v>
      </c>
      <c r="AP1998" s="20"/>
      <c r="AQ1998" s="3">
        <f t="shared" si="162"/>
        <v>33.137406507823734</v>
      </c>
      <c r="AR1998" s="27">
        <v>42.503213272260624</v>
      </c>
      <c r="AS1998" s="28">
        <v>2.4068743680559425E-2</v>
      </c>
      <c r="AT1998" s="28"/>
      <c r="AU1998" s="28"/>
      <c r="AV1998" s="28"/>
      <c r="AW1998" s="61"/>
    </row>
    <row r="1999" spans="33:49" ht="9.9499999999999993" customHeight="1">
      <c r="AG1999" s="18">
        <v>39266</v>
      </c>
      <c r="AH1999" s="19" t="s">
        <v>39</v>
      </c>
      <c r="AI1999" s="19"/>
      <c r="AJ1999" s="19"/>
      <c r="AK1999" s="19"/>
      <c r="AL1999" s="20">
        <v>0.02</v>
      </c>
      <c r="AM1999" s="26"/>
      <c r="AN1999" s="20"/>
      <c r="AO1999" s="19" t="s">
        <v>34</v>
      </c>
      <c r="AP1999" s="20"/>
      <c r="AQ1999" s="3">
        <f t="shared" si="162"/>
        <v>33.137406507823734</v>
      </c>
      <c r="AR1999" s="19"/>
      <c r="AS1999" s="19"/>
      <c r="AT1999" s="27">
        <v>165.82561477708808</v>
      </c>
      <c r="AU1999" s="27">
        <v>94.459183528578308</v>
      </c>
      <c r="AV1999" s="28">
        <v>0</v>
      </c>
      <c r="AW1999" s="61"/>
    </row>
    <row r="2000" spans="33:49" ht="9.9499999999999993" customHeight="1">
      <c r="AG2000" s="18">
        <v>39295</v>
      </c>
      <c r="AH2000" s="19" t="s">
        <v>33</v>
      </c>
      <c r="AI2000" s="26"/>
      <c r="AJ2000" s="20">
        <v>1.4500000000000001E-2</v>
      </c>
      <c r="AK2000" s="21"/>
      <c r="AL2000" s="21"/>
      <c r="AM2000" s="21"/>
      <c r="AN2000" s="21"/>
      <c r="AO2000" s="19" t="s">
        <v>34</v>
      </c>
      <c r="AP2000" s="18"/>
      <c r="AQ2000" s="3">
        <f t="shared" si="162"/>
        <v>33.076712682592877</v>
      </c>
      <c r="AR2000" s="27">
        <v>42.425494544956074</v>
      </c>
      <c r="AS2000" s="28">
        <v>2.4024733075650798E-2</v>
      </c>
      <c r="AT2000" s="28"/>
      <c r="AU2000" s="28"/>
      <c r="AV2000" s="28"/>
      <c r="AW2000" s="61"/>
    </row>
    <row r="2001" spans="33:49" ht="9.9499999999999993" customHeight="1">
      <c r="AG2001" s="18">
        <v>39295</v>
      </c>
      <c r="AH2001" s="19" t="s">
        <v>33</v>
      </c>
      <c r="AI2001" s="26"/>
      <c r="AJ2001" s="20">
        <v>1.4500000000000001E-2</v>
      </c>
      <c r="AK2001" s="21"/>
      <c r="AL2001" s="21"/>
      <c r="AM2001" s="21"/>
      <c r="AN2001" s="21"/>
      <c r="AO2001" s="19" t="s">
        <v>34</v>
      </c>
      <c r="AP2001" s="20"/>
      <c r="AQ2001" s="3">
        <f t="shared" si="162"/>
        <v>33.076712682592877</v>
      </c>
      <c r="AR2001" s="27">
        <v>42.425494544956074</v>
      </c>
      <c r="AS2001" s="28">
        <v>2.4024733075650798E-2</v>
      </c>
      <c r="AT2001" s="28"/>
      <c r="AU2001" s="28"/>
      <c r="AV2001" s="28"/>
      <c r="AW2001" s="61"/>
    </row>
    <row r="2002" spans="33:49" ht="9.9499999999999993" customHeight="1">
      <c r="AG2002" s="18">
        <v>39295</v>
      </c>
      <c r="AH2002" s="19" t="s">
        <v>33</v>
      </c>
      <c r="AI2002" s="26"/>
      <c r="AJ2002" s="20">
        <v>1.4500000000000001E-2</v>
      </c>
      <c r="AK2002" s="21"/>
      <c r="AL2002" s="21"/>
      <c r="AM2002" s="21"/>
      <c r="AN2002" s="21"/>
      <c r="AO2002" s="19" t="s">
        <v>34</v>
      </c>
      <c r="AP2002" s="20"/>
      <c r="AQ2002" s="3">
        <f t="shared" si="162"/>
        <v>33.076712682592877</v>
      </c>
      <c r="AR2002" s="27">
        <v>42.425494544956074</v>
      </c>
      <c r="AS2002" s="28">
        <v>2.4024733075650798E-2</v>
      </c>
      <c r="AT2002" s="28"/>
      <c r="AU2002" s="28"/>
      <c r="AV2002" s="28"/>
      <c r="AW2002" s="61"/>
    </row>
    <row r="2003" spans="33:49" ht="9.9499999999999993" customHeight="1">
      <c r="AG2003" s="18">
        <v>39295</v>
      </c>
      <c r="AH2003" s="19" t="s">
        <v>33</v>
      </c>
      <c r="AI2003" s="26"/>
      <c r="AJ2003" s="20">
        <v>1.4500000000000001E-2</v>
      </c>
      <c r="AK2003" s="21"/>
      <c r="AL2003" s="21"/>
      <c r="AM2003" s="21"/>
      <c r="AN2003" s="21"/>
      <c r="AO2003" s="19" t="s">
        <v>34</v>
      </c>
      <c r="AP2003" s="20"/>
      <c r="AQ2003" s="3">
        <f t="shared" si="162"/>
        <v>33.076712682592877</v>
      </c>
      <c r="AR2003" s="27">
        <v>42.425494544956074</v>
      </c>
      <c r="AS2003" s="28">
        <v>2.4024733075650798E-2</v>
      </c>
      <c r="AT2003" s="28"/>
      <c r="AU2003" s="28"/>
      <c r="AV2003" s="28"/>
      <c r="AW2003" s="61"/>
    </row>
    <row r="2004" spans="33:49" ht="9.9499999999999993" customHeight="1">
      <c r="AG2004" s="18">
        <v>39295</v>
      </c>
      <c r="AH2004" s="19" t="s">
        <v>36</v>
      </c>
      <c r="AI2004" s="26"/>
      <c r="AJ2004" s="26"/>
      <c r="AK2004" s="20">
        <v>2.1999999999999999E-2</v>
      </c>
      <c r="AL2004" s="20"/>
      <c r="AM2004" s="20"/>
      <c r="AN2004" s="20"/>
      <c r="AO2004" s="19" t="s">
        <v>34</v>
      </c>
      <c r="AP2004" s="20"/>
      <c r="AQ2004" s="3">
        <f t="shared" si="162"/>
        <v>33.076712682592877</v>
      </c>
      <c r="AR2004" s="27">
        <v>42.425494544956074</v>
      </c>
      <c r="AS2004" s="28">
        <v>2.4024733075650798E-2</v>
      </c>
      <c r="AT2004" s="28"/>
      <c r="AU2004" s="28"/>
      <c r="AV2004" s="28"/>
      <c r="AW2004" s="61"/>
    </row>
    <row r="2005" spans="33:49" ht="9.9499999999999993" customHeight="1">
      <c r="AG2005" s="18">
        <v>39295</v>
      </c>
      <c r="AH2005" s="19" t="s">
        <v>39</v>
      </c>
      <c r="AI2005" s="19"/>
      <c r="AJ2005" s="19"/>
      <c r="AK2005" s="19"/>
      <c r="AL2005" s="20">
        <v>0.02</v>
      </c>
      <c r="AM2005" s="26"/>
      <c r="AN2005" s="21"/>
      <c r="AO2005" s="19" t="s">
        <v>34</v>
      </c>
      <c r="AP2005" s="18"/>
      <c r="AQ2005" s="3">
        <f t="shared" si="162"/>
        <v>33.076712682592877</v>
      </c>
      <c r="AR2005" s="19"/>
      <c r="AS2005" s="19"/>
      <c r="AT2005" s="27">
        <v>165.52239639092949</v>
      </c>
      <c r="AU2005" s="27">
        <v>94.286461351573905</v>
      </c>
      <c r="AV2005" s="28">
        <v>0</v>
      </c>
      <c r="AW2005" s="61"/>
    </row>
    <row r="2006" spans="33:49" ht="9.9499999999999993" customHeight="1">
      <c r="AG2006" s="18">
        <v>39328</v>
      </c>
      <c r="AH2006" s="19" t="s">
        <v>33</v>
      </c>
      <c r="AI2006" s="26"/>
      <c r="AJ2006" s="20">
        <v>1.4500000000000001E-2</v>
      </c>
      <c r="AK2006" s="21"/>
      <c r="AL2006" s="21"/>
      <c r="AM2006" s="21"/>
      <c r="AN2006" s="21"/>
      <c r="AO2006" s="19" t="s">
        <v>34</v>
      </c>
      <c r="AP2006" s="18"/>
      <c r="AQ2006" s="3">
        <f t="shared" si="162"/>
        <v>33.00778250673725</v>
      </c>
      <c r="AR2006" s="27">
        <v>42.337228844518158</v>
      </c>
      <c r="AS2006" s="28">
        <v>2.3974749924823666E-2</v>
      </c>
      <c r="AT2006" s="28"/>
      <c r="AU2006" s="28"/>
      <c r="AV2006" s="28"/>
      <c r="AW2006" s="61"/>
    </row>
    <row r="2007" spans="33:49" ht="9.9499999999999993" customHeight="1">
      <c r="AG2007" s="18">
        <v>39328</v>
      </c>
      <c r="AH2007" s="19" t="s">
        <v>33</v>
      </c>
      <c r="AI2007" s="26"/>
      <c r="AJ2007" s="20">
        <v>1.4500000000000001E-2</v>
      </c>
      <c r="AK2007" s="21"/>
      <c r="AL2007" s="21"/>
      <c r="AM2007" s="21"/>
      <c r="AN2007" s="21"/>
      <c r="AO2007" s="19" t="s">
        <v>34</v>
      </c>
      <c r="AP2007" s="20"/>
      <c r="AQ2007" s="3">
        <f t="shared" si="162"/>
        <v>33.00778250673725</v>
      </c>
      <c r="AR2007" s="27">
        <v>42.337228844518158</v>
      </c>
      <c r="AS2007" s="28">
        <v>2.3974749924823666E-2</v>
      </c>
      <c r="AT2007" s="28"/>
      <c r="AU2007" s="28"/>
      <c r="AV2007" s="28"/>
      <c r="AW2007" s="61"/>
    </row>
    <row r="2008" spans="33:49" ht="9.9499999999999993" customHeight="1">
      <c r="AG2008" s="18">
        <v>39328</v>
      </c>
      <c r="AH2008" s="19" t="s">
        <v>33</v>
      </c>
      <c r="AI2008" s="26"/>
      <c r="AJ2008" s="20">
        <v>1.4500000000000001E-2</v>
      </c>
      <c r="AK2008" s="21"/>
      <c r="AL2008" s="21"/>
      <c r="AM2008" s="21"/>
      <c r="AN2008" s="21"/>
      <c r="AO2008" s="19" t="s">
        <v>34</v>
      </c>
      <c r="AP2008" s="18"/>
      <c r="AQ2008" s="3">
        <f t="shared" si="162"/>
        <v>33.00778250673725</v>
      </c>
      <c r="AR2008" s="27">
        <v>42.337228844518158</v>
      </c>
      <c r="AS2008" s="28">
        <v>2.3974749924823666E-2</v>
      </c>
      <c r="AT2008" s="28"/>
      <c r="AU2008" s="28"/>
      <c r="AV2008" s="28"/>
      <c r="AW2008" s="61"/>
    </row>
    <row r="2009" spans="33:49" ht="9.9499999999999993" customHeight="1">
      <c r="AG2009" s="18">
        <v>39328</v>
      </c>
      <c r="AH2009" s="19" t="s">
        <v>33</v>
      </c>
      <c r="AI2009" s="26"/>
      <c r="AJ2009" s="20">
        <v>1.4500000000000001E-2</v>
      </c>
      <c r="AK2009" s="21"/>
      <c r="AL2009" s="21"/>
      <c r="AM2009" s="21"/>
      <c r="AN2009" s="21"/>
      <c r="AO2009" s="19" t="s">
        <v>34</v>
      </c>
      <c r="AP2009" s="18"/>
      <c r="AQ2009" s="3">
        <f t="shared" si="162"/>
        <v>33.00778250673725</v>
      </c>
      <c r="AR2009" s="27">
        <v>42.337228844518158</v>
      </c>
      <c r="AS2009" s="28">
        <v>2.3974749924823666E-2</v>
      </c>
      <c r="AT2009" s="28"/>
      <c r="AU2009" s="28"/>
      <c r="AV2009" s="28"/>
      <c r="AW2009" s="61"/>
    </row>
    <row r="2010" spans="33:49" ht="9.9499999999999993" customHeight="1">
      <c r="AG2010" s="18">
        <v>39328</v>
      </c>
      <c r="AH2010" s="19" t="s">
        <v>36</v>
      </c>
      <c r="AI2010" s="26"/>
      <c r="AJ2010" s="26"/>
      <c r="AK2010" s="20">
        <v>2.1999999999999999E-2</v>
      </c>
      <c r="AL2010" s="20"/>
      <c r="AM2010" s="20"/>
      <c r="AN2010" s="20"/>
      <c r="AO2010" s="19" t="s">
        <v>34</v>
      </c>
      <c r="AP2010" s="20"/>
      <c r="AQ2010" s="3">
        <f t="shared" si="162"/>
        <v>33.00778250673725</v>
      </c>
      <c r="AR2010" s="27">
        <v>42.337228844518158</v>
      </c>
      <c r="AS2010" s="28">
        <v>2.3974749924823666E-2</v>
      </c>
      <c r="AT2010" s="28"/>
      <c r="AU2010" s="28"/>
      <c r="AV2010" s="28"/>
      <c r="AW2010" s="61"/>
    </row>
    <row r="2011" spans="33:49" ht="9.9499999999999993" customHeight="1">
      <c r="AG2011" s="18">
        <v>39328</v>
      </c>
      <c r="AH2011" s="19" t="s">
        <v>39</v>
      </c>
      <c r="AI2011" s="19"/>
      <c r="AJ2011" s="19"/>
      <c r="AK2011" s="19"/>
      <c r="AL2011" s="20">
        <v>0.02</v>
      </c>
      <c r="AM2011" s="26"/>
      <c r="AN2011" s="20"/>
      <c r="AO2011" s="19" t="s">
        <v>34</v>
      </c>
      <c r="AP2011" s="18"/>
      <c r="AQ2011" s="3">
        <f t="shared" si="162"/>
        <v>33.00778250673725</v>
      </c>
      <c r="AR2011" s="19"/>
      <c r="AS2011" s="19"/>
      <c r="AT2011" s="27">
        <v>165.17802915579625</v>
      </c>
      <c r="AU2011" s="27">
        <v>94.090299570968369</v>
      </c>
      <c r="AV2011" s="28">
        <v>0</v>
      </c>
      <c r="AW2011" s="61"/>
    </row>
    <row r="2012" spans="33:49" ht="9.9499999999999993" customHeight="1">
      <c r="AG2012" s="18">
        <v>39356</v>
      </c>
      <c r="AH2012" s="19" t="s">
        <v>33</v>
      </c>
      <c r="AI2012" s="26"/>
      <c r="AJ2012" s="20">
        <v>1.4500000000000001E-2</v>
      </c>
      <c r="AK2012" s="21"/>
      <c r="AL2012" s="21"/>
      <c r="AM2012" s="21"/>
      <c r="AN2012" s="21"/>
      <c r="AO2012" s="19" t="s">
        <v>34</v>
      </c>
      <c r="AP2012" s="18"/>
      <c r="AQ2012" s="3">
        <f t="shared" si="162"/>
        <v>32.949408957545714</v>
      </c>
      <c r="AR2012" s="27">
        <v>42.262480758329858</v>
      </c>
      <c r="AS2012" s="28">
        <v>2.3932421536248569E-2</v>
      </c>
      <c r="AT2012" s="28"/>
      <c r="AU2012" s="28"/>
      <c r="AV2012" s="28"/>
      <c r="AW2012" s="61"/>
    </row>
    <row r="2013" spans="33:49" ht="9.9499999999999993" customHeight="1">
      <c r="AG2013" s="18">
        <v>39356</v>
      </c>
      <c r="AH2013" s="19" t="s">
        <v>36</v>
      </c>
      <c r="AI2013" s="26"/>
      <c r="AJ2013" s="26"/>
      <c r="AK2013" s="20">
        <v>2.1999999999999999E-2</v>
      </c>
      <c r="AL2013" s="20"/>
      <c r="AM2013" s="20"/>
      <c r="AN2013" s="20"/>
      <c r="AO2013" s="19" t="s">
        <v>34</v>
      </c>
      <c r="AP2013" s="18"/>
      <c r="AQ2013" s="3">
        <f t="shared" si="162"/>
        <v>32.949408957545714</v>
      </c>
      <c r="AR2013" s="27">
        <v>42.262480758329858</v>
      </c>
      <c r="AS2013" s="28">
        <v>2.3932421536248569E-2</v>
      </c>
      <c r="AT2013" s="28"/>
      <c r="AU2013" s="28"/>
      <c r="AV2013" s="28"/>
      <c r="AW2013" s="61"/>
    </row>
    <row r="2014" spans="33:49" ht="9.9499999999999993" customHeight="1">
      <c r="AG2014" s="18">
        <v>39357</v>
      </c>
      <c r="AH2014" s="19" t="s">
        <v>33</v>
      </c>
      <c r="AI2014" s="26"/>
      <c r="AJ2014" s="20">
        <v>1.4500000000000001E-2</v>
      </c>
      <c r="AK2014" s="20"/>
      <c r="AL2014" s="20"/>
      <c r="AM2014" s="20"/>
      <c r="AN2014" s="20"/>
      <c r="AO2014" s="19" t="s">
        <v>34</v>
      </c>
      <c r="AP2014" s="20"/>
      <c r="AQ2014" s="3">
        <f t="shared" si="162"/>
        <v>32.947326098289921</v>
      </c>
      <c r="AR2014" s="27">
        <v>42.259813625995271</v>
      </c>
      <c r="AS2014" s="28">
        <v>2.3930911191039791E-2</v>
      </c>
      <c r="AT2014" s="28"/>
      <c r="AU2014" s="28"/>
      <c r="AV2014" s="28"/>
      <c r="AW2014" s="61"/>
    </row>
    <row r="2015" spans="33:49" ht="9.9499999999999993" customHeight="1">
      <c r="AG2015" s="18">
        <v>39357</v>
      </c>
      <c r="AH2015" s="19" t="s">
        <v>33</v>
      </c>
      <c r="AI2015" s="26"/>
      <c r="AJ2015" s="20">
        <v>1.4500000000000001E-2</v>
      </c>
      <c r="AK2015" s="21"/>
      <c r="AL2015" s="21"/>
      <c r="AM2015" s="21"/>
      <c r="AN2015" s="21"/>
      <c r="AO2015" s="19" t="s">
        <v>34</v>
      </c>
      <c r="AP2015" s="18"/>
      <c r="AQ2015" s="3">
        <f t="shared" si="162"/>
        <v>32.947326098289921</v>
      </c>
      <c r="AR2015" s="27">
        <v>42.259813625995271</v>
      </c>
      <c r="AS2015" s="28">
        <v>2.3930911191039791E-2</v>
      </c>
      <c r="AT2015" s="28"/>
      <c r="AU2015" s="28"/>
      <c r="AV2015" s="28"/>
      <c r="AW2015" s="61"/>
    </row>
    <row r="2016" spans="33:49" ht="9.9499999999999993" customHeight="1">
      <c r="AG2016" s="18">
        <v>39357</v>
      </c>
      <c r="AH2016" s="19" t="s">
        <v>33</v>
      </c>
      <c r="AI2016" s="26"/>
      <c r="AJ2016" s="20">
        <v>1.4500000000000001E-2</v>
      </c>
      <c r="AK2016" s="21"/>
      <c r="AL2016" s="21"/>
      <c r="AM2016" s="21"/>
      <c r="AN2016" s="21"/>
      <c r="AO2016" s="19" t="s">
        <v>34</v>
      </c>
      <c r="AP2016" s="18"/>
      <c r="AQ2016" s="3">
        <f t="shared" si="162"/>
        <v>32.947326098289921</v>
      </c>
      <c r="AR2016" s="27">
        <v>42.259813625995271</v>
      </c>
      <c r="AS2016" s="28">
        <v>2.3930911191039791E-2</v>
      </c>
      <c r="AT2016" s="28"/>
      <c r="AU2016" s="28"/>
      <c r="AV2016" s="28"/>
      <c r="AW2016" s="61"/>
    </row>
    <row r="2017" spans="33:49" ht="9.9499999999999993" customHeight="1">
      <c r="AG2017" s="18">
        <v>39357</v>
      </c>
      <c r="AH2017" s="19" t="s">
        <v>39</v>
      </c>
      <c r="AI2017" s="19"/>
      <c r="AJ2017" s="19"/>
      <c r="AK2017" s="19"/>
      <c r="AL2017" s="20">
        <v>0.02</v>
      </c>
      <c r="AM2017" s="26"/>
      <c r="AN2017" s="21"/>
      <c r="AO2017" s="19" t="s">
        <v>34</v>
      </c>
      <c r="AP2017" s="18"/>
      <c r="AQ2017" s="3">
        <f t="shared" si="162"/>
        <v>32.947326098289921</v>
      </c>
      <c r="AR2017" s="19"/>
      <c r="AS2017" s="19"/>
      <c r="AT2017" s="27">
        <v>164.87599490435201</v>
      </c>
      <c r="AU2017" s="27">
        <v>93.91825191218274</v>
      </c>
      <c r="AV2017" s="28">
        <v>0</v>
      </c>
      <c r="AW2017" s="61"/>
    </row>
    <row r="2018" spans="33:49" ht="9.9499999999999993" customHeight="1">
      <c r="AG2018" s="18">
        <v>39387</v>
      </c>
      <c r="AH2018" s="19" t="s">
        <v>33</v>
      </c>
      <c r="AI2018" s="26"/>
      <c r="AJ2018" s="20">
        <v>1.4500000000000001E-2</v>
      </c>
      <c r="AK2018" s="21"/>
      <c r="AL2018" s="21"/>
      <c r="AM2018" s="21"/>
      <c r="AN2018" s="21"/>
      <c r="AO2018" s="19" t="s">
        <v>34</v>
      </c>
      <c r="AP2018" s="18"/>
      <c r="AQ2018" s="3">
        <f t="shared" si="162"/>
        <v>32.884901507709976</v>
      </c>
      <c r="AR2018" s="27">
        <v>42.179877876746026</v>
      </c>
      <c r="AS2018" s="28">
        <v>2.3885645129688868E-2</v>
      </c>
      <c r="AT2018" s="28"/>
      <c r="AU2018" s="28"/>
      <c r="AV2018" s="28"/>
      <c r="AW2018" s="61"/>
    </row>
    <row r="2019" spans="33:49" ht="9.9499999999999993" customHeight="1">
      <c r="AG2019" s="18">
        <v>39387</v>
      </c>
      <c r="AH2019" s="19" t="s">
        <v>33</v>
      </c>
      <c r="AI2019" s="26"/>
      <c r="AJ2019" s="20">
        <v>1.4500000000000001E-2</v>
      </c>
      <c r="AK2019" s="21"/>
      <c r="AL2019" s="21"/>
      <c r="AM2019" s="21"/>
      <c r="AN2019" s="21"/>
      <c r="AO2019" s="19" t="s">
        <v>34</v>
      </c>
      <c r="AP2019" s="20"/>
      <c r="AQ2019" s="3">
        <f t="shared" si="162"/>
        <v>32.884901507709976</v>
      </c>
      <c r="AR2019" s="27">
        <v>42.179877876746026</v>
      </c>
      <c r="AS2019" s="28">
        <v>2.3885645129688868E-2</v>
      </c>
      <c r="AT2019" s="28"/>
      <c r="AU2019" s="28"/>
      <c r="AV2019" s="28"/>
      <c r="AW2019" s="61"/>
    </row>
    <row r="2020" spans="33:49" ht="9.9499999999999993" customHeight="1">
      <c r="AG2020" s="18">
        <v>39387</v>
      </c>
      <c r="AH2020" s="19" t="s">
        <v>33</v>
      </c>
      <c r="AI2020" s="26"/>
      <c r="AJ2020" s="20">
        <v>1.4500000000000001E-2</v>
      </c>
      <c r="AK2020" s="21"/>
      <c r="AL2020" s="21"/>
      <c r="AM2020" s="21"/>
      <c r="AN2020" s="21"/>
      <c r="AO2020" s="19" t="s">
        <v>34</v>
      </c>
      <c r="AP2020" s="20"/>
      <c r="AQ2020" s="3">
        <f t="shared" si="162"/>
        <v>32.884901507709976</v>
      </c>
      <c r="AR2020" s="27">
        <v>42.179877876746026</v>
      </c>
      <c r="AS2020" s="28">
        <v>2.3885645129688868E-2</v>
      </c>
      <c r="AT2020" s="28"/>
      <c r="AU2020" s="28"/>
      <c r="AV2020" s="28"/>
      <c r="AW2020" s="61"/>
    </row>
    <row r="2021" spans="33:49" ht="9.9499999999999993" customHeight="1">
      <c r="AG2021" s="18">
        <v>39387</v>
      </c>
      <c r="AH2021" s="19" t="s">
        <v>33</v>
      </c>
      <c r="AI2021" s="26"/>
      <c r="AJ2021" s="20">
        <v>1.4500000000000001E-2</v>
      </c>
      <c r="AK2021" s="21"/>
      <c r="AL2021" s="21"/>
      <c r="AM2021" s="21"/>
      <c r="AN2021" s="21"/>
      <c r="AO2021" s="19" t="s">
        <v>34</v>
      </c>
      <c r="AP2021" s="20"/>
      <c r="AQ2021" s="3">
        <f t="shared" si="162"/>
        <v>32.884901507709976</v>
      </c>
      <c r="AR2021" s="27">
        <v>42.179877876746026</v>
      </c>
      <c r="AS2021" s="28">
        <v>2.3885645129688868E-2</v>
      </c>
      <c r="AT2021" s="28"/>
      <c r="AU2021" s="28"/>
      <c r="AV2021" s="28"/>
      <c r="AW2021" s="61"/>
    </row>
    <row r="2022" spans="33:49" ht="9.9499999999999993" customHeight="1">
      <c r="AG2022" s="18">
        <v>39387</v>
      </c>
      <c r="AH2022" s="19" t="s">
        <v>36</v>
      </c>
      <c r="AI2022" s="26"/>
      <c r="AJ2022" s="26"/>
      <c r="AK2022" s="20">
        <v>2.1999999999999999E-2</v>
      </c>
      <c r="AL2022" s="20"/>
      <c r="AM2022" s="20"/>
      <c r="AN2022" s="20"/>
      <c r="AO2022" s="19" t="s">
        <v>34</v>
      </c>
      <c r="AP2022" s="20"/>
      <c r="AQ2022" s="3">
        <f t="shared" si="162"/>
        <v>32.884901507709976</v>
      </c>
      <c r="AR2022" s="27">
        <v>42.179877876746026</v>
      </c>
      <c r="AS2022" s="28">
        <v>2.3885645129688868E-2</v>
      </c>
      <c r="AT2022" s="28"/>
      <c r="AU2022" s="28"/>
      <c r="AV2022" s="28"/>
      <c r="AW2022" s="61"/>
    </row>
    <row r="2023" spans="33:49" ht="9.9499999999999993" customHeight="1">
      <c r="AG2023" s="18">
        <v>39387</v>
      </c>
      <c r="AH2023" s="19" t="s">
        <v>39</v>
      </c>
      <c r="AI2023" s="19"/>
      <c r="AJ2023" s="19"/>
      <c r="AK2023" s="19"/>
      <c r="AL2023" s="20">
        <v>0.02</v>
      </c>
      <c r="AM2023" s="26"/>
      <c r="AN2023" s="20"/>
      <c r="AO2023" s="19" t="s">
        <v>34</v>
      </c>
      <c r="AP2023" s="20"/>
      <c r="AQ2023" s="3">
        <f t="shared" si="162"/>
        <v>32.884901507709976</v>
      </c>
      <c r="AR2023" s="19"/>
      <c r="AS2023" s="19"/>
      <c r="AT2023" s="27">
        <v>164.56412684211838</v>
      </c>
      <c r="AU2023" s="27">
        <v>93.740602623399283</v>
      </c>
      <c r="AV2023" s="28">
        <v>0</v>
      </c>
      <c r="AW2023" s="61"/>
    </row>
    <row r="2024" spans="33:49" ht="9.9499999999999993" customHeight="1">
      <c r="AG2024" s="18">
        <v>39419</v>
      </c>
      <c r="AH2024" s="19" t="s">
        <v>33</v>
      </c>
      <c r="AI2024" s="26"/>
      <c r="AJ2024" s="20">
        <v>1.4500000000000001E-2</v>
      </c>
      <c r="AK2024" s="21"/>
      <c r="AL2024" s="21"/>
      <c r="AM2024" s="21"/>
      <c r="AN2024" s="21"/>
      <c r="AO2024" s="19" t="s">
        <v>34</v>
      </c>
      <c r="AP2024" s="18"/>
      <c r="AQ2024" s="3">
        <f t="shared" si="162"/>
        <v>32.818445637082036</v>
      </c>
      <c r="AR2024" s="27">
        <v>42.094779727586655</v>
      </c>
      <c r="AS2024" s="28">
        <v>2.3837455701593468E-2</v>
      </c>
      <c r="AT2024" s="28"/>
      <c r="AU2024" s="28"/>
      <c r="AV2024" s="28"/>
      <c r="AW2024" s="61"/>
    </row>
    <row r="2025" spans="33:49" ht="9.9499999999999993" customHeight="1">
      <c r="AG2025" s="18">
        <v>39419</v>
      </c>
      <c r="AH2025" s="19" t="s">
        <v>33</v>
      </c>
      <c r="AI2025" s="26"/>
      <c r="AJ2025" s="20">
        <v>1.4500000000000001E-2</v>
      </c>
      <c r="AK2025" s="21"/>
      <c r="AL2025" s="21"/>
      <c r="AM2025" s="21"/>
      <c r="AN2025" s="21"/>
      <c r="AO2025" s="19" t="s">
        <v>34</v>
      </c>
      <c r="AP2025" s="18"/>
      <c r="AQ2025" s="3">
        <f t="shared" si="162"/>
        <v>32.818445637082036</v>
      </c>
      <c r="AR2025" s="27">
        <v>42.094779727586655</v>
      </c>
      <c r="AS2025" s="28">
        <v>2.3837455701593468E-2</v>
      </c>
      <c r="AT2025" s="28"/>
      <c r="AU2025" s="28"/>
      <c r="AV2025" s="28"/>
      <c r="AW2025" s="61"/>
    </row>
    <row r="2026" spans="33:49" ht="9.9499999999999993" customHeight="1">
      <c r="AG2026" s="18">
        <v>39419</v>
      </c>
      <c r="AH2026" s="19" t="s">
        <v>33</v>
      </c>
      <c r="AI2026" s="26"/>
      <c r="AJ2026" s="20">
        <v>1.4500000000000001E-2</v>
      </c>
      <c r="AK2026" s="21"/>
      <c r="AL2026" s="21"/>
      <c r="AM2026" s="21"/>
      <c r="AN2026" s="21"/>
      <c r="AO2026" s="19" t="s">
        <v>34</v>
      </c>
      <c r="AP2026" s="18"/>
      <c r="AQ2026" s="3">
        <f t="shared" si="162"/>
        <v>32.818445637082036</v>
      </c>
      <c r="AR2026" s="27">
        <v>42.094779727586655</v>
      </c>
      <c r="AS2026" s="28">
        <v>2.3837455701593468E-2</v>
      </c>
      <c r="AT2026" s="28"/>
      <c r="AU2026" s="28"/>
      <c r="AV2026" s="28"/>
      <c r="AW2026" s="61"/>
    </row>
    <row r="2027" spans="33:49" ht="9.9499999999999993" customHeight="1">
      <c r="AG2027" s="18">
        <v>39419</v>
      </c>
      <c r="AH2027" s="19" t="s">
        <v>33</v>
      </c>
      <c r="AI2027" s="26"/>
      <c r="AJ2027" s="20">
        <v>1.4500000000000001E-2</v>
      </c>
      <c r="AK2027" s="21"/>
      <c r="AL2027" s="21"/>
      <c r="AM2027" s="21"/>
      <c r="AN2027" s="21"/>
      <c r="AO2027" s="19" t="s">
        <v>34</v>
      </c>
      <c r="AP2027" s="20"/>
      <c r="AQ2027" s="3">
        <f t="shared" si="162"/>
        <v>32.818445637082036</v>
      </c>
      <c r="AR2027" s="27">
        <v>42.094779727586655</v>
      </c>
      <c r="AS2027" s="28">
        <v>2.3837455701593468E-2</v>
      </c>
      <c r="AT2027" s="28"/>
      <c r="AU2027" s="28"/>
      <c r="AV2027" s="28"/>
      <c r="AW2027" s="61"/>
    </row>
    <row r="2028" spans="33:49" ht="9.9499999999999993" customHeight="1">
      <c r="AG2028" s="18">
        <v>39419</v>
      </c>
      <c r="AH2028" s="19" t="s">
        <v>36</v>
      </c>
      <c r="AI2028" s="26"/>
      <c r="AJ2028" s="26"/>
      <c r="AK2028" s="20">
        <v>2.1999999999999999E-2</v>
      </c>
      <c r="AL2028" s="20"/>
      <c r="AM2028" s="20"/>
      <c r="AN2028" s="20"/>
      <c r="AO2028" s="19" t="s">
        <v>34</v>
      </c>
      <c r="AP2028" s="18"/>
      <c r="AQ2028" s="3">
        <f t="shared" si="162"/>
        <v>32.818445637082036</v>
      </c>
      <c r="AR2028" s="27">
        <v>42.094779727586655</v>
      </c>
      <c r="AS2028" s="28">
        <v>2.3837455701593468E-2</v>
      </c>
      <c r="AT2028" s="28"/>
      <c r="AU2028" s="28"/>
      <c r="AV2028" s="28"/>
      <c r="AW2028" s="61"/>
    </row>
    <row r="2029" spans="33:49" ht="9.9499999999999993" customHeight="1">
      <c r="AG2029" s="18">
        <v>39419</v>
      </c>
      <c r="AH2029" s="19" t="s">
        <v>39</v>
      </c>
      <c r="AI2029" s="19"/>
      <c r="AJ2029" s="19"/>
      <c r="AK2029" s="19"/>
      <c r="AL2029" s="20">
        <v>0.02</v>
      </c>
      <c r="AM2029" s="26"/>
      <c r="AN2029" s="20"/>
      <c r="AO2029" s="19" t="s">
        <v>34</v>
      </c>
      <c r="AP2029" s="20"/>
      <c r="AQ2029" s="3">
        <f t="shared" si="162"/>
        <v>32.818445637082036</v>
      </c>
      <c r="AR2029" s="19"/>
      <c r="AS2029" s="19"/>
      <c r="AT2029" s="27">
        <v>164.23211775823216</v>
      </c>
      <c r="AU2029" s="27">
        <v>93.551480411911498</v>
      </c>
      <c r="AV2029" s="28">
        <v>0</v>
      </c>
      <c r="AW2029" s="61"/>
    </row>
    <row r="2030" spans="33:49" ht="9.9499999999999993" customHeight="1">
      <c r="AG2030" s="18">
        <v>39451</v>
      </c>
      <c r="AH2030" s="19" t="s">
        <v>33</v>
      </c>
      <c r="AI2030" s="26"/>
      <c r="AJ2030" s="20">
        <v>1.4500000000000001E-2</v>
      </c>
      <c r="AK2030" s="21"/>
      <c r="AL2030" s="21"/>
      <c r="AM2030" s="21"/>
      <c r="AN2030" s="21"/>
      <c r="AO2030" s="19" t="s">
        <v>34</v>
      </c>
      <c r="AP2030" s="20"/>
      <c r="AQ2030" s="3">
        <f t="shared" si="162"/>
        <v>32.752124064643773</v>
      </c>
      <c r="AR2030" s="27">
        <v>42.00985326443859</v>
      </c>
      <c r="AS2030" s="28">
        <v>2.3789363495949779E-2</v>
      </c>
      <c r="AT2030" s="28"/>
      <c r="AU2030" s="28"/>
      <c r="AV2030" s="28"/>
      <c r="AW2030" s="61"/>
    </row>
    <row r="2031" spans="33:49" ht="9.9499999999999993" customHeight="1">
      <c r="AG2031" s="18">
        <v>39451</v>
      </c>
      <c r="AH2031" s="19" t="s">
        <v>33</v>
      </c>
      <c r="AI2031" s="26"/>
      <c r="AJ2031" s="20">
        <v>1.4500000000000001E-2</v>
      </c>
      <c r="AK2031" s="21"/>
      <c r="AL2031" s="21"/>
      <c r="AM2031" s="21"/>
      <c r="AN2031" s="21"/>
      <c r="AO2031" s="19" t="s">
        <v>34</v>
      </c>
      <c r="AP2031" s="20"/>
      <c r="AQ2031" s="3">
        <f t="shared" si="162"/>
        <v>32.752124064643773</v>
      </c>
      <c r="AR2031" s="27">
        <v>42.00985326443859</v>
      </c>
      <c r="AS2031" s="28">
        <v>2.3789363495949779E-2</v>
      </c>
      <c r="AT2031" s="28"/>
      <c r="AU2031" s="28"/>
      <c r="AV2031" s="28"/>
      <c r="AW2031" s="61"/>
    </row>
    <row r="2032" spans="33:49" ht="9.9499999999999993" customHeight="1">
      <c r="AG2032" s="18">
        <v>39451</v>
      </c>
      <c r="AH2032" s="19" t="s">
        <v>33</v>
      </c>
      <c r="AI2032" s="26"/>
      <c r="AJ2032" s="20">
        <v>1.4500000000000001E-2</v>
      </c>
      <c r="AK2032" s="21"/>
      <c r="AL2032" s="21"/>
      <c r="AM2032" s="21"/>
      <c r="AN2032" s="21"/>
      <c r="AO2032" s="19" t="s">
        <v>34</v>
      </c>
      <c r="AP2032" s="20"/>
      <c r="AQ2032" s="3">
        <f t="shared" si="162"/>
        <v>32.752124064643773</v>
      </c>
      <c r="AR2032" s="27">
        <v>42.00985326443859</v>
      </c>
      <c r="AS2032" s="28">
        <v>2.3789363495949779E-2</v>
      </c>
      <c r="AT2032" s="28"/>
      <c r="AU2032" s="28"/>
      <c r="AV2032" s="28"/>
      <c r="AW2032" s="61"/>
    </row>
    <row r="2033" spans="33:49" ht="9.9499999999999993" customHeight="1">
      <c r="AG2033" s="18">
        <v>39451</v>
      </c>
      <c r="AH2033" s="19" t="s">
        <v>33</v>
      </c>
      <c r="AI2033" s="26"/>
      <c r="AJ2033" s="20">
        <v>1.4500000000000001E-2</v>
      </c>
      <c r="AK2033" s="21"/>
      <c r="AL2033" s="21"/>
      <c r="AM2033" s="21"/>
      <c r="AN2033" s="21"/>
      <c r="AO2033" s="19" t="s">
        <v>34</v>
      </c>
      <c r="AP2033" s="18"/>
      <c r="AQ2033" s="3">
        <f t="shared" si="162"/>
        <v>32.752124064643773</v>
      </c>
      <c r="AR2033" s="27">
        <v>42.00985326443859</v>
      </c>
      <c r="AS2033" s="28">
        <v>2.3789363495949779E-2</v>
      </c>
      <c r="AT2033" s="28"/>
      <c r="AU2033" s="28"/>
      <c r="AV2033" s="28"/>
      <c r="AW2033" s="61"/>
    </row>
    <row r="2034" spans="33:49" ht="9.9499999999999993" customHeight="1">
      <c r="AG2034" s="18">
        <v>39451</v>
      </c>
      <c r="AH2034" s="19" t="s">
        <v>36</v>
      </c>
      <c r="AI2034" s="26"/>
      <c r="AJ2034" s="26"/>
      <c r="AK2034" s="20">
        <v>2.1999999999999999E-2</v>
      </c>
      <c r="AL2034" s="20"/>
      <c r="AM2034" s="20"/>
      <c r="AN2034" s="20"/>
      <c r="AO2034" s="19" t="s">
        <v>34</v>
      </c>
      <c r="AP2034" s="20"/>
      <c r="AQ2034" s="3">
        <f t="shared" si="162"/>
        <v>32.752124064643773</v>
      </c>
      <c r="AR2034" s="27">
        <v>42.00985326443859</v>
      </c>
      <c r="AS2034" s="28">
        <v>2.3789363495949779E-2</v>
      </c>
      <c r="AT2034" s="28"/>
      <c r="AU2034" s="28"/>
      <c r="AV2034" s="28"/>
      <c r="AW2034" s="61"/>
    </row>
    <row r="2035" spans="33:49" ht="9.9499999999999993" customHeight="1">
      <c r="AG2035" s="18">
        <v>39451</v>
      </c>
      <c r="AH2035" s="19" t="s">
        <v>39</v>
      </c>
      <c r="AI2035" s="19"/>
      <c r="AJ2035" s="19"/>
      <c r="AK2035" s="19"/>
      <c r="AL2035" s="20">
        <v>0.02</v>
      </c>
      <c r="AM2035" s="26"/>
      <c r="AN2035" s="20"/>
      <c r="AO2035" s="19" t="s">
        <v>34</v>
      </c>
      <c r="AP2035" s="18"/>
      <c r="AQ2035" s="3">
        <f t="shared" si="162"/>
        <v>32.752124064643773</v>
      </c>
      <c r="AR2035" s="19"/>
      <c r="AS2035" s="19"/>
      <c r="AT2035" s="27">
        <v>163.90077850460537</v>
      </c>
      <c r="AU2035" s="27">
        <v>93.362739755586304</v>
      </c>
      <c r="AV2035" s="28">
        <v>0</v>
      </c>
      <c r="AW2035" s="61"/>
    </row>
    <row r="2036" spans="33:49" ht="9.9499999999999993" customHeight="1">
      <c r="AG2036" s="18">
        <v>39478</v>
      </c>
      <c r="AH2036" s="19" t="s">
        <v>33</v>
      </c>
      <c r="AI2036" s="26"/>
      <c r="AJ2036" s="20">
        <v>1.4500000000000001E-2</v>
      </c>
      <c r="AK2036" s="20"/>
      <c r="AL2036" s="20"/>
      <c r="AM2036" s="20"/>
      <c r="AN2036" s="20"/>
      <c r="AO2036" s="19" t="s">
        <v>34</v>
      </c>
      <c r="AP2036" s="20"/>
      <c r="AQ2036" s="3">
        <f t="shared" si="162"/>
        <v>32.696269499209578</v>
      </c>
      <c r="AR2036" s="27">
        <v>41.938329848625138</v>
      </c>
      <c r="AS2036" s="28">
        <v>2.3748861175540616E-2</v>
      </c>
      <c r="AT2036" s="28"/>
      <c r="AU2036" s="28"/>
      <c r="AV2036" s="28"/>
      <c r="AW2036" s="61"/>
    </row>
    <row r="2037" spans="33:49" ht="9.9499999999999993" customHeight="1">
      <c r="AG2037" s="18">
        <v>39478</v>
      </c>
      <c r="AH2037" s="19" t="s">
        <v>33</v>
      </c>
      <c r="AI2037" s="26"/>
      <c r="AJ2037" s="20">
        <v>1.4500000000000001E-2</v>
      </c>
      <c r="AK2037" s="21"/>
      <c r="AL2037" s="21"/>
      <c r="AM2037" s="21"/>
      <c r="AN2037" s="21"/>
      <c r="AO2037" s="19" t="s">
        <v>34</v>
      </c>
      <c r="AP2037" s="18"/>
      <c r="AQ2037" s="3">
        <f t="shared" si="162"/>
        <v>32.696269499209578</v>
      </c>
      <c r="AR2037" s="27">
        <v>41.938329848625138</v>
      </c>
      <c r="AS2037" s="28">
        <v>2.3748861175540616E-2</v>
      </c>
      <c r="AT2037" s="28"/>
      <c r="AU2037" s="28"/>
      <c r="AV2037" s="28"/>
      <c r="AW2037" s="61"/>
    </row>
    <row r="2038" spans="33:49" ht="9.9499999999999993" customHeight="1">
      <c r="AG2038" s="18">
        <v>39478</v>
      </c>
      <c r="AH2038" s="19" t="s">
        <v>33</v>
      </c>
      <c r="AI2038" s="26"/>
      <c r="AJ2038" s="20">
        <v>1.4500000000000001E-2</v>
      </c>
      <c r="AK2038" s="21"/>
      <c r="AL2038" s="21"/>
      <c r="AM2038" s="21"/>
      <c r="AN2038" s="21"/>
      <c r="AO2038" s="19" t="s">
        <v>34</v>
      </c>
      <c r="AP2038" s="18"/>
      <c r="AQ2038" s="3">
        <f t="shared" si="162"/>
        <v>32.696269499209578</v>
      </c>
      <c r="AR2038" s="27">
        <v>41.938329848625138</v>
      </c>
      <c r="AS2038" s="28">
        <v>2.3748861175540616E-2</v>
      </c>
      <c r="AT2038" s="28"/>
      <c r="AU2038" s="28"/>
      <c r="AV2038" s="28"/>
      <c r="AW2038" s="61"/>
    </row>
    <row r="2039" spans="33:49" ht="9.9499999999999993" customHeight="1">
      <c r="AG2039" s="18">
        <v>39478</v>
      </c>
      <c r="AH2039" s="19" t="s">
        <v>39</v>
      </c>
      <c r="AI2039" s="19"/>
      <c r="AJ2039" s="19"/>
      <c r="AK2039" s="19"/>
      <c r="AL2039" s="20">
        <v>0.02</v>
      </c>
      <c r="AM2039" s="26"/>
      <c r="AN2039" s="21"/>
      <c r="AO2039" s="19" t="s">
        <v>34</v>
      </c>
      <c r="AP2039" s="20"/>
      <c r="AQ2039" s="3">
        <f t="shared" si="162"/>
        <v>32.696269499209578</v>
      </c>
      <c r="AR2039" s="19"/>
      <c r="AS2039" s="19"/>
      <c r="AT2039" s="27">
        <v>163.62173102830633</v>
      </c>
      <c r="AU2039" s="27">
        <v>93.203786045013004</v>
      </c>
      <c r="AV2039" s="28">
        <v>0</v>
      </c>
      <c r="AW2039" s="61"/>
    </row>
    <row r="2040" spans="33:49" ht="9.9499999999999993" customHeight="1">
      <c r="AG2040" s="18">
        <v>39479</v>
      </c>
      <c r="AH2040" s="19" t="s">
        <v>33</v>
      </c>
      <c r="AI2040" s="26"/>
      <c r="AJ2040" s="20">
        <v>1.4500000000000001E-2</v>
      </c>
      <c r="AK2040" s="21"/>
      <c r="AL2040" s="21"/>
      <c r="AM2040" s="21"/>
      <c r="AN2040" s="21"/>
      <c r="AO2040" s="19" t="s">
        <v>34</v>
      </c>
      <c r="AP2040" s="18"/>
      <c r="AQ2040" s="3">
        <f t="shared" si="162"/>
        <v>32.694202641875535</v>
      </c>
      <c r="AR2040" s="27">
        <v>41.935683173049284</v>
      </c>
      <c r="AS2040" s="28">
        <v>2.3747362414596764E-2</v>
      </c>
      <c r="AT2040" s="28"/>
      <c r="AU2040" s="28"/>
      <c r="AV2040" s="28"/>
      <c r="AW2040" s="61"/>
    </row>
    <row r="2041" spans="33:49" ht="9.9499999999999993" customHeight="1">
      <c r="AG2041" s="18">
        <v>39479</v>
      </c>
      <c r="AH2041" s="19" t="s">
        <v>36</v>
      </c>
      <c r="AI2041" s="26"/>
      <c r="AJ2041" s="26"/>
      <c r="AK2041" s="20">
        <v>2.1999999999999999E-2</v>
      </c>
      <c r="AL2041" s="20"/>
      <c r="AM2041" s="20"/>
      <c r="AN2041" s="20"/>
      <c r="AO2041" s="19" t="s">
        <v>34</v>
      </c>
      <c r="AP2041" s="18"/>
      <c r="AQ2041" s="3">
        <f t="shared" si="162"/>
        <v>32.694202641875535</v>
      </c>
      <c r="AR2041" s="27">
        <v>41.935683173049284</v>
      </c>
      <c r="AS2041" s="28">
        <v>2.3747362414596764E-2</v>
      </c>
      <c r="AT2041" s="28"/>
      <c r="AU2041" s="28"/>
      <c r="AV2041" s="28"/>
      <c r="AW2041" s="61"/>
    </row>
    <row r="2042" spans="33:49" ht="9.9499999999999993" customHeight="1">
      <c r="AG2042" s="18">
        <v>39510</v>
      </c>
      <c r="AH2042" s="19" t="s">
        <v>33</v>
      </c>
      <c r="AI2042" s="26"/>
      <c r="AJ2042" s="20">
        <v>1.4500000000000001E-2</v>
      </c>
      <c r="AK2042" s="20"/>
      <c r="AL2042" s="20"/>
      <c r="AM2042" s="20"/>
      <c r="AN2042" s="20"/>
      <c r="AO2042" s="19" t="s">
        <v>34</v>
      </c>
      <c r="AP2042" s="20"/>
      <c r="AQ2042" s="3">
        <f t="shared" si="162"/>
        <v>32.630194827970357</v>
      </c>
      <c r="AR2042" s="27">
        <v>41.853719024018631</v>
      </c>
      <c r="AS2042" s="28">
        <v>2.370094770986898E-2</v>
      </c>
      <c r="AT2042" s="28"/>
      <c r="AU2042" s="28"/>
      <c r="AV2042" s="28"/>
      <c r="AW2042" s="61"/>
    </row>
    <row r="2043" spans="33:49" ht="9.9499999999999993" customHeight="1">
      <c r="AG2043" s="18">
        <v>39510</v>
      </c>
      <c r="AH2043" s="19" t="s">
        <v>33</v>
      </c>
      <c r="AI2043" s="26"/>
      <c r="AJ2043" s="20">
        <v>1.4500000000000001E-2</v>
      </c>
      <c r="AK2043" s="21"/>
      <c r="AL2043" s="21"/>
      <c r="AM2043" s="21"/>
      <c r="AN2043" s="21"/>
      <c r="AO2043" s="19" t="s">
        <v>34</v>
      </c>
      <c r="AP2043" s="18"/>
      <c r="AQ2043" s="3">
        <f t="shared" si="162"/>
        <v>32.630194827970357</v>
      </c>
      <c r="AR2043" s="27">
        <v>41.853719024018631</v>
      </c>
      <c r="AS2043" s="28">
        <v>2.370094770986898E-2</v>
      </c>
      <c r="AT2043" s="28"/>
      <c r="AU2043" s="28"/>
      <c r="AV2043" s="28"/>
      <c r="AW2043" s="61"/>
    </row>
    <row r="2044" spans="33:49" ht="9.9499999999999993" customHeight="1">
      <c r="AG2044" s="18">
        <v>39510</v>
      </c>
      <c r="AH2044" s="19" t="s">
        <v>33</v>
      </c>
      <c r="AI2044" s="26"/>
      <c r="AJ2044" s="20">
        <v>1.4500000000000001E-2</v>
      </c>
      <c r="AK2044" s="21"/>
      <c r="AL2044" s="21"/>
      <c r="AM2044" s="21"/>
      <c r="AN2044" s="21"/>
      <c r="AO2044" s="19" t="s">
        <v>34</v>
      </c>
      <c r="AP2044" s="20"/>
      <c r="AQ2044" s="3">
        <f t="shared" si="162"/>
        <v>32.630194827970357</v>
      </c>
      <c r="AR2044" s="27">
        <v>41.853719024018631</v>
      </c>
      <c r="AS2044" s="28">
        <v>2.370094770986898E-2</v>
      </c>
      <c r="AT2044" s="28"/>
      <c r="AU2044" s="28"/>
      <c r="AV2044" s="28"/>
      <c r="AW2044" s="61"/>
    </row>
    <row r="2045" spans="33:49" ht="9.9499999999999993" customHeight="1">
      <c r="AG2045" s="18">
        <v>39510</v>
      </c>
      <c r="AH2045" s="19" t="s">
        <v>33</v>
      </c>
      <c r="AI2045" s="26"/>
      <c r="AJ2045" s="20">
        <v>1.4500000000000001E-2</v>
      </c>
      <c r="AK2045" s="21"/>
      <c r="AL2045" s="21"/>
      <c r="AM2045" s="21"/>
      <c r="AN2045" s="21"/>
      <c r="AO2045" s="19" t="s">
        <v>34</v>
      </c>
      <c r="AP2045" s="20"/>
      <c r="AQ2045" s="3">
        <f t="shared" si="162"/>
        <v>32.630194827970357</v>
      </c>
      <c r="AR2045" s="27">
        <v>41.853719024018631</v>
      </c>
      <c r="AS2045" s="28">
        <v>2.370094770986898E-2</v>
      </c>
      <c r="AT2045" s="28"/>
      <c r="AU2045" s="28"/>
      <c r="AV2045" s="28"/>
      <c r="AW2045" s="61"/>
    </row>
    <row r="2046" spans="33:49" ht="9.9499999999999993" customHeight="1">
      <c r="AG2046" s="18">
        <v>39510</v>
      </c>
      <c r="AH2046" s="19" t="s">
        <v>36</v>
      </c>
      <c r="AI2046" s="26"/>
      <c r="AJ2046" s="26"/>
      <c r="AK2046" s="20">
        <v>2.1999999999999999E-2</v>
      </c>
      <c r="AL2046" s="20"/>
      <c r="AM2046" s="20"/>
      <c r="AN2046" s="20"/>
      <c r="AO2046" s="19" t="s">
        <v>34</v>
      </c>
      <c r="AP2046" s="18"/>
      <c r="AQ2046" s="3">
        <f t="shared" si="162"/>
        <v>32.630194827970357</v>
      </c>
      <c r="AR2046" s="27">
        <v>41.853719024018631</v>
      </c>
      <c r="AS2046" s="28">
        <v>2.370094770986898E-2</v>
      </c>
      <c r="AT2046" s="28"/>
      <c r="AU2046" s="28"/>
      <c r="AV2046" s="28"/>
      <c r="AW2046" s="61"/>
    </row>
    <row r="2047" spans="33:49" ht="9.9499999999999993" customHeight="1">
      <c r="AG2047" s="18">
        <v>39510</v>
      </c>
      <c r="AH2047" s="19" t="s">
        <v>39</v>
      </c>
      <c r="AI2047" s="19"/>
      <c r="AJ2047" s="19"/>
      <c r="AK2047" s="19"/>
      <c r="AL2047" s="20">
        <v>0.02</v>
      </c>
      <c r="AM2047" s="26"/>
      <c r="AN2047" s="20"/>
      <c r="AO2047" s="19" t="s">
        <v>34</v>
      </c>
      <c r="AP2047" s="18"/>
      <c r="AQ2047" s="3">
        <f t="shared" si="162"/>
        <v>32.630194827970357</v>
      </c>
      <c r="AR2047" s="19"/>
      <c r="AS2047" s="19"/>
      <c r="AT2047" s="27">
        <v>163.29162323346048</v>
      </c>
      <c r="AU2047" s="27">
        <v>93.01574686409711</v>
      </c>
      <c r="AV2047" s="28">
        <v>0</v>
      </c>
      <c r="AW2047" s="61"/>
    </row>
    <row r="2048" spans="33:49" ht="9.9499999999999993" customHeight="1">
      <c r="AG2048" s="18">
        <v>39539</v>
      </c>
      <c r="AH2048" s="19" t="s">
        <v>33</v>
      </c>
      <c r="AI2048" s="26"/>
      <c r="AJ2048" s="20">
        <v>4.2000000000000003E-2</v>
      </c>
      <c r="AK2048" s="21"/>
      <c r="AL2048" s="21"/>
      <c r="AM2048" s="21"/>
      <c r="AN2048" s="21"/>
      <c r="AO2048" s="19" t="s">
        <v>34</v>
      </c>
      <c r="AP2048" s="20"/>
      <c r="AQ2048" s="3">
        <f t="shared" si="162"/>
        <v>32.570430001725732</v>
      </c>
      <c r="AR2048" s="27">
        <v>41.777187921424769</v>
      </c>
      <c r="AS2048" s="28">
        <v>2.3657609633754049E-2</v>
      </c>
      <c r="AT2048" s="28"/>
      <c r="AU2048" s="28"/>
      <c r="AV2048" s="28"/>
      <c r="AW2048" s="61"/>
    </row>
    <row r="2049" spans="33:49" ht="9.9499999999999993" customHeight="1">
      <c r="AG2049" s="18">
        <v>39539</v>
      </c>
      <c r="AH2049" s="19" t="s">
        <v>36</v>
      </c>
      <c r="AI2049" s="26"/>
      <c r="AJ2049" s="26"/>
      <c r="AK2049" s="20">
        <v>4.3999999999999997E-2</v>
      </c>
      <c r="AL2049" s="20"/>
      <c r="AM2049" s="20"/>
      <c r="AN2049" s="20"/>
      <c r="AO2049" s="19" t="s">
        <v>34</v>
      </c>
      <c r="AP2049" s="20"/>
      <c r="AQ2049" s="3">
        <f t="shared" si="162"/>
        <v>32.570430001725732</v>
      </c>
      <c r="AR2049" s="27">
        <v>41.777187921424769</v>
      </c>
      <c r="AS2049" s="28">
        <v>2.3657609633754049E-2</v>
      </c>
      <c r="AT2049" s="28"/>
      <c r="AU2049" s="28"/>
      <c r="AV2049" s="28"/>
      <c r="AW2049" s="61"/>
    </row>
    <row r="2050" spans="33:49" ht="9.9499999999999993" customHeight="1">
      <c r="AG2050" s="18">
        <v>39540</v>
      </c>
      <c r="AH2050" s="19" t="s">
        <v>33</v>
      </c>
      <c r="AI2050" s="26"/>
      <c r="AJ2050" s="20">
        <v>4.5999999999999999E-2</v>
      </c>
      <c r="AK2050" s="20"/>
      <c r="AL2050" s="20"/>
      <c r="AM2050" s="20"/>
      <c r="AN2050" s="20"/>
      <c r="AO2050" s="19" t="s">
        <v>34</v>
      </c>
      <c r="AP2050" s="18"/>
      <c r="AQ2050" s="3">
        <f t="shared" si="162"/>
        <v>32.568371099191801</v>
      </c>
      <c r="AR2050" s="27">
        <v>41.774551415314512</v>
      </c>
      <c r="AS2050" s="28">
        <v>2.3656116631580931E-2</v>
      </c>
      <c r="AT2050" s="28"/>
      <c r="AU2050" s="28"/>
      <c r="AV2050" s="28"/>
      <c r="AW2050" s="61"/>
    </row>
    <row r="2051" spans="33:49" ht="9.9499999999999993" customHeight="1">
      <c r="AG2051" s="18">
        <v>39540</v>
      </c>
      <c r="AH2051" s="19" t="s">
        <v>33</v>
      </c>
      <c r="AI2051" s="26"/>
      <c r="AJ2051" s="20">
        <v>1.4500000000000001E-2</v>
      </c>
      <c r="AK2051" s="21"/>
      <c r="AL2051" s="21"/>
      <c r="AM2051" s="21"/>
      <c r="AN2051" s="21"/>
      <c r="AO2051" s="19" t="s">
        <v>34</v>
      </c>
      <c r="AP2051" s="18"/>
      <c r="AQ2051" s="3">
        <f t="shared" si="162"/>
        <v>32.568371099191801</v>
      </c>
      <c r="AR2051" s="27">
        <v>41.774551415314512</v>
      </c>
      <c r="AS2051" s="28">
        <v>2.3656116631580931E-2</v>
      </c>
      <c r="AT2051" s="28"/>
      <c r="AU2051" s="28"/>
      <c r="AV2051" s="28"/>
      <c r="AW2051" s="61"/>
    </row>
    <row r="2052" spans="33:49" ht="9.9499999999999993" customHeight="1">
      <c r="AG2052" s="18">
        <v>39540</v>
      </c>
      <c r="AH2052" s="19" t="s">
        <v>33</v>
      </c>
      <c r="AI2052" s="26"/>
      <c r="AJ2052" s="20">
        <v>1.4500000000000001E-2</v>
      </c>
      <c r="AK2052" s="21"/>
      <c r="AL2052" s="21"/>
      <c r="AM2052" s="21"/>
      <c r="AN2052" s="21"/>
      <c r="AO2052" s="19" t="s">
        <v>34</v>
      </c>
      <c r="AP2052" s="20"/>
      <c r="AQ2052" s="3">
        <f t="shared" si="162"/>
        <v>32.568371099191801</v>
      </c>
      <c r="AR2052" s="27">
        <v>41.774551415314512</v>
      </c>
      <c r="AS2052" s="28">
        <v>2.3656116631580931E-2</v>
      </c>
      <c r="AT2052" s="28"/>
      <c r="AU2052" s="28"/>
      <c r="AV2052" s="28"/>
      <c r="AW2052" s="61"/>
    </row>
    <row r="2053" spans="33:49" ht="9.9499999999999993" customHeight="1">
      <c r="AG2053" s="18">
        <v>39540</v>
      </c>
      <c r="AH2053" s="19" t="s">
        <v>39</v>
      </c>
      <c r="AI2053" s="19"/>
      <c r="AJ2053" s="19"/>
      <c r="AK2053" s="19"/>
      <c r="AL2053" s="20">
        <v>5.7000000000000002E-2</v>
      </c>
      <c r="AM2053" s="26"/>
      <c r="AN2053" s="21"/>
      <c r="AO2053" s="19" t="s">
        <v>34</v>
      </c>
      <c r="AP2053" s="20"/>
      <c r="AQ2053" s="3">
        <f t="shared" ref="AQ2053:AQ2116" si="163">100*2.71828^(-(0.69315/30.02)*(AG2053-21794)/365.25)</f>
        <v>32.568371099191801</v>
      </c>
      <c r="AR2053" s="19"/>
      <c r="AS2053" s="19"/>
      <c r="AT2053" s="27">
        <v>162.98275205942238</v>
      </c>
      <c r="AU2053" s="27">
        <v>92.839804691626526</v>
      </c>
      <c r="AV2053" s="28">
        <v>0</v>
      </c>
      <c r="AW2053" s="61"/>
    </row>
    <row r="2054" spans="33:49" ht="9.9499999999999993" customHeight="1">
      <c r="AG2054" s="18">
        <v>39569</v>
      </c>
      <c r="AH2054" s="19" t="s">
        <v>33</v>
      </c>
      <c r="AI2054" s="26"/>
      <c r="AJ2054" s="20">
        <v>1.4500000000000001E-2</v>
      </c>
      <c r="AK2054" s="20"/>
      <c r="AL2054" s="20"/>
      <c r="AM2054" s="20"/>
      <c r="AN2054" s="20"/>
      <c r="AO2054" s="19" t="s">
        <v>34</v>
      </c>
      <c r="AP2054" s="20"/>
      <c r="AQ2054" s="3">
        <f t="shared" si="163"/>
        <v>32.50871950807884</v>
      </c>
      <c r="AR2054" s="27">
        <v>41.698165073676769</v>
      </c>
      <c r="AS2054" s="28">
        <v>2.3612860530782209E-2</v>
      </c>
      <c r="AT2054" s="28"/>
      <c r="AU2054" s="28"/>
      <c r="AV2054" s="28"/>
      <c r="AW2054" s="61"/>
    </row>
    <row r="2055" spans="33:49" ht="9.9499999999999993" customHeight="1">
      <c r="AG2055" s="18">
        <v>39569</v>
      </c>
      <c r="AH2055" s="19" t="s">
        <v>33</v>
      </c>
      <c r="AI2055" s="26"/>
      <c r="AJ2055" s="20">
        <v>1.4500000000000001E-2</v>
      </c>
      <c r="AK2055" s="21"/>
      <c r="AL2055" s="21"/>
      <c r="AM2055" s="21"/>
      <c r="AN2055" s="21"/>
      <c r="AO2055" s="19" t="s">
        <v>34</v>
      </c>
      <c r="AP2055" s="18"/>
      <c r="AQ2055" s="3">
        <f t="shared" si="163"/>
        <v>32.50871950807884</v>
      </c>
      <c r="AR2055" s="27">
        <v>41.698165073676769</v>
      </c>
      <c r="AS2055" s="28">
        <v>2.3612860530782209E-2</v>
      </c>
      <c r="AT2055" s="28"/>
      <c r="AU2055" s="28"/>
      <c r="AV2055" s="28"/>
      <c r="AW2055" s="61"/>
    </row>
    <row r="2056" spans="33:49" ht="9.9499999999999993" customHeight="1">
      <c r="AG2056" s="18">
        <v>39569</v>
      </c>
      <c r="AH2056" s="19" t="s">
        <v>33</v>
      </c>
      <c r="AI2056" s="26"/>
      <c r="AJ2056" s="20">
        <v>1.4500000000000001E-2</v>
      </c>
      <c r="AK2056" s="21"/>
      <c r="AL2056" s="21"/>
      <c r="AM2056" s="21"/>
      <c r="AN2056" s="21"/>
      <c r="AO2056" s="19" t="s">
        <v>34</v>
      </c>
      <c r="AP2056" s="18"/>
      <c r="AQ2056" s="3">
        <f t="shared" si="163"/>
        <v>32.50871950807884</v>
      </c>
      <c r="AR2056" s="27">
        <v>41.698165073676769</v>
      </c>
      <c r="AS2056" s="28">
        <v>2.3612860530782209E-2</v>
      </c>
      <c r="AT2056" s="28"/>
      <c r="AU2056" s="28"/>
      <c r="AV2056" s="28"/>
      <c r="AW2056" s="61"/>
    </row>
    <row r="2057" spans="33:49" ht="9.9499999999999993" customHeight="1">
      <c r="AG2057" s="18">
        <v>39569</v>
      </c>
      <c r="AH2057" s="19" t="s">
        <v>39</v>
      </c>
      <c r="AI2057" s="19"/>
      <c r="AJ2057" s="19"/>
      <c r="AK2057" s="19"/>
      <c r="AL2057" s="20">
        <v>0.02</v>
      </c>
      <c r="AM2057" s="26"/>
      <c r="AN2057" s="20"/>
      <c r="AO2057" s="19" t="s">
        <v>34</v>
      </c>
      <c r="AP2057" s="18"/>
      <c r="AQ2057" s="3">
        <f t="shared" si="163"/>
        <v>32.50871950807884</v>
      </c>
      <c r="AR2057" s="19"/>
      <c r="AS2057" s="19"/>
      <c r="AT2057" s="27">
        <v>162.6847319548832</v>
      </c>
      <c r="AU2057" s="27">
        <v>92.670043609855682</v>
      </c>
      <c r="AV2057" s="28">
        <v>0</v>
      </c>
      <c r="AW2057" s="61"/>
    </row>
    <row r="2058" spans="33:49" ht="9.9499999999999993" customHeight="1">
      <c r="AG2058" s="18">
        <v>39570</v>
      </c>
      <c r="AH2058" s="19" t="s">
        <v>33</v>
      </c>
      <c r="AI2058" s="26"/>
      <c r="AJ2058" s="20">
        <v>1.4500000000000001E-2</v>
      </c>
      <c r="AK2058" s="21"/>
      <c r="AL2058" s="21"/>
      <c r="AM2058" s="21"/>
      <c r="AN2058" s="21"/>
      <c r="AO2058" s="19" t="s">
        <v>34</v>
      </c>
      <c r="AP2058" s="20"/>
      <c r="AQ2058" s="3">
        <f t="shared" si="163"/>
        <v>32.506664506503292</v>
      </c>
      <c r="AR2058" s="27">
        <v>41.695533554599663</v>
      </c>
      <c r="AS2058" s="28">
        <v>2.3611370352669046E-2</v>
      </c>
      <c r="AT2058" s="28"/>
      <c r="AU2058" s="28"/>
      <c r="AV2058" s="28"/>
      <c r="AW2058" s="61"/>
    </row>
    <row r="2059" spans="33:49" ht="9.9499999999999993" customHeight="1">
      <c r="AG2059" s="18">
        <v>39570</v>
      </c>
      <c r="AH2059" s="19" t="s">
        <v>36</v>
      </c>
      <c r="AI2059" s="26"/>
      <c r="AJ2059" s="26"/>
      <c r="AK2059" s="20">
        <v>2.1999999999999999E-2</v>
      </c>
      <c r="AL2059" s="20"/>
      <c r="AM2059" s="20"/>
      <c r="AN2059" s="20"/>
      <c r="AO2059" s="19" t="s">
        <v>34</v>
      </c>
      <c r="AP2059" s="20"/>
      <c r="AQ2059" s="3">
        <f t="shared" si="163"/>
        <v>32.506664506503292</v>
      </c>
      <c r="AR2059" s="27">
        <v>41.695533554599663</v>
      </c>
      <c r="AS2059" s="28">
        <v>2.3611370352669046E-2</v>
      </c>
      <c r="AT2059" s="28"/>
      <c r="AU2059" s="28"/>
      <c r="AV2059" s="28"/>
      <c r="AW2059" s="61"/>
    </row>
    <row r="2060" spans="33:49" ht="9.9499999999999993" customHeight="1">
      <c r="AG2060" s="18">
        <v>39601</v>
      </c>
      <c r="AH2060" s="19" t="s">
        <v>33</v>
      </c>
      <c r="AI2060" s="26"/>
      <c r="AJ2060" s="20">
        <v>1.4500000000000001E-2</v>
      </c>
      <c r="AK2060" s="21"/>
      <c r="AL2060" s="21"/>
      <c r="AM2060" s="21"/>
      <c r="AN2060" s="21"/>
      <c r="AO2060" s="19" t="s">
        <v>34</v>
      </c>
      <c r="AP2060" s="18"/>
      <c r="AQ2060" s="3">
        <f t="shared" si="163"/>
        <v>32.443023849619827</v>
      </c>
      <c r="AR2060" s="27">
        <v>41.614038782901801</v>
      </c>
      <c r="AS2060" s="28">
        <v>2.3565221447203077E-2</v>
      </c>
      <c r="AT2060" s="28"/>
      <c r="AU2060" s="28"/>
      <c r="AV2060" s="28"/>
      <c r="AW2060" s="61"/>
    </row>
    <row r="2061" spans="33:49" ht="9.9499999999999993" customHeight="1">
      <c r="AG2061" s="18">
        <v>39601</v>
      </c>
      <c r="AH2061" s="19" t="s">
        <v>33</v>
      </c>
      <c r="AI2061" s="26"/>
      <c r="AJ2061" s="20">
        <v>1.4500000000000001E-2</v>
      </c>
      <c r="AK2061" s="21"/>
      <c r="AL2061" s="21"/>
      <c r="AM2061" s="21"/>
      <c r="AN2061" s="21"/>
      <c r="AO2061" s="19" t="s">
        <v>34</v>
      </c>
      <c r="AP2061" s="18"/>
      <c r="AQ2061" s="3">
        <f t="shared" si="163"/>
        <v>32.443023849619827</v>
      </c>
      <c r="AR2061" s="27">
        <v>41.614038782901801</v>
      </c>
      <c r="AS2061" s="28">
        <v>2.3565221447203077E-2</v>
      </c>
      <c r="AT2061" s="28"/>
      <c r="AU2061" s="28"/>
      <c r="AV2061" s="28"/>
      <c r="AW2061" s="61"/>
    </row>
    <row r="2062" spans="33:49" ht="9.9499999999999993" customHeight="1">
      <c r="AG2062" s="18">
        <v>39601</v>
      </c>
      <c r="AH2062" s="19" t="s">
        <v>33</v>
      </c>
      <c r="AI2062" s="26"/>
      <c r="AJ2062" s="20">
        <v>1.4500000000000001E-2</v>
      </c>
      <c r="AK2062" s="21"/>
      <c r="AL2062" s="21"/>
      <c r="AM2062" s="21"/>
      <c r="AN2062" s="21"/>
      <c r="AO2062" s="19" t="s">
        <v>34</v>
      </c>
      <c r="AP2062" s="20"/>
      <c r="AQ2062" s="3">
        <f t="shared" si="163"/>
        <v>32.443023849619827</v>
      </c>
      <c r="AR2062" s="27">
        <v>41.614038782901801</v>
      </c>
      <c r="AS2062" s="28">
        <v>2.3565221447203077E-2</v>
      </c>
      <c r="AT2062" s="28"/>
      <c r="AU2062" s="28"/>
      <c r="AV2062" s="28"/>
      <c r="AW2062" s="61"/>
    </row>
    <row r="2063" spans="33:49" ht="9.9499999999999993" customHeight="1">
      <c r="AG2063" s="18">
        <v>39601</v>
      </c>
      <c r="AH2063" s="19" t="s">
        <v>33</v>
      </c>
      <c r="AI2063" s="26"/>
      <c r="AJ2063" s="20">
        <v>1.4500000000000001E-2</v>
      </c>
      <c r="AK2063" s="21"/>
      <c r="AL2063" s="21"/>
      <c r="AM2063" s="21"/>
      <c r="AN2063" s="21"/>
      <c r="AO2063" s="19" t="s">
        <v>34</v>
      </c>
      <c r="AP2063" s="20"/>
      <c r="AQ2063" s="3">
        <f t="shared" si="163"/>
        <v>32.443023849619827</v>
      </c>
      <c r="AR2063" s="27">
        <v>41.614038782901801</v>
      </c>
      <c r="AS2063" s="28">
        <v>2.3565221447203077E-2</v>
      </c>
      <c r="AT2063" s="28"/>
      <c r="AU2063" s="28"/>
      <c r="AV2063" s="28"/>
      <c r="AW2063" s="61"/>
    </row>
    <row r="2064" spans="33:49" ht="9.9499999999999993" customHeight="1">
      <c r="AG2064" s="18">
        <v>39601</v>
      </c>
      <c r="AH2064" s="19" t="s">
        <v>36</v>
      </c>
      <c r="AI2064" s="26"/>
      <c r="AJ2064" s="26"/>
      <c r="AK2064" s="20">
        <v>2.1999999999999999E-2</v>
      </c>
      <c r="AL2064" s="20"/>
      <c r="AM2064" s="20"/>
      <c r="AN2064" s="20"/>
      <c r="AO2064" s="19" t="s">
        <v>34</v>
      </c>
      <c r="AP2064" s="20"/>
      <c r="AQ2064" s="3">
        <f t="shared" si="163"/>
        <v>32.443023849619827</v>
      </c>
      <c r="AR2064" s="27">
        <v>41.614038782901801</v>
      </c>
      <c r="AS2064" s="28">
        <v>2.3565221447203077E-2</v>
      </c>
      <c r="AT2064" s="28"/>
      <c r="AU2064" s="28"/>
      <c r="AV2064" s="28"/>
      <c r="AW2064" s="61"/>
    </row>
    <row r="2065" spans="33:49" ht="9.9499999999999993" customHeight="1">
      <c r="AG2065" s="18">
        <v>39601</v>
      </c>
      <c r="AH2065" s="19" t="s">
        <v>39</v>
      </c>
      <c r="AI2065" s="19"/>
      <c r="AJ2065" s="19"/>
      <c r="AK2065" s="19"/>
      <c r="AL2065" s="20">
        <v>0.02</v>
      </c>
      <c r="AM2065" s="26"/>
      <c r="AN2065" s="21"/>
      <c r="AO2065" s="19" t="s">
        <v>34</v>
      </c>
      <c r="AP2065" s="20"/>
      <c r="AQ2065" s="3">
        <f t="shared" si="163"/>
        <v>32.443023849619827</v>
      </c>
      <c r="AR2065" s="19"/>
      <c r="AS2065" s="19"/>
      <c r="AT2065" s="27">
        <v>162.35651456112254</v>
      </c>
      <c r="AU2065" s="27">
        <v>92.483081257409793</v>
      </c>
      <c r="AV2065" s="28">
        <v>0</v>
      </c>
      <c r="AW2065" s="61"/>
    </row>
    <row r="2066" spans="33:49" ht="9.9499999999999993" customHeight="1">
      <c r="AG2066" s="18">
        <v>39630</v>
      </c>
      <c r="AH2066" s="19" t="s">
        <v>33</v>
      </c>
      <c r="AI2066" s="26"/>
      <c r="AJ2066" s="20">
        <v>1.4500000000000001E-2</v>
      </c>
      <c r="AK2066" s="20"/>
      <c r="AL2066" s="20"/>
      <c r="AM2066" s="20"/>
      <c r="AN2066" s="20"/>
      <c r="AO2066" s="19" t="s">
        <v>34</v>
      </c>
      <c r="AP2066" s="18"/>
      <c r="AQ2066" s="3">
        <f t="shared" si="163"/>
        <v>32.383601842076033</v>
      </c>
      <c r="AR2066" s="27">
        <v>41.537945944661736</v>
      </c>
      <c r="AS2066" s="28">
        <v>2.3522131551674597E-2</v>
      </c>
      <c r="AT2066" s="28"/>
      <c r="AU2066" s="28"/>
      <c r="AV2066" s="28"/>
      <c r="AW2066" s="61"/>
    </row>
    <row r="2067" spans="33:49" ht="9.9499999999999993" customHeight="1">
      <c r="AG2067" s="18">
        <v>39630</v>
      </c>
      <c r="AH2067" s="19" t="s">
        <v>33</v>
      </c>
      <c r="AI2067" s="26"/>
      <c r="AJ2067" s="20">
        <v>1.4500000000000001E-2</v>
      </c>
      <c r="AK2067" s="21"/>
      <c r="AL2067" s="21"/>
      <c r="AM2067" s="21"/>
      <c r="AN2067" s="21"/>
      <c r="AO2067" s="19" t="s">
        <v>34</v>
      </c>
      <c r="AP2067" s="20"/>
      <c r="AQ2067" s="3">
        <f t="shared" si="163"/>
        <v>32.383601842076033</v>
      </c>
      <c r="AR2067" s="27">
        <v>41.537945944661736</v>
      </c>
      <c r="AS2067" s="28">
        <v>2.3522131551674597E-2</v>
      </c>
      <c r="AT2067" s="28"/>
      <c r="AU2067" s="28"/>
      <c r="AV2067" s="28"/>
      <c r="AW2067" s="61"/>
    </row>
    <row r="2068" spans="33:49" ht="9.9499999999999993" customHeight="1">
      <c r="AG2068" s="18">
        <v>39630</v>
      </c>
      <c r="AH2068" s="19" t="s">
        <v>33</v>
      </c>
      <c r="AI2068" s="26"/>
      <c r="AJ2068" s="20">
        <v>1.4500000000000001E-2</v>
      </c>
      <c r="AK2068" s="21"/>
      <c r="AL2068" s="21"/>
      <c r="AM2068" s="21"/>
      <c r="AN2068" s="21"/>
      <c r="AO2068" s="19" t="s">
        <v>34</v>
      </c>
      <c r="AP2068" s="20"/>
      <c r="AQ2068" s="3">
        <f t="shared" si="163"/>
        <v>32.383601842076033</v>
      </c>
      <c r="AR2068" s="27">
        <v>41.537945944661736</v>
      </c>
      <c r="AS2068" s="28">
        <v>2.3522131551674597E-2</v>
      </c>
      <c r="AT2068" s="28"/>
      <c r="AU2068" s="28"/>
      <c r="AV2068" s="28"/>
      <c r="AW2068" s="61"/>
    </row>
    <row r="2069" spans="33:49" ht="9.9499999999999993" customHeight="1">
      <c r="AG2069" s="18">
        <v>39630</v>
      </c>
      <c r="AH2069" s="19" t="s">
        <v>33</v>
      </c>
      <c r="AI2069" s="26"/>
      <c r="AJ2069" s="20">
        <v>1.4500000000000001E-2</v>
      </c>
      <c r="AK2069" s="21"/>
      <c r="AL2069" s="21"/>
      <c r="AM2069" s="21"/>
      <c r="AN2069" s="21"/>
      <c r="AO2069" s="19" t="s">
        <v>34</v>
      </c>
      <c r="AP2069" s="18"/>
      <c r="AQ2069" s="3">
        <f t="shared" si="163"/>
        <v>32.383601842076033</v>
      </c>
      <c r="AR2069" s="27">
        <v>41.537945944661736</v>
      </c>
      <c r="AS2069" s="28">
        <v>2.3522131551674597E-2</v>
      </c>
      <c r="AT2069" s="28"/>
      <c r="AU2069" s="28"/>
      <c r="AV2069" s="28"/>
      <c r="AW2069" s="61"/>
    </row>
    <row r="2070" spans="33:49" ht="9.9499999999999993" customHeight="1">
      <c r="AG2070" s="18">
        <v>39630</v>
      </c>
      <c r="AH2070" s="19" t="s">
        <v>39</v>
      </c>
      <c r="AI2070" s="19"/>
      <c r="AJ2070" s="19"/>
      <c r="AK2070" s="19"/>
      <c r="AL2070" s="20">
        <v>0.02</v>
      </c>
      <c r="AM2070" s="26"/>
      <c r="AN2070" s="20"/>
      <c r="AO2070" s="19" t="s">
        <v>34</v>
      </c>
      <c r="AP2070" s="18"/>
      <c r="AQ2070" s="3">
        <f t="shared" si="163"/>
        <v>32.383601842076033</v>
      </c>
      <c r="AR2070" s="19"/>
      <c r="AS2070" s="19"/>
      <c r="AT2070" s="27">
        <v>162.05963955545027</v>
      </c>
      <c r="AU2070" s="27">
        <v>92.313972457882414</v>
      </c>
      <c r="AV2070" s="28">
        <v>0</v>
      </c>
      <c r="AW2070" s="61"/>
    </row>
    <row r="2071" spans="33:49" ht="9.9499999999999993" customHeight="1">
      <c r="AG2071" s="18">
        <v>39661</v>
      </c>
      <c r="AH2071" s="19" t="s">
        <v>33</v>
      </c>
      <c r="AI2071" s="26"/>
      <c r="AJ2071" s="20">
        <v>1.4500000000000001E-2</v>
      </c>
      <c r="AK2071" s="20"/>
      <c r="AL2071" s="20"/>
      <c r="AM2071" s="20"/>
      <c r="AN2071" s="20"/>
      <c r="AO2071" s="19" t="s">
        <v>34</v>
      </c>
      <c r="AP2071" s="18"/>
      <c r="AQ2071" s="3">
        <f t="shared" si="163"/>
        <v>32.320202113904287</v>
      </c>
      <c r="AR2071" s="27">
        <v>41.456759181165218</v>
      </c>
      <c r="AS2071" s="28">
        <v>2.3476157065267303E-2</v>
      </c>
      <c r="AT2071" s="28"/>
      <c r="AU2071" s="28"/>
      <c r="AV2071" s="28"/>
      <c r="AW2071" s="61"/>
    </row>
    <row r="2072" spans="33:49" ht="9.9499999999999993" customHeight="1">
      <c r="AG2072" s="18">
        <v>39661</v>
      </c>
      <c r="AH2072" s="19" t="s">
        <v>33</v>
      </c>
      <c r="AI2072" s="26"/>
      <c r="AJ2072" s="20">
        <v>1.4500000000000001E-2</v>
      </c>
      <c r="AK2072" s="21"/>
      <c r="AL2072" s="21"/>
      <c r="AM2072" s="21"/>
      <c r="AN2072" s="21"/>
      <c r="AO2072" s="19" t="s">
        <v>34</v>
      </c>
      <c r="AP2072" s="20"/>
      <c r="AQ2072" s="3">
        <f t="shared" si="163"/>
        <v>32.320202113904287</v>
      </c>
      <c r="AR2072" s="27">
        <v>41.456759181165218</v>
      </c>
      <c r="AS2072" s="28">
        <v>2.3476157065267303E-2</v>
      </c>
      <c r="AT2072" s="28"/>
      <c r="AU2072" s="28"/>
      <c r="AV2072" s="28"/>
      <c r="AW2072" s="61"/>
    </row>
    <row r="2073" spans="33:49" ht="9.9499999999999993" customHeight="1">
      <c r="AG2073" s="18">
        <v>39661</v>
      </c>
      <c r="AH2073" s="19" t="s">
        <v>33</v>
      </c>
      <c r="AI2073" s="26"/>
      <c r="AJ2073" s="20">
        <v>1.4500000000000001E-2</v>
      </c>
      <c r="AK2073" s="21"/>
      <c r="AL2073" s="21"/>
      <c r="AM2073" s="21"/>
      <c r="AN2073" s="21"/>
      <c r="AO2073" s="19" t="s">
        <v>34</v>
      </c>
      <c r="AP2073" s="20"/>
      <c r="AQ2073" s="3">
        <f t="shared" si="163"/>
        <v>32.320202113904287</v>
      </c>
      <c r="AR2073" s="27">
        <v>41.456759181165218</v>
      </c>
      <c r="AS2073" s="28">
        <v>2.3476157065267303E-2</v>
      </c>
      <c r="AT2073" s="28"/>
      <c r="AU2073" s="28"/>
      <c r="AV2073" s="28"/>
      <c r="AW2073" s="61"/>
    </row>
    <row r="2074" spans="33:49" ht="9.9499999999999993" customHeight="1">
      <c r="AG2074" s="18">
        <v>39661</v>
      </c>
      <c r="AH2074" s="19" t="s">
        <v>33</v>
      </c>
      <c r="AI2074" s="26"/>
      <c r="AJ2074" s="20">
        <v>1.4500000000000001E-2</v>
      </c>
      <c r="AK2074" s="21"/>
      <c r="AL2074" s="21"/>
      <c r="AM2074" s="21"/>
      <c r="AN2074" s="21"/>
      <c r="AO2074" s="19" t="s">
        <v>34</v>
      </c>
      <c r="AP2074" s="18"/>
      <c r="AQ2074" s="3">
        <f t="shared" si="163"/>
        <v>32.320202113904287</v>
      </c>
      <c r="AR2074" s="27">
        <v>41.456759181165218</v>
      </c>
      <c r="AS2074" s="28">
        <v>2.3476157065267303E-2</v>
      </c>
      <c r="AT2074" s="28"/>
      <c r="AU2074" s="28"/>
      <c r="AV2074" s="28"/>
      <c r="AW2074" s="61"/>
    </row>
    <row r="2075" spans="33:49" ht="9.9499999999999993" customHeight="1">
      <c r="AG2075" s="18">
        <v>39661</v>
      </c>
      <c r="AH2075" s="19" t="s">
        <v>36</v>
      </c>
      <c r="AI2075" s="26"/>
      <c r="AJ2075" s="26"/>
      <c r="AK2075" s="20">
        <v>2.1999999999999999E-2</v>
      </c>
      <c r="AL2075" s="20"/>
      <c r="AM2075" s="20"/>
      <c r="AN2075" s="20"/>
      <c r="AO2075" s="19" t="s">
        <v>34</v>
      </c>
      <c r="AP2075" s="18"/>
      <c r="AQ2075" s="3">
        <f t="shared" si="163"/>
        <v>32.320202113904287</v>
      </c>
      <c r="AR2075" s="27">
        <v>41.456759181165218</v>
      </c>
      <c r="AS2075" s="28">
        <v>2.3476157065267303E-2</v>
      </c>
      <c r="AT2075" s="28"/>
      <c r="AU2075" s="28"/>
      <c r="AV2075" s="28"/>
      <c r="AW2075" s="61"/>
    </row>
    <row r="2076" spans="33:49" ht="9.9499999999999993" customHeight="1">
      <c r="AG2076" s="18">
        <v>39661</v>
      </c>
      <c r="AH2076" s="19" t="s">
        <v>39</v>
      </c>
      <c r="AI2076" s="19"/>
      <c r="AJ2076" s="19"/>
      <c r="AK2076" s="19"/>
      <c r="AL2076" s="20">
        <v>0.02</v>
      </c>
      <c r="AM2076" s="26"/>
      <c r="AN2076" s="20"/>
      <c r="AO2076" s="19" t="s">
        <v>34</v>
      </c>
      <c r="AP2076" s="18"/>
      <c r="AQ2076" s="3">
        <f t="shared" si="163"/>
        <v>32.320202113904287</v>
      </c>
      <c r="AR2076" s="19"/>
      <c r="AS2076" s="19"/>
      <c r="AT2076" s="27">
        <v>161.74289068090437</v>
      </c>
      <c r="AU2076" s="27">
        <v>92.133542913789228</v>
      </c>
      <c r="AV2076" s="28">
        <v>0</v>
      </c>
      <c r="AW2076" s="61"/>
    </row>
    <row r="2077" spans="33:49" ht="9.9499999999999993" customHeight="1">
      <c r="AG2077" s="18">
        <v>39692</v>
      </c>
      <c r="AH2077" s="19" t="s">
        <v>33</v>
      </c>
      <c r="AI2077" s="26"/>
      <c r="AJ2077" s="20">
        <v>1.4500000000000001E-2</v>
      </c>
      <c r="AK2077" s="21"/>
      <c r="AL2077" s="21"/>
      <c r="AM2077" s="21"/>
      <c r="AN2077" s="21"/>
      <c r="AO2077" s="19" t="s">
        <v>34</v>
      </c>
      <c r="AP2077" s="20"/>
      <c r="AQ2077" s="3">
        <f t="shared" si="163"/>
        <v>32.256926507982804</v>
      </c>
      <c r="AR2077" s="27">
        <v>41.375731098855674</v>
      </c>
      <c r="AS2077" s="28">
        <v>2.3430272436932426E-2</v>
      </c>
      <c r="AT2077" s="28"/>
      <c r="AU2077" s="28"/>
      <c r="AV2077" s="28"/>
      <c r="AW2077" s="61"/>
    </row>
    <row r="2078" spans="33:49" ht="9.9499999999999993" customHeight="1">
      <c r="AG2078" s="18">
        <v>39692</v>
      </c>
      <c r="AH2078" s="19" t="s">
        <v>33</v>
      </c>
      <c r="AI2078" s="26"/>
      <c r="AJ2078" s="20">
        <v>1.4500000000000001E-2</v>
      </c>
      <c r="AK2078" s="21"/>
      <c r="AL2078" s="21"/>
      <c r="AM2078" s="21"/>
      <c r="AN2078" s="21"/>
      <c r="AO2078" s="19" t="s">
        <v>34</v>
      </c>
      <c r="AP2078" s="20"/>
      <c r="AQ2078" s="3">
        <f t="shared" si="163"/>
        <v>32.256926507982804</v>
      </c>
      <c r="AR2078" s="27">
        <v>41.375731098855674</v>
      </c>
      <c r="AS2078" s="28">
        <v>2.3430272436932426E-2</v>
      </c>
      <c r="AT2078" s="28"/>
      <c r="AU2078" s="28"/>
      <c r="AV2078" s="28"/>
      <c r="AW2078" s="61"/>
    </row>
    <row r="2079" spans="33:49" ht="9.9499999999999993" customHeight="1">
      <c r="AG2079" s="18">
        <v>39692</v>
      </c>
      <c r="AH2079" s="19" t="s">
        <v>33</v>
      </c>
      <c r="AI2079" s="26"/>
      <c r="AJ2079" s="20">
        <v>1.4500000000000001E-2</v>
      </c>
      <c r="AK2079" s="21"/>
      <c r="AL2079" s="21"/>
      <c r="AM2079" s="21"/>
      <c r="AN2079" s="21"/>
      <c r="AO2079" s="19" t="s">
        <v>34</v>
      </c>
      <c r="AP2079" s="18"/>
      <c r="AQ2079" s="3">
        <f t="shared" si="163"/>
        <v>32.256926507982804</v>
      </c>
      <c r="AR2079" s="27">
        <v>41.375731098855674</v>
      </c>
      <c r="AS2079" s="28">
        <v>2.3430272436932426E-2</v>
      </c>
      <c r="AT2079" s="28"/>
      <c r="AU2079" s="28"/>
      <c r="AV2079" s="28"/>
      <c r="AW2079" s="61"/>
    </row>
    <row r="2080" spans="33:49" ht="9.9499999999999993" customHeight="1">
      <c r="AG2080" s="18">
        <v>39692</v>
      </c>
      <c r="AH2080" s="19" t="s">
        <v>33</v>
      </c>
      <c r="AI2080" s="26"/>
      <c r="AJ2080" s="20">
        <v>1.4500000000000001E-2</v>
      </c>
      <c r="AK2080" s="21"/>
      <c r="AL2080" s="21"/>
      <c r="AM2080" s="21"/>
      <c r="AN2080" s="21"/>
      <c r="AO2080" s="19" t="s">
        <v>34</v>
      </c>
      <c r="AP2080" s="18"/>
      <c r="AQ2080" s="3">
        <f t="shared" si="163"/>
        <v>32.256926507982804</v>
      </c>
      <c r="AR2080" s="27">
        <v>41.375731098855674</v>
      </c>
      <c r="AS2080" s="28">
        <v>2.3430272436932426E-2</v>
      </c>
      <c r="AT2080" s="28"/>
      <c r="AU2080" s="28"/>
      <c r="AV2080" s="28"/>
      <c r="AW2080" s="61"/>
    </row>
    <row r="2081" spans="33:49" ht="9.9499999999999993" customHeight="1">
      <c r="AG2081" s="18">
        <v>39692</v>
      </c>
      <c r="AH2081" s="19" t="s">
        <v>36</v>
      </c>
      <c r="AI2081" s="26"/>
      <c r="AJ2081" s="26"/>
      <c r="AK2081" s="20">
        <v>2.1999999999999999E-2</v>
      </c>
      <c r="AL2081" s="20"/>
      <c r="AM2081" s="20"/>
      <c r="AN2081" s="20"/>
      <c r="AO2081" s="19" t="s">
        <v>34</v>
      </c>
      <c r="AP2081" s="20"/>
      <c r="AQ2081" s="3">
        <f t="shared" si="163"/>
        <v>32.256926507982804</v>
      </c>
      <c r="AR2081" s="27">
        <v>41.375731098855674</v>
      </c>
      <c r="AS2081" s="28">
        <v>2.3430272436932426E-2</v>
      </c>
      <c r="AT2081" s="28"/>
      <c r="AU2081" s="28"/>
      <c r="AV2081" s="28"/>
      <c r="AW2081" s="61"/>
    </row>
    <row r="2082" spans="33:49" ht="9.9499999999999993" customHeight="1">
      <c r="AG2082" s="18">
        <v>39692</v>
      </c>
      <c r="AH2082" s="19" t="s">
        <v>39</v>
      </c>
      <c r="AI2082" s="19"/>
      <c r="AJ2082" s="19"/>
      <c r="AK2082" s="19"/>
      <c r="AL2082" s="20">
        <v>0.02</v>
      </c>
      <c r="AM2082" s="26"/>
      <c r="AN2082" s="20"/>
      <c r="AO2082" s="19" t="s">
        <v>34</v>
      </c>
      <c r="AP2082" s="20"/>
      <c r="AQ2082" s="3">
        <f t="shared" si="163"/>
        <v>32.256926507982804</v>
      </c>
      <c r="AR2082" s="19"/>
      <c r="AS2082" s="19"/>
      <c r="AT2082" s="27">
        <v>161.42676089850136</v>
      </c>
      <c r="AU2082" s="27">
        <v>91.953466022924104</v>
      </c>
      <c r="AV2082" s="28">
        <v>0</v>
      </c>
      <c r="AW2082" s="61"/>
    </row>
    <row r="2083" spans="33:49" ht="9.9499999999999993" customHeight="1">
      <c r="AG2083" s="18">
        <v>39722</v>
      </c>
      <c r="AH2083" s="19" t="s">
        <v>33</v>
      </c>
      <c r="AI2083" s="26"/>
      <c r="AJ2083" s="20">
        <v>1.4500000000000001E-2</v>
      </c>
      <c r="AK2083" s="21"/>
      <c r="AL2083" s="21"/>
      <c r="AM2083" s="21"/>
      <c r="AN2083" s="21"/>
      <c r="AO2083" s="19" t="s">
        <v>34</v>
      </c>
      <c r="AP2083" s="18"/>
      <c r="AQ2083" s="3">
        <f t="shared" si="163"/>
        <v>32.195810002666988</v>
      </c>
      <c r="AR2083" s="27">
        <v>41.297467619149089</v>
      </c>
      <c r="AS2083" s="28">
        <v>2.3385953349325091E-2</v>
      </c>
      <c r="AT2083" s="28"/>
      <c r="AU2083" s="28"/>
      <c r="AV2083" s="28"/>
      <c r="AW2083" s="61"/>
    </row>
    <row r="2084" spans="33:49" ht="9.9499999999999993" customHeight="1">
      <c r="AG2084" s="18">
        <v>39722</v>
      </c>
      <c r="AH2084" s="19" t="s">
        <v>33</v>
      </c>
      <c r="AI2084" s="26"/>
      <c r="AJ2084" s="20">
        <v>1.4500000000000001E-2</v>
      </c>
      <c r="AK2084" s="21"/>
      <c r="AL2084" s="21"/>
      <c r="AM2084" s="21"/>
      <c r="AN2084" s="21"/>
      <c r="AO2084" s="19" t="s">
        <v>34</v>
      </c>
      <c r="AP2084" s="18"/>
      <c r="AQ2084" s="3">
        <f t="shared" si="163"/>
        <v>32.195810002666988</v>
      </c>
      <c r="AR2084" s="27">
        <v>41.297467619149089</v>
      </c>
      <c r="AS2084" s="28">
        <v>2.3385953349325091E-2</v>
      </c>
      <c r="AT2084" s="28"/>
      <c r="AU2084" s="28"/>
      <c r="AV2084" s="28"/>
      <c r="AW2084" s="61"/>
    </row>
    <row r="2085" spans="33:49" ht="9.9499999999999993" customHeight="1">
      <c r="AG2085" s="18">
        <v>39722</v>
      </c>
      <c r="AH2085" s="19" t="s">
        <v>33</v>
      </c>
      <c r="AI2085" s="26"/>
      <c r="AJ2085" s="20">
        <v>1.4500000000000001E-2</v>
      </c>
      <c r="AK2085" s="21"/>
      <c r="AL2085" s="21"/>
      <c r="AM2085" s="21"/>
      <c r="AN2085" s="21"/>
      <c r="AO2085" s="19" t="s">
        <v>34</v>
      </c>
      <c r="AP2085" s="18"/>
      <c r="AQ2085" s="3">
        <f t="shared" si="163"/>
        <v>32.195810002666988</v>
      </c>
      <c r="AR2085" s="27">
        <v>41.297467619149089</v>
      </c>
      <c r="AS2085" s="28">
        <v>2.3385953349325091E-2</v>
      </c>
      <c r="AT2085" s="28"/>
      <c r="AU2085" s="28"/>
      <c r="AV2085" s="28"/>
      <c r="AW2085" s="61"/>
    </row>
    <row r="2086" spans="33:49" ht="9.9499999999999993" customHeight="1">
      <c r="AG2086" s="18">
        <v>39722</v>
      </c>
      <c r="AH2086" s="19" t="s">
        <v>33</v>
      </c>
      <c r="AI2086" s="26"/>
      <c r="AJ2086" s="20">
        <v>1.4500000000000001E-2</v>
      </c>
      <c r="AK2086" s="21"/>
      <c r="AL2086" s="21"/>
      <c r="AM2086" s="21"/>
      <c r="AN2086" s="21"/>
      <c r="AO2086" s="19" t="s">
        <v>34</v>
      </c>
      <c r="AP2086" s="20"/>
      <c r="AQ2086" s="3">
        <f t="shared" si="163"/>
        <v>32.195810002666988</v>
      </c>
      <c r="AR2086" s="27">
        <v>41.297467619149089</v>
      </c>
      <c r="AS2086" s="28">
        <v>2.3385953349325091E-2</v>
      </c>
      <c r="AT2086" s="28"/>
      <c r="AU2086" s="28"/>
      <c r="AV2086" s="28"/>
      <c r="AW2086" s="61"/>
    </row>
    <row r="2087" spans="33:49" ht="9.9499999999999993" customHeight="1">
      <c r="AG2087" s="18">
        <v>39722</v>
      </c>
      <c r="AH2087" s="19" t="s">
        <v>36</v>
      </c>
      <c r="AI2087" s="26"/>
      <c r="AJ2087" s="26"/>
      <c r="AK2087" s="20">
        <v>2.1999999999999999E-2</v>
      </c>
      <c r="AL2087" s="20"/>
      <c r="AM2087" s="20"/>
      <c r="AN2087" s="20"/>
      <c r="AO2087" s="19" t="s">
        <v>34</v>
      </c>
      <c r="AP2087" s="18"/>
      <c r="AQ2087" s="3">
        <f t="shared" si="163"/>
        <v>32.195810002666988</v>
      </c>
      <c r="AR2087" s="27">
        <v>41.297467619149089</v>
      </c>
      <c r="AS2087" s="28">
        <v>2.3385953349325091E-2</v>
      </c>
      <c r="AT2087" s="28"/>
      <c r="AU2087" s="28"/>
      <c r="AV2087" s="28"/>
      <c r="AW2087" s="61"/>
    </row>
    <row r="2088" spans="33:49" ht="9.9499999999999993" customHeight="1">
      <c r="AG2088" s="18">
        <v>39722</v>
      </c>
      <c r="AH2088" s="19" t="s">
        <v>39</v>
      </c>
      <c r="AI2088" s="19"/>
      <c r="AJ2088" s="19"/>
      <c r="AK2088" s="19"/>
      <c r="AL2088" s="20">
        <v>0.02</v>
      </c>
      <c r="AM2088" s="26"/>
      <c r="AN2088" s="21"/>
      <c r="AO2088" s="19" t="s">
        <v>34</v>
      </c>
      <c r="AP2088" s="20"/>
      <c r="AQ2088" s="3">
        <f t="shared" si="163"/>
        <v>32.195810002666988</v>
      </c>
      <c r="AR2088" s="19"/>
      <c r="AS2088" s="19"/>
      <c r="AT2088" s="27">
        <v>161.12141716945661</v>
      </c>
      <c r="AU2088" s="27">
        <v>91.779533187638592</v>
      </c>
      <c r="AV2088" s="28">
        <v>0</v>
      </c>
      <c r="AW2088" s="61"/>
    </row>
    <row r="2089" spans="33:49" ht="9.9499999999999993" customHeight="1">
      <c r="AG2089" s="18">
        <v>39756</v>
      </c>
      <c r="AH2089" s="19" t="s">
        <v>33</v>
      </c>
      <c r="AI2089" s="26"/>
      <c r="AJ2089" s="20">
        <v>1.4500000000000001E-2</v>
      </c>
      <c r="AK2089" s="20"/>
      <c r="AL2089" s="20"/>
      <c r="AM2089" s="20"/>
      <c r="AN2089" s="20"/>
      <c r="AO2089" s="19" t="s">
        <v>34</v>
      </c>
      <c r="AP2089" s="20"/>
      <c r="AQ2089" s="3">
        <f t="shared" si="163"/>
        <v>32.126684602836761</v>
      </c>
      <c r="AR2089" s="27">
        <v>41.208947955016903</v>
      </c>
      <c r="AS2089" s="28">
        <v>2.3335826383793352E-2</v>
      </c>
      <c r="AT2089" s="28"/>
      <c r="AU2089" s="28"/>
      <c r="AV2089" s="28"/>
      <c r="AW2089" s="61"/>
    </row>
    <row r="2090" spans="33:49" ht="9.9499999999999993" customHeight="1">
      <c r="AG2090" s="18">
        <v>39756</v>
      </c>
      <c r="AH2090" s="19" t="s">
        <v>33</v>
      </c>
      <c r="AI2090" s="26"/>
      <c r="AJ2090" s="20">
        <v>1.4500000000000001E-2</v>
      </c>
      <c r="AK2090" s="21"/>
      <c r="AL2090" s="21"/>
      <c r="AM2090" s="21"/>
      <c r="AN2090" s="21"/>
      <c r="AO2090" s="19" t="s">
        <v>34</v>
      </c>
      <c r="AP2090" s="18"/>
      <c r="AQ2090" s="3">
        <f t="shared" si="163"/>
        <v>32.126684602836761</v>
      </c>
      <c r="AR2090" s="27">
        <v>41.208947955016903</v>
      </c>
      <c r="AS2090" s="28">
        <v>2.3335826383793352E-2</v>
      </c>
      <c r="AT2090" s="28"/>
      <c r="AU2090" s="28"/>
      <c r="AV2090" s="28"/>
      <c r="AW2090" s="61"/>
    </row>
    <row r="2091" spans="33:49" ht="9.9499999999999993" customHeight="1">
      <c r="AG2091" s="18">
        <v>39756</v>
      </c>
      <c r="AH2091" s="19" t="s">
        <v>33</v>
      </c>
      <c r="AI2091" s="26"/>
      <c r="AJ2091" s="20">
        <v>1.4500000000000001E-2</v>
      </c>
      <c r="AK2091" s="21"/>
      <c r="AL2091" s="21"/>
      <c r="AM2091" s="21"/>
      <c r="AN2091" s="21"/>
      <c r="AO2091" s="19" t="s">
        <v>34</v>
      </c>
      <c r="AP2091" s="20"/>
      <c r="AQ2091" s="3">
        <f t="shared" si="163"/>
        <v>32.126684602836761</v>
      </c>
      <c r="AR2091" s="27">
        <v>41.208947955016903</v>
      </c>
      <c r="AS2091" s="28">
        <v>2.3335826383793352E-2</v>
      </c>
      <c r="AT2091" s="28"/>
      <c r="AU2091" s="28"/>
      <c r="AV2091" s="28"/>
      <c r="AW2091" s="61"/>
    </row>
    <row r="2092" spans="33:49" ht="9.9499999999999993" customHeight="1">
      <c r="AG2092" s="18">
        <v>39756</v>
      </c>
      <c r="AH2092" s="19" t="s">
        <v>33</v>
      </c>
      <c r="AI2092" s="26"/>
      <c r="AJ2092" s="20">
        <v>1.4500000000000001E-2</v>
      </c>
      <c r="AK2092" s="21"/>
      <c r="AL2092" s="21"/>
      <c r="AM2092" s="21"/>
      <c r="AN2092" s="21"/>
      <c r="AO2092" s="19" t="s">
        <v>34</v>
      </c>
      <c r="AP2092" s="18"/>
      <c r="AQ2092" s="3">
        <f t="shared" si="163"/>
        <v>32.126684602836761</v>
      </c>
      <c r="AR2092" s="27">
        <v>41.208947955016903</v>
      </c>
      <c r="AS2092" s="28">
        <v>2.3335826383793352E-2</v>
      </c>
      <c r="AT2092" s="28"/>
      <c r="AU2092" s="28"/>
      <c r="AV2092" s="28"/>
      <c r="AW2092" s="61"/>
    </row>
    <row r="2093" spans="33:49" ht="9.9499999999999993" customHeight="1">
      <c r="AG2093" s="18">
        <v>39756</v>
      </c>
      <c r="AH2093" s="19" t="s">
        <v>36</v>
      </c>
      <c r="AI2093" s="26"/>
      <c r="AJ2093" s="26"/>
      <c r="AK2093" s="20">
        <v>2.1999999999999999E-2</v>
      </c>
      <c r="AL2093" s="20"/>
      <c r="AM2093" s="20"/>
      <c r="AN2093" s="20"/>
      <c r="AO2093" s="19" t="s">
        <v>34</v>
      </c>
      <c r="AP2093" s="18"/>
      <c r="AQ2093" s="3">
        <f t="shared" si="163"/>
        <v>32.126684602836761</v>
      </c>
      <c r="AR2093" s="27">
        <v>41.208947955016903</v>
      </c>
      <c r="AS2093" s="28">
        <v>2.3335826383793352E-2</v>
      </c>
      <c r="AT2093" s="28"/>
      <c r="AU2093" s="28"/>
      <c r="AV2093" s="28"/>
      <c r="AW2093" s="61"/>
    </row>
    <row r="2094" spans="33:49" ht="9.9499999999999993" customHeight="1">
      <c r="AG2094" s="18">
        <v>39756</v>
      </c>
      <c r="AH2094" s="19" t="s">
        <v>39</v>
      </c>
      <c r="AI2094" s="19"/>
      <c r="AJ2094" s="19"/>
      <c r="AK2094" s="19"/>
      <c r="AL2094" s="20">
        <v>0.02</v>
      </c>
      <c r="AM2094" s="26"/>
      <c r="AN2094" s="20"/>
      <c r="AO2094" s="19" t="s">
        <v>34</v>
      </c>
      <c r="AP2094" s="18"/>
      <c r="AQ2094" s="3">
        <f t="shared" si="163"/>
        <v>32.126684602836761</v>
      </c>
      <c r="AR2094" s="19"/>
      <c r="AS2094" s="19"/>
      <c r="AT2094" s="27">
        <v>160.77605909898426</v>
      </c>
      <c r="AU2094" s="27">
        <v>91.582806997865831</v>
      </c>
      <c r="AV2094" s="28">
        <v>0</v>
      </c>
      <c r="AW2094" s="61"/>
    </row>
    <row r="2095" spans="33:49" ht="9.9499999999999993" customHeight="1">
      <c r="AG2095" s="18">
        <v>39783</v>
      </c>
      <c r="AH2095" s="19" t="s">
        <v>33</v>
      </c>
      <c r="AI2095" s="26"/>
      <c r="AJ2095" s="20">
        <v>1.4500000000000001E-2</v>
      </c>
      <c r="AK2095" s="21"/>
      <c r="AL2095" s="21"/>
      <c r="AM2095" s="21"/>
      <c r="AN2095" s="21"/>
      <c r="AO2095" s="19" t="s">
        <v>34</v>
      </c>
      <c r="AP2095" s="18"/>
      <c r="AQ2095" s="3">
        <f t="shared" si="163"/>
        <v>32.07189664454156</v>
      </c>
      <c r="AR2095" s="27">
        <v>41.138788111770879</v>
      </c>
      <c r="AS2095" s="28">
        <v>2.3296096228029837E-2</v>
      </c>
      <c r="AT2095" s="28"/>
      <c r="AU2095" s="28"/>
      <c r="AV2095" s="28"/>
      <c r="AW2095" s="61"/>
    </row>
    <row r="2096" spans="33:49" ht="9.9499999999999993" customHeight="1">
      <c r="AG2096" s="18">
        <v>39783</v>
      </c>
      <c r="AH2096" s="19" t="s">
        <v>33</v>
      </c>
      <c r="AI2096" s="26"/>
      <c r="AJ2096" s="20">
        <v>1.4500000000000001E-2</v>
      </c>
      <c r="AK2096" s="21"/>
      <c r="AL2096" s="21"/>
      <c r="AM2096" s="21"/>
      <c r="AN2096" s="21"/>
      <c r="AO2096" s="19" t="s">
        <v>34</v>
      </c>
      <c r="AP2096" s="20"/>
      <c r="AQ2096" s="3">
        <f t="shared" si="163"/>
        <v>32.07189664454156</v>
      </c>
      <c r="AR2096" s="27">
        <v>41.138788111770879</v>
      </c>
      <c r="AS2096" s="28">
        <v>2.3296096228029837E-2</v>
      </c>
      <c r="AT2096" s="28"/>
      <c r="AU2096" s="28"/>
      <c r="AV2096" s="28"/>
      <c r="AW2096" s="61"/>
    </row>
    <row r="2097" spans="33:49" ht="9.9499999999999993" customHeight="1">
      <c r="AG2097" s="18">
        <v>39783</v>
      </c>
      <c r="AH2097" s="19" t="s">
        <v>33</v>
      </c>
      <c r="AI2097" s="26"/>
      <c r="AJ2097" s="20">
        <v>1.4500000000000001E-2</v>
      </c>
      <c r="AK2097" s="21"/>
      <c r="AL2097" s="21"/>
      <c r="AM2097" s="21"/>
      <c r="AN2097" s="21"/>
      <c r="AO2097" s="19" t="s">
        <v>34</v>
      </c>
      <c r="AP2097" s="20"/>
      <c r="AQ2097" s="3">
        <f t="shared" si="163"/>
        <v>32.07189664454156</v>
      </c>
      <c r="AR2097" s="27">
        <v>41.138788111770879</v>
      </c>
      <c r="AS2097" s="28">
        <v>2.3296096228029837E-2</v>
      </c>
      <c r="AT2097" s="28"/>
      <c r="AU2097" s="28"/>
      <c r="AV2097" s="28"/>
      <c r="AW2097" s="61"/>
    </row>
    <row r="2098" spans="33:49" ht="9.9499999999999993" customHeight="1">
      <c r="AG2098" s="18">
        <v>39783</v>
      </c>
      <c r="AH2098" s="19" t="s">
        <v>33</v>
      </c>
      <c r="AI2098" s="26"/>
      <c r="AJ2098" s="20">
        <v>1.4500000000000001E-2</v>
      </c>
      <c r="AK2098" s="21"/>
      <c r="AL2098" s="21"/>
      <c r="AM2098" s="21"/>
      <c r="AN2098" s="21"/>
      <c r="AO2098" s="19" t="s">
        <v>34</v>
      </c>
      <c r="AP2098" s="18"/>
      <c r="AQ2098" s="3">
        <f t="shared" si="163"/>
        <v>32.07189664454156</v>
      </c>
      <c r="AR2098" s="27">
        <v>41.138788111770879</v>
      </c>
      <c r="AS2098" s="28">
        <v>2.3296096228029837E-2</v>
      </c>
      <c r="AT2098" s="28"/>
      <c r="AU2098" s="28"/>
      <c r="AV2098" s="28"/>
      <c r="AW2098" s="61"/>
    </row>
    <row r="2099" spans="33:49" ht="9.9499999999999993" customHeight="1">
      <c r="AG2099" s="18">
        <v>39783</v>
      </c>
      <c r="AH2099" s="19" t="s">
        <v>36</v>
      </c>
      <c r="AI2099" s="26"/>
      <c r="AJ2099" s="26"/>
      <c r="AK2099" s="20">
        <v>2.1999999999999999E-2</v>
      </c>
      <c r="AL2099" s="20"/>
      <c r="AM2099" s="20"/>
      <c r="AN2099" s="20"/>
      <c r="AO2099" s="19" t="s">
        <v>34</v>
      </c>
      <c r="AP2099" s="18"/>
      <c r="AQ2099" s="3">
        <f t="shared" si="163"/>
        <v>32.07189664454156</v>
      </c>
      <c r="AR2099" s="27">
        <v>41.138788111770879</v>
      </c>
      <c r="AS2099" s="28">
        <v>2.3296096228029837E-2</v>
      </c>
      <c r="AT2099" s="28"/>
      <c r="AU2099" s="28"/>
      <c r="AV2099" s="28"/>
      <c r="AW2099" s="61"/>
    </row>
    <row r="2100" spans="33:49" ht="9.9499999999999993" customHeight="1">
      <c r="AG2100" s="18">
        <v>39783</v>
      </c>
      <c r="AH2100" s="19" t="s">
        <v>39</v>
      </c>
      <c r="AI2100" s="19"/>
      <c r="AJ2100" s="19"/>
      <c r="AK2100" s="19"/>
      <c r="AL2100" s="20">
        <v>0.02</v>
      </c>
      <c r="AM2100" s="26"/>
      <c r="AN2100" s="21"/>
      <c r="AO2100" s="19" t="s">
        <v>34</v>
      </c>
      <c r="AP2100" s="20"/>
      <c r="AQ2100" s="3">
        <f t="shared" si="163"/>
        <v>32.07189664454156</v>
      </c>
      <c r="AR2100" s="19"/>
      <c r="AS2100" s="19"/>
      <c r="AT2100" s="27">
        <v>160.50233157950444</v>
      </c>
      <c r="AU2100" s="27">
        <v>91.426883692325106</v>
      </c>
      <c r="AV2100" s="28">
        <v>0</v>
      </c>
      <c r="AW2100" s="61"/>
    </row>
    <row r="2101" spans="33:49" ht="9.9499999999999993" customHeight="1">
      <c r="AG2101" s="18">
        <v>39818</v>
      </c>
      <c r="AH2101" s="19" t="s">
        <v>33</v>
      </c>
      <c r="AI2101" s="26"/>
      <c r="AJ2101" s="20">
        <v>1.4500000000000001E-2</v>
      </c>
      <c r="AK2101" s="20"/>
      <c r="AL2101" s="20"/>
      <c r="AM2101" s="20"/>
      <c r="AN2101" s="20"/>
      <c r="AO2101" s="19" t="s">
        <v>34</v>
      </c>
      <c r="AP2101" s="18"/>
      <c r="AQ2101" s="3">
        <f t="shared" si="163"/>
        <v>32.001014255071908</v>
      </c>
      <c r="AR2101" s="27">
        <v>41.048017918966039</v>
      </c>
      <c r="AS2101" s="28">
        <v>2.3244694831846918E-2</v>
      </c>
      <c r="AT2101" s="28"/>
      <c r="AU2101" s="28"/>
      <c r="AV2101" s="28"/>
      <c r="AW2101" s="61"/>
    </row>
    <row r="2102" spans="33:49" ht="9.9499999999999993" customHeight="1">
      <c r="AG2102" s="18">
        <v>39818</v>
      </c>
      <c r="AH2102" s="19" t="s">
        <v>33</v>
      </c>
      <c r="AI2102" s="26"/>
      <c r="AJ2102" s="20">
        <v>1.4500000000000001E-2</v>
      </c>
      <c r="AK2102" s="21"/>
      <c r="AL2102" s="21"/>
      <c r="AM2102" s="21"/>
      <c r="AN2102" s="21"/>
      <c r="AO2102" s="19" t="s">
        <v>34</v>
      </c>
      <c r="AP2102" s="18"/>
      <c r="AQ2102" s="3">
        <f t="shared" si="163"/>
        <v>32.001014255071908</v>
      </c>
      <c r="AR2102" s="27">
        <v>41.048017918966039</v>
      </c>
      <c r="AS2102" s="28">
        <v>2.3244694831846918E-2</v>
      </c>
      <c r="AT2102" s="28"/>
      <c r="AU2102" s="28"/>
      <c r="AV2102" s="28"/>
      <c r="AW2102" s="61"/>
    </row>
    <row r="2103" spans="33:49" ht="9.9499999999999993" customHeight="1">
      <c r="AG2103" s="18">
        <v>39818</v>
      </c>
      <c r="AH2103" s="19" t="s">
        <v>33</v>
      </c>
      <c r="AI2103" s="26"/>
      <c r="AJ2103" s="20">
        <v>1.4500000000000001E-2</v>
      </c>
      <c r="AK2103" s="21"/>
      <c r="AL2103" s="21"/>
      <c r="AM2103" s="21"/>
      <c r="AN2103" s="21"/>
      <c r="AO2103" s="19" t="s">
        <v>34</v>
      </c>
      <c r="AP2103" s="20"/>
      <c r="AQ2103" s="3">
        <f t="shared" si="163"/>
        <v>32.001014255071908</v>
      </c>
      <c r="AR2103" s="27">
        <v>41.048017918966039</v>
      </c>
      <c r="AS2103" s="28">
        <v>2.3244694831846918E-2</v>
      </c>
      <c r="AT2103" s="28"/>
      <c r="AU2103" s="28"/>
      <c r="AV2103" s="28"/>
      <c r="AW2103" s="61"/>
    </row>
    <row r="2104" spans="33:49" ht="9.9499999999999993" customHeight="1">
      <c r="AG2104" s="18">
        <v>39818</v>
      </c>
      <c r="AH2104" s="19" t="s">
        <v>33</v>
      </c>
      <c r="AI2104" s="26"/>
      <c r="AJ2104" s="20">
        <v>1.4500000000000001E-2</v>
      </c>
      <c r="AK2104" s="21"/>
      <c r="AL2104" s="21"/>
      <c r="AM2104" s="21"/>
      <c r="AN2104" s="21"/>
      <c r="AO2104" s="19" t="s">
        <v>34</v>
      </c>
      <c r="AP2104" s="18"/>
      <c r="AQ2104" s="3">
        <f t="shared" si="163"/>
        <v>32.001014255071908</v>
      </c>
      <c r="AR2104" s="27">
        <v>41.048017918966039</v>
      </c>
      <c r="AS2104" s="28">
        <v>2.3244694831846918E-2</v>
      </c>
      <c r="AT2104" s="28"/>
      <c r="AU2104" s="28"/>
      <c r="AV2104" s="28"/>
      <c r="AW2104" s="61"/>
    </row>
    <row r="2105" spans="33:49" ht="9.9499999999999993" customHeight="1">
      <c r="AG2105" s="18">
        <v>39818</v>
      </c>
      <c r="AH2105" s="19" t="s">
        <v>36</v>
      </c>
      <c r="AI2105" s="26"/>
      <c r="AJ2105" s="26"/>
      <c r="AK2105" s="20">
        <v>2.1999999999999999E-2</v>
      </c>
      <c r="AL2105" s="20"/>
      <c r="AM2105" s="20"/>
      <c r="AN2105" s="20"/>
      <c r="AO2105" s="19" t="s">
        <v>34</v>
      </c>
      <c r="AP2105" s="18"/>
      <c r="AQ2105" s="3">
        <f t="shared" si="163"/>
        <v>32.001014255071908</v>
      </c>
      <c r="AR2105" s="27">
        <v>41.048017918966039</v>
      </c>
      <c r="AS2105" s="28">
        <v>2.3244694831846918E-2</v>
      </c>
      <c r="AT2105" s="28"/>
      <c r="AU2105" s="28"/>
      <c r="AV2105" s="28"/>
      <c r="AW2105" s="61"/>
    </row>
    <row r="2106" spans="33:49" ht="9.9499999999999993" customHeight="1">
      <c r="AG2106" s="18">
        <v>39818</v>
      </c>
      <c r="AH2106" s="19" t="s">
        <v>39</v>
      </c>
      <c r="AI2106" s="19"/>
      <c r="AJ2106" s="19"/>
      <c r="AK2106" s="19"/>
      <c r="AL2106" s="20">
        <v>0.02</v>
      </c>
      <c r="AM2106" s="26"/>
      <c r="AN2106" s="20"/>
      <c r="AO2106" s="19" t="s">
        <v>34</v>
      </c>
      <c r="AP2106" s="18"/>
      <c r="AQ2106" s="3">
        <f t="shared" si="163"/>
        <v>32.001014255071908</v>
      </c>
      <c r="AR2106" s="19"/>
      <c r="AS2106" s="19"/>
      <c r="AT2106" s="27">
        <v>160.14819310698758</v>
      </c>
      <c r="AU2106" s="27">
        <v>91.225155925387725</v>
      </c>
      <c r="AV2106" s="28">
        <v>0</v>
      </c>
      <c r="AW2106" s="61"/>
    </row>
    <row r="2107" spans="33:49" ht="9.9499999999999993" customHeight="1">
      <c r="AG2107" s="18">
        <v>39846</v>
      </c>
      <c r="AH2107" s="19" t="s">
        <v>33</v>
      </c>
      <c r="AI2107" s="26"/>
      <c r="AJ2107" s="20">
        <v>1.4500000000000001E-2</v>
      </c>
      <c r="AK2107" s="21"/>
      <c r="AL2107" s="21"/>
      <c r="AM2107" s="21"/>
      <c r="AN2107" s="21"/>
      <c r="AO2107" s="19" t="s">
        <v>34</v>
      </c>
      <c r="AP2107" s="18"/>
      <c r="AQ2107" s="3">
        <f t="shared" si="163"/>
        <v>31.94442115375054</v>
      </c>
      <c r="AR2107" s="27">
        <v>40.975545986697313</v>
      </c>
      <c r="AS2107" s="28">
        <v>2.3203655385002336E-2</v>
      </c>
      <c r="AT2107" s="28"/>
      <c r="AU2107" s="28"/>
      <c r="AV2107" s="28"/>
      <c r="AW2107" s="61"/>
    </row>
    <row r="2108" spans="33:49" ht="9.9499999999999993" customHeight="1">
      <c r="AG2108" s="18">
        <v>39846</v>
      </c>
      <c r="AH2108" s="19" t="s">
        <v>33</v>
      </c>
      <c r="AI2108" s="26"/>
      <c r="AJ2108" s="20">
        <v>1.4500000000000001E-2</v>
      </c>
      <c r="AK2108" s="21"/>
      <c r="AL2108" s="21"/>
      <c r="AM2108" s="21"/>
      <c r="AN2108" s="21"/>
      <c r="AO2108" s="19" t="s">
        <v>34</v>
      </c>
      <c r="AP2108" s="18"/>
      <c r="AQ2108" s="3">
        <f t="shared" si="163"/>
        <v>31.94442115375054</v>
      </c>
      <c r="AR2108" s="27">
        <v>40.975545986697313</v>
      </c>
      <c r="AS2108" s="28">
        <v>2.3203655385002336E-2</v>
      </c>
      <c r="AT2108" s="28"/>
      <c r="AU2108" s="28"/>
      <c r="AV2108" s="28"/>
      <c r="AW2108" s="61"/>
    </row>
    <row r="2109" spans="33:49" ht="9.9499999999999993" customHeight="1">
      <c r="AG2109" s="18">
        <v>39846</v>
      </c>
      <c r="AH2109" s="19" t="s">
        <v>33</v>
      </c>
      <c r="AI2109" s="26"/>
      <c r="AJ2109" s="20">
        <v>1.4500000000000001E-2</v>
      </c>
      <c r="AK2109" s="21"/>
      <c r="AL2109" s="21"/>
      <c r="AM2109" s="21"/>
      <c r="AN2109" s="21"/>
      <c r="AO2109" s="19" t="s">
        <v>34</v>
      </c>
      <c r="AP2109" s="18"/>
      <c r="AQ2109" s="3">
        <f t="shared" si="163"/>
        <v>31.94442115375054</v>
      </c>
      <c r="AR2109" s="27">
        <v>40.975545986697313</v>
      </c>
      <c r="AS2109" s="28">
        <v>2.3203655385002336E-2</v>
      </c>
      <c r="AT2109" s="28"/>
      <c r="AU2109" s="28"/>
      <c r="AV2109" s="28"/>
      <c r="AW2109" s="61"/>
    </row>
    <row r="2110" spans="33:49" ht="9.9499999999999993" customHeight="1">
      <c r="AG2110" s="18">
        <v>39846</v>
      </c>
      <c r="AH2110" s="19" t="s">
        <v>33</v>
      </c>
      <c r="AI2110" s="26"/>
      <c r="AJ2110" s="20">
        <v>1.4500000000000001E-2</v>
      </c>
      <c r="AK2110" s="21"/>
      <c r="AL2110" s="21"/>
      <c r="AM2110" s="21"/>
      <c r="AN2110" s="21"/>
      <c r="AO2110" s="19" t="s">
        <v>34</v>
      </c>
      <c r="AP2110" s="18"/>
      <c r="AQ2110" s="3">
        <f t="shared" si="163"/>
        <v>31.94442115375054</v>
      </c>
      <c r="AR2110" s="27">
        <v>40.975545986697313</v>
      </c>
      <c r="AS2110" s="28">
        <v>2.3203655385002336E-2</v>
      </c>
      <c r="AT2110" s="28"/>
      <c r="AU2110" s="28"/>
      <c r="AV2110" s="28"/>
      <c r="AW2110" s="61"/>
    </row>
    <row r="2111" spans="33:49" ht="9.9499999999999993" customHeight="1">
      <c r="AG2111" s="18">
        <v>39846</v>
      </c>
      <c r="AH2111" s="19" t="s">
        <v>36</v>
      </c>
      <c r="AI2111" s="26"/>
      <c r="AJ2111" s="26"/>
      <c r="AK2111" s="20">
        <v>2.1999999999999999E-2</v>
      </c>
      <c r="AL2111" s="20"/>
      <c r="AM2111" s="20"/>
      <c r="AN2111" s="20"/>
      <c r="AO2111" s="19" t="s">
        <v>34</v>
      </c>
      <c r="AP2111" s="18"/>
      <c r="AQ2111" s="3">
        <f t="shared" si="163"/>
        <v>31.94442115375054</v>
      </c>
      <c r="AR2111" s="27">
        <v>40.975545986697313</v>
      </c>
      <c r="AS2111" s="28">
        <v>2.3203655385002336E-2</v>
      </c>
      <c r="AT2111" s="28"/>
      <c r="AU2111" s="28"/>
      <c r="AV2111" s="28"/>
      <c r="AW2111" s="61"/>
    </row>
    <row r="2112" spans="33:49" ht="9.9499999999999993" customHeight="1">
      <c r="AG2112" s="18">
        <v>39846</v>
      </c>
      <c r="AH2112" s="19" t="s">
        <v>39</v>
      </c>
      <c r="AI2112" s="19"/>
      <c r="AJ2112" s="19"/>
      <c r="AK2112" s="19"/>
      <c r="AL2112" s="20">
        <v>0.02</v>
      </c>
      <c r="AM2112" s="26"/>
      <c r="AN2112" s="21"/>
      <c r="AO2112" s="19" t="s">
        <v>34</v>
      </c>
      <c r="AP2112" s="18"/>
      <c r="AQ2112" s="3">
        <f t="shared" si="163"/>
        <v>31.94442115375054</v>
      </c>
      <c r="AR2112" s="19"/>
      <c r="AS2112" s="19"/>
      <c r="AT2112" s="27">
        <v>159.86544500873052</v>
      </c>
      <c r="AU2112" s="27">
        <v>91.064094230899087</v>
      </c>
      <c r="AV2112" s="28">
        <v>0</v>
      </c>
      <c r="AW2112" s="61"/>
    </row>
    <row r="2113" spans="33:49" ht="9.9499999999999993" customHeight="1">
      <c r="AG2113" s="18">
        <v>39874</v>
      </c>
      <c r="AH2113" s="19" t="s">
        <v>33</v>
      </c>
      <c r="AI2113" s="26"/>
      <c r="AJ2113" s="20">
        <v>1.4500000000000001E-2</v>
      </c>
      <c r="AK2113" s="20"/>
      <c r="AL2113" s="20"/>
      <c r="AM2113" s="20"/>
      <c r="AN2113" s="20"/>
      <c r="AO2113" s="19" t="s">
        <v>34</v>
      </c>
      <c r="AP2113" s="20"/>
      <c r="AQ2113" s="3">
        <f t="shared" si="163"/>
        <v>31.887928136104378</v>
      </c>
      <c r="AR2113" s="27">
        <v>40.903202006549847</v>
      </c>
      <c r="AS2113" s="28">
        <v>2.3162688394957439E-2</v>
      </c>
      <c r="AT2113" s="28"/>
      <c r="AU2113" s="28"/>
      <c r="AV2113" s="28"/>
      <c r="AW2113" s="61"/>
    </row>
    <row r="2114" spans="33:49" ht="9.9499999999999993" customHeight="1">
      <c r="AG2114" s="18">
        <v>39874</v>
      </c>
      <c r="AH2114" s="19" t="s">
        <v>33</v>
      </c>
      <c r="AI2114" s="26"/>
      <c r="AJ2114" s="20">
        <v>1.4500000000000001E-2</v>
      </c>
      <c r="AK2114" s="21"/>
      <c r="AL2114" s="21"/>
      <c r="AM2114" s="21"/>
      <c r="AN2114" s="21"/>
      <c r="AO2114" s="19" t="s">
        <v>34</v>
      </c>
      <c r="AP2114" s="18"/>
      <c r="AQ2114" s="3">
        <f t="shared" si="163"/>
        <v>31.887928136104378</v>
      </c>
      <c r="AR2114" s="27">
        <v>40.903202006549847</v>
      </c>
      <c r="AS2114" s="28">
        <v>2.3162688394957439E-2</v>
      </c>
      <c r="AT2114" s="28"/>
      <c r="AU2114" s="28"/>
      <c r="AV2114" s="28"/>
      <c r="AW2114" s="61"/>
    </row>
    <row r="2115" spans="33:49" ht="9.9499999999999993" customHeight="1">
      <c r="AG2115" s="18">
        <v>39874</v>
      </c>
      <c r="AH2115" s="19" t="s">
        <v>33</v>
      </c>
      <c r="AI2115" s="26"/>
      <c r="AJ2115" s="20">
        <v>1.4500000000000001E-2</v>
      </c>
      <c r="AK2115" s="21"/>
      <c r="AL2115" s="21"/>
      <c r="AM2115" s="21"/>
      <c r="AN2115" s="21"/>
      <c r="AO2115" s="19" t="s">
        <v>34</v>
      </c>
      <c r="AP2115" s="20"/>
      <c r="AQ2115" s="3">
        <f t="shared" si="163"/>
        <v>31.887928136104378</v>
      </c>
      <c r="AR2115" s="27">
        <v>40.903202006549847</v>
      </c>
      <c r="AS2115" s="28">
        <v>2.3162688394957439E-2</v>
      </c>
      <c r="AT2115" s="28"/>
      <c r="AU2115" s="28"/>
      <c r="AV2115" s="28"/>
      <c r="AW2115" s="61"/>
    </row>
    <row r="2116" spans="33:49" ht="9.9499999999999993" customHeight="1">
      <c r="AG2116" s="18">
        <v>39874</v>
      </c>
      <c r="AH2116" s="19" t="s">
        <v>33</v>
      </c>
      <c r="AI2116" s="26"/>
      <c r="AJ2116" s="20">
        <v>1.4500000000000001E-2</v>
      </c>
      <c r="AK2116" s="21"/>
      <c r="AL2116" s="21"/>
      <c r="AM2116" s="21"/>
      <c r="AN2116" s="21"/>
      <c r="AO2116" s="19" t="s">
        <v>34</v>
      </c>
      <c r="AP2116" s="18"/>
      <c r="AQ2116" s="3">
        <f t="shared" si="163"/>
        <v>31.887928136104378</v>
      </c>
      <c r="AR2116" s="27">
        <v>40.903202006549847</v>
      </c>
      <c r="AS2116" s="28">
        <v>2.3162688394957439E-2</v>
      </c>
      <c r="AT2116" s="28"/>
      <c r="AU2116" s="28"/>
      <c r="AV2116" s="28"/>
      <c r="AW2116" s="61"/>
    </row>
    <row r="2117" spans="33:49" ht="9.9499999999999993" customHeight="1">
      <c r="AG2117" s="18">
        <v>39874</v>
      </c>
      <c r="AH2117" s="19" t="s">
        <v>36</v>
      </c>
      <c r="AI2117" s="26"/>
      <c r="AJ2117" s="26"/>
      <c r="AK2117" s="20">
        <v>2.1999999999999999E-2</v>
      </c>
      <c r="AL2117" s="20"/>
      <c r="AM2117" s="20"/>
      <c r="AN2117" s="20"/>
      <c r="AO2117" s="19" t="s">
        <v>34</v>
      </c>
      <c r="AP2117" s="20"/>
      <c r="AQ2117" s="3">
        <f t="shared" ref="AQ2117:AQ2180" si="164">100*2.71828^(-(0.69315/30.02)*(AG2117-21794)/365.25)</f>
        <v>31.887928136104378</v>
      </c>
      <c r="AR2117" s="27">
        <v>40.903202006549847</v>
      </c>
      <c r="AS2117" s="28">
        <v>2.3162688394957439E-2</v>
      </c>
      <c r="AT2117" s="28"/>
      <c r="AU2117" s="28"/>
      <c r="AV2117" s="28"/>
      <c r="AW2117" s="61"/>
    </row>
    <row r="2118" spans="33:49" ht="9.9499999999999993" customHeight="1">
      <c r="AG2118" s="18">
        <v>39874</v>
      </c>
      <c r="AH2118" s="19" t="s">
        <v>39</v>
      </c>
      <c r="AI2118" s="19"/>
      <c r="AJ2118" s="19"/>
      <c r="AK2118" s="19"/>
      <c r="AL2118" s="20">
        <v>0.02</v>
      </c>
      <c r="AM2118" s="26"/>
      <c r="AN2118" s="20"/>
      <c r="AO2118" s="19" t="s">
        <v>34</v>
      </c>
      <c r="AP2118" s="20"/>
      <c r="AQ2118" s="3">
        <f t="shared" si="164"/>
        <v>31.887928136104378</v>
      </c>
      <c r="AR2118" s="19"/>
      <c r="AS2118" s="19"/>
      <c r="AT2118" s="27">
        <v>159.58319611365218</v>
      </c>
      <c r="AU2118" s="27">
        <v>90.903316897332246</v>
      </c>
      <c r="AV2118" s="28">
        <v>0</v>
      </c>
      <c r="AW2118" s="61"/>
    </row>
    <row r="2119" spans="33:49" ht="9.9499999999999993" customHeight="1">
      <c r="AG2119" s="29">
        <v>40298</v>
      </c>
      <c r="AH2119" s="19" t="s">
        <v>33</v>
      </c>
      <c r="AI2119" s="30"/>
      <c r="AJ2119" s="20">
        <v>0.02</v>
      </c>
      <c r="AK2119" s="30"/>
      <c r="AL2119" s="30"/>
      <c r="AM2119" s="30"/>
      <c r="AN2119" s="20"/>
      <c r="AO2119" s="19" t="s">
        <v>34</v>
      </c>
      <c r="AP2119" s="18"/>
      <c r="AQ2119" s="3">
        <f t="shared" si="164"/>
        <v>31.04457226742689</v>
      </c>
      <c r="AR2119" s="19"/>
      <c r="AS2119" s="19"/>
      <c r="AT2119" s="27"/>
      <c r="AU2119" s="27"/>
      <c r="AV2119" s="28"/>
      <c r="AW2119" s="61"/>
    </row>
    <row r="2120" spans="33:49" ht="9.9499999999999993" customHeight="1">
      <c r="AG2120" s="29">
        <v>40298</v>
      </c>
      <c r="AH2120" s="19" t="s">
        <v>36</v>
      </c>
      <c r="AI2120" s="20">
        <v>0.02</v>
      </c>
      <c r="AJ2120" s="30"/>
      <c r="AK2120" s="30"/>
      <c r="AL2120" s="30"/>
      <c r="AM2120" s="30"/>
      <c r="AN2120" s="20"/>
      <c r="AO2120" s="19" t="s">
        <v>34</v>
      </c>
      <c r="AP2120" s="20"/>
      <c r="AQ2120" s="3">
        <f t="shared" si="164"/>
        <v>31.04457226742689</v>
      </c>
      <c r="AR2120" s="27"/>
      <c r="AS2120" s="28"/>
      <c r="AT2120" s="28"/>
      <c r="AU2120" s="28"/>
      <c r="AV2120" s="28"/>
      <c r="AW2120" s="61"/>
    </row>
    <row r="2121" spans="33:49" ht="9.9499999999999993" customHeight="1">
      <c r="AG2121" s="29">
        <v>40304</v>
      </c>
      <c r="AH2121" s="19" t="s">
        <v>36</v>
      </c>
      <c r="AI2121" s="30"/>
      <c r="AJ2121" s="20">
        <v>0.02</v>
      </c>
      <c r="AK2121" s="30"/>
      <c r="AL2121" s="30"/>
      <c r="AM2121" s="30"/>
      <c r="AN2121" s="20"/>
      <c r="AO2121" s="19" t="s">
        <v>34</v>
      </c>
      <c r="AP2121" s="18"/>
      <c r="AQ2121" s="3">
        <f t="shared" si="164"/>
        <v>31.03279944499829</v>
      </c>
      <c r="AR2121" s="27"/>
      <c r="AS2121" s="28"/>
      <c r="AT2121" s="28"/>
      <c r="AU2121" s="28"/>
      <c r="AV2121" s="28"/>
      <c r="AW2121" s="61"/>
    </row>
    <row r="2122" spans="33:49" ht="9.9499999999999993" customHeight="1">
      <c r="AG2122" s="29">
        <v>40304</v>
      </c>
      <c r="AH2122" s="19" t="s">
        <v>39</v>
      </c>
      <c r="AI2122" s="30"/>
      <c r="AJ2122" s="30"/>
      <c r="AK2122" s="30"/>
      <c r="AL2122" s="20">
        <v>0.02</v>
      </c>
      <c r="AM2122" s="30"/>
      <c r="AN2122" s="21"/>
      <c r="AO2122" s="19" t="s">
        <v>34</v>
      </c>
      <c r="AP2122" s="18"/>
      <c r="AQ2122" s="3">
        <f t="shared" si="164"/>
        <v>31.03279944499829</v>
      </c>
      <c r="AR2122" s="27"/>
      <c r="AS2122" s="28"/>
      <c r="AT2122" s="28"/>
      <c r="AU2122" s="28"/>
      <c r="AV2122" s="28"/>
      <c r="AW2122" s="61"/>
    </row>
    <row r="2123" spans="33:49" ht="9.9499999999999993" customHeight="1">
      <c r="AG2123" s="29">
        <v>40330</v>
      </c>
      <c r="AH2123" s="19" t="s">
        <v>36</v>
      </c>
      <c r="AI2123" s="30"/>
      <c r="AJ2123" s="20">
        <v>0.02</v>
      </c>
      <c r="AK2123" s="30"/>
      <c r="AL2123" s="30"/>
      <c r="AM2123" s="30"/>
      <c r="AN2123" s="20"/>
      <c r="AO2123" s="19" t="s">
        <v>34</v>
      </c>
      <c r="AP2123" s="18"/>
      <c r="AQ2123" s="3">
        <f t="shared" si="164"/>
        <v>30.981835449503926</v>
      </c>
      <c r="AR2123" s="27"/>
      <c r="AS2123" s="28"/>
      <c r="AT2123" s="28"/>
      <c r="AU2123" s="28"/>
      <c r="AV2123" s="28"/>
      <c r="AW2123" s="61"/>
    </row>
    <row r="2124" spans="33:49" ht="9.9499999999999993" customHeight="1">
      <c r="AG2124" s="29">
        <v>40330</v>
      </c>
      <c r="AH2124" s="19" t="s">
        <v>39</v>
      </c>
      <c r="AI2124" s="30"/>
      <c r="AJ2124" s="30"/>
      <c r="AK2124" s="30"/>
      <c r="AL2124" s="20">
        <v>0.02</v>
      </c>
      <c r="AM2124" s="30"/>
      <c r="AN2124" s="20"/>
      <c r="AO2124" s="19" t="s">
        <v>34</v>
      </c>
      <c r="AP2124" s="18"/>
      <c r="AQ2124" s="3">
        <f t="shared" si="164"/>
        <v>30.981835449503926</v>
      </c>
      <c r="AR2124" s="27"/>
      <c r="AS2124" s="28"/>
      <c r="AT2124" s="28"/>
      <c r="AU2124" s="28"/>
      <c r="AV2124" s="28"/>
      <c r="AW2124" s="61"/>
    </row>
    <row r="2125" spans="33:49" ht="9.9499999999999993" customHeight="1">
      <c r="AG2125" s="29">
        <v>40330</v>
      </c>
      <c r="AH2125" s="19" t="s">
        <v>33</v>
      </c>
      <c r="AI2125" s="30"/>
      <c r="AJ2125" s="20">
        <v>0.02</v>
      </c>
      <c r="AK2125" s="30"/>
      <c r="AL2125" s="30"/>
      <c r="AM2125" s="30"/>
      <c r="AN2125" s="21"/>
      <c r="AO2125" s="19" t="s">
        <v>34</v>
      </c>
      <c r="AP2125" s="18"/>
      <c r="AQ2125" s="3">
        <f t="shared" si="164"/>
        <v>30.981835449503926</v>
      </c>
      <c r="AR2125" s="19"/>
      <c r="AS2125" s="19"/>
      <c r="AT2125" s="27"/>
      <c r="AU2125" s="27"/>
      <c r="AV2125" s="28"/>
      <c r="AW2125" s="61"/>
    </row>
    <row r="2126" spans="33:49" ht="9.9499999999999993" customHeight="1">
      <c r="AG2126" s="29">
        <v>40330</v>
      </c>
      <c r="AH2126" s="19" t="s">
        <v>36</v>
      </c>
      <c r="AI2126" s="20">
        <v>0.02</v>
      </c>
      <c r="AJ2126" s="30"/>
      <c r="AK2126" s="30"/>
      <c r="AL2126" s="30"/>
      <c r="AM2126" s="30"/>
      <c r="AN2126" s="21"/>
      <c r="AO2126" s="19" t="s">
        <v>34</v>
      </c>
      <c r="AP2126" s="20"/>
      <c r="AQ2126" s="3">
        <f t="shared" si="164"/>
        <v>30.981835449503926</v>
      </c>
      <c r="AR2126" s="27"/>
      <c r="AS2126" s="28"/>
      <c r="AT2126" s="28"/>
      <c r="AU2126" s="28"/>
      <c r="AV2126" s="28"/>
      <c r="AW2126" s="61"/>
    </row>
    <row r="2127" spans="33:49" ht="9.9499999999999993" customHeight="1">
      <c r="AG2127" s="29">
        <v>40360</v>
      </c>
      <c r="AH2127" s="19" t="s">
        <v>36</v>
      </c>
      <c r="AI2127" s="30"/>
      <c r="AJ2127" s="20">
        <v>0.02</v>
      </c>
      <c r="AK2127" s="30"/>
      <c r="AL2127" s="30"/>
      <c r="AM2127" s="30"/>
      <c r="AN2127" s="21"/>
      <c r="AO2127" s="19" t="s">
        <v>34</v>
      </c>
      <c r="AP2127" s="18"/>
      <c r="AQ2127" s="3">
        <f t="shared" si="164"/>
        <v>30.923134831809463</v>
      </c>
      <c r="AR2127" s="27"/>
      <c r="AS2127" s="28"/>
      <c r="AT2127" s="28"/>
      <c r="AU2127" s="28"/>
      <c r="AV2127" s="28"/>
      <c r="AW2127" s="61"/>
    </row>
    <row r="2128" spans="33:49" ht="9.9499999999999993" customHeight="1">
      <c r="AG2128" s="29">
        <v>40360</v>
      </c>
      <c r="AH2128" s="19" t="s">
        <v>39</v>
      </c>
      <c r="AI2128" s="30"/>
      <c r="AJ2128" s="30"/>
      <c r="AK2128" s="30"/>
      <c r="AL2128" s="20">
        <v>0.02</v>
      </c>
      <c r="AM2128" s="30"/>
      <c r="AN2128" s="20"/>
      <c r="AO2128" s="19" t="s">
        <v>34</v>
      </c>
      <c r="AP2128" s="20"/>
      <c r="AQ2128" s="3">
        <f t="shared" si="164"/>
        <v>30.923134831809463</v>
      </c>
      <c r="AR2128" s="27"/>
      <c r="AS2128" s="28"/>
      <c r="AT2128" s="28"/>
      <c r="AU2128" s="28"/>
      <c r="AV2128" s="28"/>
      <c r="AW2128" s="61"/>
    </row>
    <row r="2129" spans="33:49" ht="9.9499999999999993" customHeight="1">
      <c r="AG2129" s="29">
        <v>40360</v>
      </c>
      <c r="AH2129" s="19" t="s">
        <v>33</v>
      </c>
      <c r="AI2129" s="30"/>
      <c r="AJ2129" s="20">
        <v>0.02</v>
      </c>
      <c r="AK2129" s="30"/>
      <c r="AL2129" s="30"/>
      <c r="AM2129" s="30"/>
      <c r="AN2129" s="21"/>
      <c r="AO2129" s="19" t="s">
        <v>34</v>
      </c>
      <c r="AP2129" s="20"/>
      <c r="AQ2129" s="3">
        <f t="shared" si="164"/>
        <v>30.923134831809463</v>
      </c>
      <c r="AR2129" s="27"/>
      <c r="AS2129" s="28"/>
      <c r="AT2129" s="28"/>
      <c r="AU2129" s="28"/>
      <c r="AV2129" s="28"/>
      <c r="AW2129" s="61"/>
    </row>
    <row r="2130" spans="33:49" ht="9.9499999999999993" customHeight="1">
      <c r="AG2130" s="29">
        <v>40360</v>
      </c>
      <c r="AH2130" s="19" t="s">
        <v>36</v>
      </c>
      <c r="AI2130" s="20">
        <v>0.02</v>
      </c>
      <c r="AJ2130" s="30"/>
      <c r="AK2130" s="30"/>
      <c r="AL2130" s="30"/>
      <c r="AM2130" s="30"/>
      <c r="AN2130" s="21"/>
      <c r="AO2130" s="19" t="s">
        <v>34</v>
      </c>
      <c r="AP2130" s="18"/>
      <c r="AQ2130" s="3">
        <f t="shared" si="164"/>
        <v>30.923134831809463</v>
      </c>
      <c r="AR2130" s="27"/>
      <c r="AS2130" s="28"/>
      <c r="AT2130" s="28"/>
      <c r="AU2130" s="28"/>
      <c r="AV2130" s="28"/>
      <c r="AW2130" s="61"/>
    </row>
    <row r="2131" spans="33:49" ht="9.9499999999999993" customHeight="1">
      <c r="AG2131" s="29">
        <v>40392</v>
      </c>
      <c r="AH2131" s="19" t="s">
        <v>36</v>
      </c>
      <c r="AI2131" s="30"/>
      <c r="AJ2131" s="20">
        <v>0.02</v>
      </c>
      <c r="AK2131" s="30"/>
      <c r="AL2131" s="30"/>
      <c r="AM2131" s="30"/>
      <c r="AN2131" s="21"/>
      <c r="AO2131" s="19" t="s">
        <v>34</v>
      </c>
      <c r="AP2131" s="20"/>
      <c r="AQ2131" s="3">
        <f t="shared" si="164"/>
        <v>30.860643422269696</v>
      </c>
      <c r="AR2131" s="19"/>
      <c r="AS2131" s="19"/>
      <c r="AT2131" s="27"/>
      <c r="AU2131" s="27"/>
      <c r="AV2131" s="28"/>
      <c r="AW2131" s="61"/>
    </row>
    <row r="2132" spans="33:49" ht="9.9499999999999993" customHeight="1">
      <c r="AG2132" s="29">
        <v>40392</v>
      </c>
      <c r="AH2132" s="19" t="s">
        <v>39</v>
      </c>
      <c r="AI2132" s="30"/>
      <c r="AJ2132" s="30"/>
      <c r="AK2132" s="30"/>
      <c r="AL2132" s="20">
        <v>0.02</v>
      </c>
      <c r="AM2132" s="30"/>
      <c r="AN2132" s="21"/>
      <c r="AO2132" s="19" t="s">
        <v>34</v>
      </c>
      <c r="AP2132" s="18"/>
      <c r="AQ2132" s="3">
        <f t="shared" si="164"/>
        <v>30.860643422269696</v>
      </c>
      <c r="AR2132" s="27"/>
      <c r="AS2132" s="28"/>
      <c r="AT2132" s="28"/>
      <c r="AU2132" s="28"/>
      <c r="AV2132" s="28"/>
      <c r="AW2132" s="61"/>
    </row>
    <row r="2133" spans="33:49" ht="9.9499999999999993" customHeight="1">
      <c r="AG2133" s="29">
        <v>40392</v>
      </c>
      <c r="AH2133" s="19" t="s">
        <v>33</v>
      </c>
      <c r="AI2133" s="30"/>
      <c r="AJ2133" s="20">
        <v>0.02</v>
      </c>
      <c r="AK2133" s="30"/>
      <c r="AL2133" s="30"/>
      <c r="AM2133" s="30"/>
      <c r="AN2133" s="21"/>
      <c r="AO2133" s="19" t="s">
        <v>34</v>
      </c>
      <c r="AP2133" s="18"/>
      <c r="AQ2133" s="3">
        <f t="shared" si="164"/>
        <v>30.860643422269696</v>
      </c>
      <c r="AR2133" s="27"/>
      <c r="AS2133" s="28"/>
      <c r="AT2133" s="28"/>
      <c r="AU2133" s="28"/>
      <c r="AV2133" s="28"/>
      <c r="AW2133" s="61"/>
    </row>
    <row r="2134" spans="33:49" ht="9.9499999999999993" customHeight="1">
      <c r="AG2134" s="29">
        <v>40392</v>
      </c>
      <c r="AH2134" s="19" t="s">
        <v>36</v>
      </c>
      <c r="AI2134" s="20">
        <v>0.02</v>
      </c>
      <c r="AJ2134" s="30"/>
      <c r="AK2134" s="30"/>
      <c r="AL2134" s="30"/>
      <c r="AM2134" s="30"/>
      <c r="AN2134" s="21"/>
      <c r="AO2134" s="19" t="s">
        <v>34</v>
      </c>
      <c r="AP2134" s="20"/>
      <c r="AQ2134" s="3">
        <f t="shared" si="164"/>
        <v>30.860643422269696</v>
      </c>
      <c r="AR2134" s="27"/>
      <c r="AS2134" s="28"/>
      <c r="AT2134" s="28"/>
      <c r="AU2134" s="28"/>
      <c r="AV2134" s="28"/>
      <c r="AW2134" s="61"/>
    </row>
    <row r="2135" spans="33:49" ht="9.9499999999999993" customHeight="1">
      <c r="AG2135" s="29">
        <v>40422</v>
      </c>
      <c r="AH2135" s="19" t="s">
        <v>36</v>
      </c>
      <c r="AI2135" s="30"/>
      <c r="AJ2135" s="20">
        <v>0.02</v>
      </c>
      <c r="AK2135" s="30"/>
      <c r="AL2135" s="30"/>
      <c r="AM2135" s="30"/>
      <c r="AN2135" s="21"/>
      <c r="AO2135" s="19" t="s">
        <v>34</v>
      </c>
      <c r="AP2135" s="18"/>
      <c r="AQ2135" s="3">
        <f t="shared" si="164"/>
        <v>30.80217242450431</v>
      </c>
      <c r="AR2135" s="27"/>
      <c r="AS2135" s="28"/>
      <c r="AT2135" s="28"/>
      <c r="AU2135" s="28"/>
      <c r="AV2135" s="28"/>
      <c r="AW2135" s="61"/>
    </row>
    <row r="2136" spans="33:49" ht="9.9499999999999993" customHeight="1">
      <c r="AG2136" s="29">
        <v>40422</v>
      </c>
      <c r="AH2136" s="19" t="s">
        <v>39</v>
      </c>
      <c r="AI2136" s="30"/>
      <c r="AJ2136" s="30"/>
      <c r="AK2136" s="30"/>
      <c r="AL2136" s="20">
        <v>0.02</v>
      </c>
      <c r="AM2136" s="30"/>
      <c r="AN2136" s="21"/>
      <c r="AO2136" s="19" t="s">
        <v>34</v>
      </c>
      <c r="AP2136" s="20"/>
      <c r="AQ2136" s="3">
        <f t="shared" si="164"/>
        <v>30.80217242450431</v>
      </c>
      <c r="AR2136" s="27"/>
      <c r="AS2136" s="28"/>
      <c r="AT2136" s="28"/>
      <c r="AU2136" s="28"/>
      <c r="AV2136" s="28"/>
      <c r="AW2136" s="61"/>
    </row>
    <row r="2137" spans="33:49" ht="9.9499999999999993" customHeight="1">
      <c r="AG2137" s="29">
        <v>40422</v>
      </c>
      <c r="AH2137" s="19" t="s">
        <v>33</v>
      </c>
      <c r="AI2137" s="30"/>
      <c r="AJ2137" s="20">
        <v>0.02</v>
      </c>
      <c r="AK2137" s="30"/>
      <c r="AL2137" s="30"/>
      <c r="AM2137" s="30"/>
      <c r="AN2137" s="20"/>
      <c r="AO2137" s="19" t="s">
        <v>34</v>
      </c>
      <c r="AP2137" s="20"/>
      <c r="AQ2137" s="3">
        <f t="shared" si="164"/>
        <v>30.80217242450431</v>
      </c>
      <c r="AR2137" s="19"/>
      <c r="AS2137" s="19"/>
      <c r="AT2137" s="27"/>
      <c r="AU2137" s="27"/>
      <c r="AV2137" s="28"/>
      <c r="AW2137" s="61"/>
    </row>
    <row r="2138" spans="33:49" ht="9.9499999999999993" customHeight="1">
      <c r="AG2138" s="29">
        <v>40422</v>
      </c>
      <c r="AH2138" s="19" t="s">
        <v>36</v>
      </c>
      <c r="AI2138" s="20">
        <v>0.02</v>
      </c>
      <c r="AJ2138" s="30"/>
      <c r="AK2138" s="30"/>
      <c r="AL2138" s="30"/>
      <c r="AM2138" s="30"/>
      <c r="AN2138" s="20"/>
      <c r="AO2138" s="19" t="s">
        <v>34</v>
      </c>
      <c r="AP2138" s="20"/>
      <c r="AQ2138" s="3">
        <f t="shared" si="164"/>
        <v>30.80217242450431</v>
      </c>
      <c r="AR2138" s="27"/>
      <c r="AS2138" s="28"/>
      <c r="AT2138" s="28"/>
      <c r="AU2138" s="28"/>
      <c r="AV2138" s="28"/>
      <c r="AW2138" s="61"/>
    </row>
    <row r="2139" spans="33:49" ht="9.9499999999999993" customHeight="1">
      <c r="AG2139" s="29">
        <v>40452</v>
      </c>
      <c r="AH2139" s="19" t="s">
        <v>36</v>
      </c>
      <c r="AI2139" s="30"/>
      <c r="AJ2139" s="20">
        <v>0.02</v>
      </c>
      <c r="AK2139" s="30"/>
      <c r="AL2139" s="30"/>
      <c r="AM2139" s="30"/>
      <c r="AN2139" s="21"/>
      <c r="AO2139" s="19" t="s">
        <v>34</v>
      </c>
      <c r="AP2139" s="18"/>
      <c r="AQ2139" s="3">
        <f t="shared" si="164"/>
        <v>30.743812210481586</v>
      </c>
      <c r="AR2139" s="27"/>
      <c r="AS2139" s="28"/>
      <c r="AT2139" s="28"/>
      <c r="AU2139" s="28"/>
      <c r="AV2139" s="28"/>
      <c r="AW2139" s="61"/>
    </row>
    <row r="2140" spans="33:49" ht="9.9499999999999993" customHeight="1">
      <c r="AG2140" s="29">
        <v>40452</v>
      </c>
      <c r="AH2140" s="19" t="s">
        <v>39</v>
      </c>
      <c r="AI2140" s="30"/>
      <c r="AJ2140" s="30"/>
      <c r="AK2140" s="30"/>
      <c r="AL2140" s="20">
        <v>0.02</v>
      </c>
      <c r="AM2140" s="30"/>
      <c r="AN2140" s="21"/>
      <c r="AO2140" s="19" t="s">
        <v>34</v>
      </c>
      <c r="AP2140" s="20"/>
      <c r="AQ2140" s="3">
        <f t="shared" si="164"/>
        <v>30.743812210481586</v>
      </c>
      <c r="AR2140" s="27"/>
      <c r="AS2140" s="28"/>
      <c r="AT2140" s="28"/>
      <c r="AU2140" s="28"/>
      <c r="AV2140" s="28"/>
      <c r="AW2140" s="61"/>
    </row>
    <row r="2141" spans="33:49" ht="9.9499999999999993" customHeight="1">
      <c r="AG2141" s="29">
        <v>40452</v>
      </c>
      <c r="AH2141" s="19" t="s">
        <v>33</v>
      </c>
      <c r="AI2141" s="30"/>
      <c r="AJ2141" s="20">
        <v>0.02</v>
      </c>
      <c r="AK2141" s="30"/>
      <c r="AL2141" s="30"/>
      <c r="AM2141" s="30"/>
      <c r="AN2141" s="20"/>
      <c r="AO2141" s="19" t="s">
        <v>34</v>
      </c>
      <c r="AP2141" s="20"/>
      <c r="AQ2141" s="3">
        <f t="shared" si="164"/>
        <v>30.743812210481586</v>
      </c>
      <c r="AR2141" s="27"/>
      <c r="AS2141" s="28"/>
      <c r="AT2141" s="28"/>
      <c r="AU2141" s="28"/>
      <c r="AV2141" s="28"/>
      <c r="AW2141" s="61"/>
    </row>
    <row r="2142" spans="33:49" ht="9.9499999999999993" customHeight="1">
      <c r="AG2142" s="29">
        <v>40452</v>
      </c>
      <c r="AH2142" s="19" t="s">
        <v>36</v>
      </c>
      <c r="AI2142" s="20">
        <v>0.02</v>
      </c>
      <c r="AJ2142" s="30"/>
      <c r="AK2142" s="30"/>
      <c r="AL2142" s="30"/>
      <c r="AM2142" s="30"/>
      <c r="AN2142" s="20"/>
      <c r="AO2142" s="19" t="s">
        <v>34</v>
      </c>
      <c r="AP2142" s="18"/>
      <c r="AQ2142" s="3">
        <f t="shared" si="164"/>
        <v>30.743812210481586</v>
      </c>
      <c r="AR2142" s="27"/>
      <c r="AS2142" s="28"/>
      <c r="AT2142" s="28"/>
      <c r="AU2142" s="28"/>
      <c r="AV2142" s="28"/>
      <c r="AW2142" s="61"/>
    </row>
    <row r="2143" spans="33:49" ht="9.9499999999999993" customHeight="1">
      <c r="AG2143" s="29">
        <v>40483</v>
      </c>
      <c r="AH2143" s="19" t="s">
        <v>36</v>
      </c>
      <c r="AI2143" s="30"/>
      <c r="AJ2143" s="20">
        <v>0.02</v>
      </c>
      <c r="AK2143" s="30"/>
      <c r="AL2143" s="30"/>
      <c r="AM2143" s="30"/>
      <c r="AN2143" s="21"/>
      <c r="AO2143" s="19" t="s">
        <v>34</v>
      </c>
      <c r="AP2143" s="18"/>
      <c r="AQ2143" s="3">
        <f t="shared" si="164"/>
        <v>30.68362281751002</v>
      </c>
      <c r="AR2143" s="19"/>
      <c r="AS2143" s="19"/>
      <c r="AT2143" s="27"/>
      <c r="AU2143" s="27"/>
      <c r="AV2143" s="28"/>
      <c r="AW2143" s="61"/>
    </row>
    <row r="2144" spans="33:49" ht="9.9499999999999993" customHeight="1">
      <c r="AG2144" s="29">
        <v>40483</v>
      </c>
      <c r="AH2144" s="19" t="s">
        <v>39</v>
      </c>
      <c r="AI2144" s="30"/>
      <c r="AJ2144" s="30"/>
      <c r="AK2144" s="30"/>
      <c r="AL2144" s="20">
        <v>0.02</v>
      </c>
      <c r="AM2144" s="30"/>
      <c r="AN2144" s="21"/>
      <c r="AO2144" s="19" t="s">
        <v>34</v>
      </c>
      <c r="AP2144" s="20"/>
      <c r="AQ2144" s="3">
        <f t="shared" si="164"/>
        <v>30.68362281751002</v>
      </c>
      <c r="AR2144" s="27"/>
      <c r="AS2144" s="28"/>
      <c r="AT2144" s="28"/>
      <c r="AU2144" s="28"/>
      <c r="AV2144" s="28"/>
      <c r="AW2144" s="61"/>
    </row>
    <row r="2145" spans="33:49" ht="9.9499999999999993" customHeight="1">
      <c r="AG2145" s="29">
        <v>40483</v>
      </c>
      <c r="AH2145" s="19" t="s">
        <v>33</v>
      </c>
      <c r="AI2145" s="30"/>
      <c r="AJ2145" s="20">
        <v>0.02</v>
      </c>
      <c r="AK2145" s="30"/>
      <c r="AL2145" s="30"/>
      <c r="AM2145" s="30"/>
      <c r="AN2145" s="21"/>
      <c r="AO2145" s="19" t="s">
        <v>34</v>
      </c>
      <c r="AP2145" s="18"/>
      <c r="AQ2145" s="3">
        <f t="shared" si="164"/>
        <v>30.68362281751002</v>
      </c>
      <c r="AR2145" s="27"/>
      <c r="AS2145" s="28"/>
      <c r="AT2145" s="28"/>
      <c r="AU2145" s="28"/>
      <c r="AV2145" s="28"/>
      <c r="AW2145" s="61"/>
    </row>
    <row r="2146" spans="33:49" ht="9.9499999999999993" customHeight="1">
      <c r="AG2146" s="29">
        <v>40483</v>
      </c>
      <c r="AH2146" s="19" t="s">
        <v>36</v>
      </c>
      <c r="AI2146" s="20">
        <v>0.02</v>
      </c>
      <c r="AJ2146" s="30"/>
      <c r="AK2146" s="30"/>
      <c r="AL2146" s="30"/>
      <c r="AM2146" s="30"/>
      <c r="AN2146" s="21"/>
      <c r="AO2146" s="19" t="s">
        <v>34</v>
      </c>
      <c r="AP2146" s="18"/>
      <c r="AQ2146" s="3">
        <f t="shared" si="164"/>
        <v>30.68362281751002</v>
      </c>
      <c r="AR2146" s="27"/>
      <c r="AS2146" s="28"/>
      <c r="AT2146" s="28"/>
      <c r="AU2146" s="28"/>
      <c r="AV2146" s="28"/>
      <c r="AW2146" s="61"/>
    </row>
    <row r="2147" spans="33:49" ht="9.9499999999999993" customHeight="1">
      <c r="AG2147" s="29">
        <v>40513</v>
      </c>
      <c r="AH2147" s="19" t="s">
        <v>36</v>
      </c>
      <c r="AI2147" s="30"/>
      <c r="AJ2147" s="20">
        <v>0.02</v>
      </c>
      <c r="AK2147" s="30"/>
      <c r="AL2147" s="30"/>
      <c r="AM2147" s="30"/>
      <c r="AN2147" s="21"/>
      <c r="AO2147" s="19" t="s">
        <v>34</v>
      </c>
      <c r="AP2147" s="18"/>
      <c r="AQ2147" s="3">
        <f t="shared" si="164"/>
        <v>30.625487216879531</v>
      </c>
      <c r="AR2147" s="19"/>
      <c r="AS2147" s="19"/>
      <c r="AT2147" s="27"/>
      <c r="AU2147" s="27"/>
      <c r="AV2147" s="28"/>
      <c r="AW2147" s="61"/>
    </row>
    <row r="2148" spans="33:49" ht="9.9499999999999993" customHeight="1">
      <c r="AG2148" s="29">
        <v>40513</v>
      </c>
      <c r="AH2148" s="19" t="s">
        <v>39</v>
      </c>
      <c r="AI2148" s="30"/>
      <c r="AJ2148" s="30"/>
      <c r="AK2148" s="30"/>
      <c r="AL2148" s="20">
        <v>0.02</v>
      </c>
      <c r="AM2148" s="30"/>
      <c r="AN2148" s="20"/>
      <c r="AO2148" s="19" t="s">
        <v>34</v>
      </c>
      <c r="AP2148" s="20"/>
      <c r="AQ2148" s="3">
        <f t="shared" si="164"/>
        <v>30.625487216879531</v>
      </c>
      <c r="AR2148" s="27"/>
      <c r="AS2148" s="28"/>
      <c r="AT2148" s="28"/>
      <c r="AU2148" s="28"/>
      <c r="AV2148" s="28"/>
      <c r="AW2148" s="61"/>
    </row>
    <row r="2149" spans="33:49" ht="9.9499999999999993" customHeight="1">
      <c r="AG2149" s="29">
        <v>40513</v>
      </c>
      <c r="AH2149" s="19" t="s">
        <v>33</v>
      </c>
      <c r="AI2149" s="30"/>
      <c r="AJ2149" s="20">
        <v>0.02</v>
      </c>
      <c r="AK2149" s="30"/>
      <c r="AL2149" s="30"/>
      <c r="AM2149" s="30"/>
      <c r="AN2149" s="20"/>
      <c r="AO2149" s="19" t="s">
        <v>34</v>
      </c>
      <c r="AP2149" s="18"/>
      <c r="AQ2149" s="3">
        <f t="shared" si="164"/>
        <v>30.625487216879531</v>
      </c>
      <c r="AR2149" s="27"/>
      <c r="AS2149" s="28"/>
      <c r="AT2149" s="28"/>
      <c r="AU2149" s="28"/>
      <c r="AV2149" s="28"/>
      <c r="AW2149" s="61"/>
    </row>
    <row r="2150" spans="33:49" ht="9.9499999999999993" customHeight="1">
      <c r="AG2150" s="29">
        <v>40513</v>
      </c>
      <c r="AH2150" s="19" t="s">
        <v>36</v>
      </c>
      <c r="AI2150" s="20">
        <v>0.02</v>
      </c>
      <c r="AJ2150" s="30"/>
      <c r="AK2150" s="30"/>
      <c r="AL2150" s="30"/>
      <c r="AM2150" s="30"/>
      <c r="AN2150" s="21"/>
      <c r="AO2150" s="19" t="s">
        <v>34</v>
      </c>
      <c r="AP2150" s="18"/>
      <c r="AQ2150" s="3">
        <f t="shared" si="164"/>
        <v>30.625487216879531</v>
      </c>
      <c r="AR2150" s="27"/>
      <c r="AS2150" s="28"/>
      <c r="AT2150" s="28"/>
      <c r="AU2150" s="28"/>
      <c r="AV2150" s="28"/>
      <c r="AW2150" s="61"/>
    </row>
    <row r="2151" spans="33:49" ht="9.9499999999999993" customHeight="1">
      <c r="AG2151" s="29">
        <v>40547</v>
      </c>
      <c r="AH2151" s="19" t="s">
        <v>36</v>
      </c>
      <c r="AI2151" s="30"/>
      <c r="AJ2151" s="20">
        <v>0.02</v>
      </c>
      <c r="AK2151" s="30"/>
      <c r="AL2151" s="30"/>
      <c r="AM2151" s="30"/>
      <c r="AN2151" s="21"/>
      <c r="AO2151" s="19" t="s">
        <v>34</v>
      </c>
      <c r="AP2151" s="20"/>
      <c r="AQ2151" s="3">
        <f t="shared" si="164"/>
        <v>30.559733348637451</v>
      </c>
      <c r="AR2151" s="27"/>
      <c r="AS2151" s="28"/>
      <c r="AT2151" s="28"/>
      <c r="AU2151" s="28"/>
      <c r="AV2151" s="28"/>
      <c r="AW2151" s="61"/>
    </row>
    <row r="2152" spans="33:49" ht="9.9499999999999993" customHeight="1">
      <c r="AG2152" s="29">
        <v>40547</v>
      </c>
      <c r="AH2152" s="19" t="s">
        <v>39</v>
      </c>
      <c r="AI2152" s="30"/>
      <c r="AJ2152" s="30"/>
      <c r="AK2152" s="30"/>
      <c r="AL2152" s="20">
        <v>0.02</v>
      </c>
      <c r="AM2152" s="30"/>
      <c r="AN2152" s="20"/>
      <c r="AO2152" s="19" t="s">
        <v>34</v>
      </c>
      <c r="AP2152" s="18"/>
      <c r="AQ2152" s="3">
        <f t="shared" si="164"/>
        <v>30.559733348637451</v>
      </c>
      <c r="AR2152" s="27"/>
      <c r="AS2152" s="28"/>
      <c r="AT2152" s="28"/>
      <c r="AU2152" s="28"/>
      <c r="AV2152" s="28"/>
      <c r="AW2152" s="61"/>
    </row>
    <row r="2153" spans="33:49" ht="9.9499999999999993" customHeight="1">
      <c r="AG2153" s="29">
        <v>40547</v>
      </c>
      <c r="AH2153" s="19" t="s">
        <v>33</v>
      </c>
      <c r="AI2153" s="30"/>
      <c r="AJ2153" s="20">
        <v>0.02</v>
      </c>
      <c r="AK2153" s="30"/>
      <c r="AL2153" s="30"/>
      <c r="AM2153" s="30"/>
      <c r="AN2153" s="20"/>
      <c r="AO2153" s="19" t="s">
        <v>34</v>
      </c>
      <c r="AP2153" s="20"/>
      <c r="AQ2153" s="3">
        <f t="shared" si="164"/>
        <v>30.559733348637451</v>
      </c>
      <c r="AR2153" s="27"/>
      <c r="AS2153" s="28"/>
      <c r="AT2153" s="28"/>
      <c r="AU2153" s="28"/>
      <c r="AV2153" s="28"/>
      <c r="AW2153" s="61"/>
    </row>
    <row r="2154" spans="33:49" ht="9.9499999999999993" customHeight="1">
      <c r="AG2154" s="29">
        <v>40547</v>
      </c>
      <c r="AH2154" s="19" t="s">
        <v>36</v>
      </c>
      <c r="AI2154" s="20">
        <v>0.02</v>
      </c>
      <c r="AJ2154" s="30"/>
      <c r="AK2154" s="30"/>
      <c r="AL2154" s="30"/>
      <c r="AM2154" s="30"/>
      <c r="AN2154" s="21"/>
      <c r="AO2154" s="19" t="s">
        <v>34</v>
      </c>
      <c r="AP2154" s="20"/>
      <c r="AQ2154" s="3">
        <f t="shared" si="164"/>
        <v>30.559733348637451</v>
      </c>
      <c r="AR2154" s="27"/>
      <c r="AS2154" s="28"/>
      <c r="AT2154" s="28"/>
      <c r="AU2154" s="28"/>
      <c r="AV2154" s="28"/>
      <c r="AW2154" s="61"/>
    </row>
    <row r="2155" spans="33:49" ht="9.9499999999999993" customHeight="1">
      <c r="AG2155" s="29">
        <v>40575</v>
      </c>
      <c r="AH2155" s="19" t="s">
        <v>33</v>
      </c>
      <c r="AI2155" s="30"/>
      <c r="AJ2155" s="20">
        <v>0.02</v>
      </c>
      <c r="AK2155" s="30"/>
      <c r="AL2155" s="30"/>
      <c r="AM2155" s="30"/>
      <c r="AN2155" s="21"/>
      <c r="AO2155" s="19" t="s">
        <v>34</v>
      </c>
      <c r="AP2155" s="20"/>
      <c r="AQ2155" s="3">
        <f t="shared" si="164"/>
        <v>30.505689121414896</v>
      </c>
      <c r="AR2155" s="19"/>
      <c r="AS2155" s="19"/>
      <c r="AT2155" s="27"/>
      <c r="AU2155" s="27"/>
      <c r="AV2155" s="28"/>
      <c r="AW2155" s="61"/>
    </row>
    <row r="2156" spans="33:49" ht="9.9499999999999993" customHeight="1">
      <c r="AG2156" s="29">
        <v>40575</v>
      </c>
      <c r="AH2156" s="19" t="s">
        <v>36</v>
      </c>
      <c r="AI2156" s="20">
        <v>0.02</v>
      </c>
      <c r="AJ2156" s="30"/>
      <c r="AK2156" s="30"/>
      <c r="AL2156" s="30"/>
      <c r="AM2156" s="30"/>
      <c r="AN2156" s="20"/>
      <c r="AO2156" s="19" t="s">
        <v>34</v>
      </c>
      <c r="AP2156" s="20"/>
      <c r="AQ2156" s="3">
        <f t="shared" si="164"/>
        <v>30.505689121414896</v>
      </c>
      <c r="AR2156" s="27"/>
      <c r="AS2156" s="28"/>
      <c r="AT2156" s="28"/>
      <c r="AU2156" s="28"/>
      <c r="AV2156" s="28"/>
      <c r="AW2156" s="61"/>
    </row>
    <row r="2157" spans="33:49" ht="9.9499999999999993" customHeight="1">
      <c r="AG2157" s="29">
        <v>40603</v>
      </c>
      <c r="AH2157" s="19" t="s">
        <v>33</v>
      </c>
      <c r="AI2157" s="30"/>
      <c r="AJ2157" s="20">
        <v>0.02</v>
      </c>
      <c r="AK2157" s="30"/>
      <c r="AL2157" s="30"/>
      <c r="AM2157" s="30"/>
      <c r="AN2157" s="21"/>
      <c r="AO2157" s="19" t="s">
        <v>34</v>
      </c>
      <c r="AP2157" s="18"/>
      <c r="AQ2157" s="3">
        <f t="shared" si="164"/>
        <v>30.451740470238843</v>
      </c>
      <c r="AR2157" s="27"/>
      <c r="AS2157" s="28"/>
      <c r="AT2157" s="28"/>
      <c r="AU2157" s="28"/>
      <c r="AV2157" s="28"/>
      <c r="AW2157" s="61"/>
    </row>
    <row r="2158" spans="33:49" ht="9.9499999999999993" customHeight="1">
      <c r="AG2158" s="29">
        <v>40603</v>
      </c>
      <c r="AH2158" s="19" t="s">
        <v>36</v>
      </c>
      <c r="AI2158" s="20">
        <v>0.02</v>
      </c>
      <c r="AJ2158" s="30"/>
      <c r="AK2158" s="30"/>
      <c r="AL2158" s="30"/>
      <c r="AM2158" s="30"/>
      <c r="AN2158" s="20"/>
      <c r="AO2158" s="19" t="s">
        <v>34</v>
      </c>
      <c r="AP2158" s="18"/>
      <c r="AQ2158" s="3">
        <f t="shared" si="164"/>
        <v>30.451740470238843</v>
      </c>
      <c r="AR2158" s="27"/>
      <c r="AS2158" s="28"/>
      <c r="AT2158" s="28"/>
      <c r="AU2158" s="28"/>
      <c r="AV2158" s="28"/>
      <c r="AW2158" s="61"/>
    </row>
    <row r="2159" spans="33:49" ht="9.9499999999999993" customHeight="1">
      <c r="AG2159" s="29">
        <v>40634</v>
      </c>
      <c r="AH2159" s="19" t="s">
        <v>33</v>
      </c>
      <c r="AI2159" s="30"/>
      <c r="AJ2159" s="30">
        <v>9239</v>
      </c>
      <c r="AK2159" s="30"/>
      <c r="AL2159" s="30"/>
      <c r="AM2159" s="30"/>
      <c r="AN2159" s="21"/>
      <c r="AO2159" s="19" t="s">
        <v>34</v>
      </c>
      <c r="AP2159" s="18"/>
      <c r="AQ2159" s="3">
        <f t="shared" si="164"/>
        <v>30.392122887315722</v>
      </c>
      <c r="AR2159" s="27"/>
      <c r="AS2159" s="28"/>
      <c r="AT2159" s="28"/>
      <c r="AU2159" s="28"/>
      <c r="AV2159" s="28"/>
      <c r="AW2159" s="61"/>
    </row>
    <row r="2160" spans="33:49" ht="9.9499999999999993" customHeight="1">
      <c r="AG2160" s="29">
        <v>40634</v>
      </c>
      <c r="AH2160" s="19" t="s">
        <v>36</v>
      </c>
      <c r="AI2160" s="30">
        <v>9248</v>
      </c>
      <c r="AJ2160" s="30"/>
      <c r="AK2160" s="30"/>
      <c r="AL2160" s="30"/>
      <c r="AM2160" s="30"/>
      <c r="AN2160" s="21"/>
      <c r="AO2160" s="19" t="s">
        <v>34</v>
      </c>
      <c r="AP2160" s="18"/>
      <c r="AQ2160" s="3">
        <f t="shared" si="164"/>
        <v>30.392122887315722</v>
      </c>
      <c r="AR2160" s="27"/>
      <c r="AS2160" s="28"/>
      <c r="AT2160" s="28"/>
      <c r="AU2160" s="28"/>
      <c r="AV2160" s="28"/>
      <c r="AW2160" s="61"/>
    </row>
    <row r="2161" spans="33:49" ht="9.9499999999999993" customHeight="1">
      <c r="AG2161" s="29">
        <v>40665</v>
      </c>
      <c r="AH2161" s="19" t="s">
        <v>33</v>
      </c>
      <c r="AI2161" s="30"/>
      <c r="AJ2161" s="30">
        <v>1813</v>
      </c>
      <c r="AK2161" s="30"/>
      <c r="AL2161" s="30"/>
      <c r="AM2161" s="30"/>
      <c r="AN2161" s="20"/>
      <c r="AO2161" s="19" t="s">
        <v>34</v>
      </c>
      <c r="AP2161" s="20"/>
      <c r="AQ2161" s="3">
        <f t="shared" si="164"/>
        <v>30.332622022062534</v>
      </c>
      <c r="AR2161" s="19"/>
      <c r="AS2161" s="19"/>
      <c r="AT2161" s="27"/>
      <c r="AU2161" s="27"/>
      <c r="AV2161" s="28"/>
      <c r="AW2161" s="61"/>
    </row>
    <row r="2162" spans="33:49" ht="9.9499999999999993" customHeight="1">
      <c r="AG2162" s="29">
        <v>40665</v>
      </c>
      <c r="AH2162" s="19" t="s">
        <v>36</v>
      </c>
      <c r="AI2162" s="30">
        <v>887.7</v>
      </c>
      <c r="AJ2162" s="30"/>
      <c r="AK2162" s="30"/>
      <c r="AL2162" s="30"/>
      <c r="AM2162" s="30"/>
      <c r="AN2162" s="21"/>
      <c r="AO2162" s="19" t="s">
        <v>34</v>
      </c>
      <c r="AP2162" s="18"/>
      <c r="AQ2162" s="3">
        <f t="shared" si="164"/>
        <v>30.332622022062534</v>
      </c>
      <c r="AR2162" s="27"/>
      <c r="AS2162" s="28"/>
      <c r="AT2162" s="28"/>
      <c r="AU2162" s="28"/>
      <c r="AV2162" s="28"/>
      <c r="AW2162" s="61"/>
    </row>
    <row r="2163" spans="33:49" ht="9.9499999999999993" customHeight="1">
      <c r="AG2163" s="29">
        <v>40695</v>
      </c>
      <c r="AH2163" s="19" t="s">
        <v>33</v>
      </c>
      <c r="AI2163" s="30"/>
      <c r="AJ2163" s="30">
        <v>758.4</v>
      </c>
      <c r="AK2163" s="30"/>
      <c r="AL2163" s="30"/>
      <c r="AM2163" s="30"/>
      <c r="AN2163" s="21"/>
      <c r="AO2163" s="19" t="s">
        <v>34</v>
      </c>
      <c r="AP2163" s="20"/>
      <c r="AQ2163" s="3">
        <f t="shared" si="164"/>
        <v>30.27515145509469</v>
      </c>
      <c r="AR2163" s="27"/>
      <c r="AS2163" s="28"/>
      <c r="AT2163" s="28"/>
      <c r="AU2163" s="28"/>
      <c r="AV2163" s="28"/>
      <c r="AW2163" s="61"/>
    </row>
    <row r="2164" spans="33:49" ht="9.9499999999999993" customHeight="1">
      <c r="AG2164" s="29">
        <v>40695</v>
      </c>
      <c r="AH2164" s="19" t="s">
        <v>36</v>
      </c>
      <c r="AI2164" s="30">
        <v>155.6</v>
      </c>
      <c r="AJ2164" s="30"/>
      <c r="AK2164" s="30"/>
      <c r="AL2164" s="30"/>
      <c r="AM2164" s="30"/>
      <c r="AN2164" s="21"/>
      <c r="AO2164" s="19" t="s">
        <v>34</v>
      </c>
      <c r="AP2164" s="20"/>
      <c r="AQ2164" s="3">
        <f t="shared" si="164"/>
        <v>30.27515145509469</v>
      </c>
      <c r="AR2164" s="27"/>
      <c r="AS2164" s="28"/>
      <c r="AT2164" s="28"/>
      <c r="AU2164" s="28"/>
      <c r="AV2164" s="28"/>
      <c r="AW2164" s="61"/>
    </row>
    <row r="2165" spans="33:49" ht="9.9499999999999993" customHeight="1">
      <c r="AG2165" s="29">
        <v>40725</v>
      </c>
      <c r="AH2165" s="19" t="s">
        <v>33</v>
      </c>
      <c r="AI2165" s="30"/>
      <c r="AJ2165" s="30">
        <v>283.3</v>
      </c>
      <c r="AK2165" s="30"/>
      <c r="AL2165" s="30"/>
      <c r="AM2165" s="30"/>
      <c r="AN2165" s="21"/>
      <c r="AO2165" s="19" t="s">
        <v>34</v>
      </c>
      <c r="AP2165" s="20"/>
      <c r="AQ2165" s="3">
        <f t="shared" si="164"/>
        <v>30.217789776374786</v>
      </c>
      <c r="AR2165" s="19"/>
      <c r="AS2165" s="19"/>
      <c r="AT2165" s="27"/>
      <c r="AU2165" s="27"/>
      <c r="AV2165" s="28"/>
      <c r="AW2165" s="61"/>
    </row>
    <row r="2166" spans="33:49" ht="9.9499999999999993" customHeight="1">
      <c r="AG2166" s="29">
        <v>40725</v>
      </c>
      <c r="AH2166" s="19" t="s">
        <v>36</v>
      </c>
      <c r="AI2166" s="30">
        <v>43.1</v>
      </c>
      <c r="AJ2166" s="30"/>
      <c r="AK2166" s="30"/>
      <c r="AL2166" s="30"/>
      <c r="AM2166" s="30"/>
      <c r="AN2166" s="21"/>
      <c r="AO2166" s="19" t="s">
        <v>34</v>
      </c>
      <c r="AP2166" s="20"/>
      <c r="AQ2166" s="3">
        <f t="shared" si="164"/>
        <v>30.217789776374786</v>
      </c>
      <c r="AR2166" s="27"/>
      <c r="AS2166" s="28"/>
      <c r="AT2166" s="28"/>
      <c r="AU2166" s="28"/>
      <c r="AV2166" s="28"/>
      <c r="AW2166" s="61"/>
    </row>
    <row r="2167" spans="33:49" ht="9.9499999999999993" customHeight="1">
      <c r="AG2167" s="29">
        <v>40756</v>
      </c>
      <c r="AH2167" s="19" t="s">
        <v>33</v>
      </c>
      <c r="AI2167" s="30"/>
      <c r="AJ2167" s="30">
        <v>193.3</v>
      </c>
      <c r="AK2167" s="30"/>
      <c r="AL2167" s="30"/>
      <c r="AM2167" s="30"/>
      <c r="AN2167" s="20"/>
      <c r="AO2167" s="19" t="s">
        <v>34</v>
      </c>
      <c r="AP2167" s="18"/>
      <c r="AQ2167" s="3">
        <f t="shared" si="164"/>
        <v>30.158630215708371</v>
      </c>
      <c r="AR2167" s="27"/>
      <c r="AS2167" s="28"/>
      <c r="AT2167" s="28"/>
      <c r="AU2167" s="28"/>
      <c r="AV2167" s="28"/>
      <c r="AW2167" s="61"/>
    </row>
    <row r="2168" spans="33:49" ht="9.9499999999999993" customHeight="1">
      <c r="AG2168" s="29">
        <v>40756</v>
      </c>
      <c r="AH2168" s="19" t="s">
        <v>36</v>
      </c>
      <c r="AI2168" s="30">
        <v>29</v>
      </c>
      <c r="AJ2168" s="30"/>
      <c r="AK2168" s="30"/>
      <c r="AL2168" s="30"/>
      <c r="AM2168" s="30"/>
      <c r="AN2168" s="20"/>
      <c r="AO2168" s="19" t="s">
        <v>34</v>
      </c>
      <c r="AP2168" s="18"/>
      <c r="AQ2168" s="3">
        <f t="shared" si="164"/>
        <v>30.158630215708371</v>
      </c>
      <c r="AR2168" s="27"/>
      <c r="AS2168" s="28"/>
      <c r="AT2168" s="28"/>
      <c r="AU2168" s="28"/>
      <c r="AV2168" s="28"/>
      <c r="AW2168" s="61"/>
    </row>
    <row r="2169" spans="33:49" ht="9.9499999999999993" customHeight="1">
      <c r="AG2169" s="29">
        <v>40763</v>
      </c>
      <c r="AH2169" s="19" t="s">
        <v>39</v>
      </c>
      <c r="AI2169" s="30"/>
      <c r="AJ2169" s="30"/>
      <c r="AK2169" s="30"/>
      <c r="AL2169" s="31">
        <f>13000/5</f>
        <v>2600</v>
      </c>
      <c r="AM2169" s="30"/>
      <c r="AN2169" s="20"/>
      <c r="AO2169" s="19" t="s">
        <v>34</v>
      </c>
      <c r="AP2169" s="20"/>
      <c r="AQ2169" s="3">
        <f t="shared" si="164"/>
        <v>30.145287642673395</v>
      </c>
      <c r="AR2169" s="27"/>
      <c r="AS2169" s="28"/>
      <c r="AT2169" s="28"/>
      <c r="AU2169" s="28"/>
      <c r="AV2169" s="28"/>
      <c r="AW2169" s="61"/>
    </row>
    <row r="2170" spans="33:49" ht="9.9499999999999993" customHeight="1">
      <c r="AG2170" s="29">
        <v>40765</v>
      </c>
      <c r="AH2170" s="19" t="s">
        <v>36</v>
      </c>
      <c r="AI2170" s="30"/>
      <c r="AJ2170" s="31">
        <f>78/2</f>
        <v>39</v>
      </c>
      <c r="AK2170" s="30"/>
      <c r="AL2170" s="30"/>
      <c r="AM2170" s="30"/>
      <c r="AN2170" s="20"/>
      <c r="AO2170" s="19" t="s">
        <v>34</v>
      </c>
      <c r="AP2170" s="20"/>
      <c r="AQ2170" s="3">
        <f t="shared" si="164"/>
        <v>30.141476563274804</v>
      </c>
      <c r="AR2170" s="27"/>
      <c r="AS2170" s="28"/>
      <c r="AT2170" s="28"/>
      <c r="AU2170" s="28"/>
      <c r="AV2170" s="28"/>
      <c r="AW2170" s="61"/>
    </row>
    <row r="2171" spans="33:49" ht="9.9499999999999993" customHeight="1">
      <c r="AG2171" s="29">
        <v>40787</v>
      </c>
      <c r="AH2171" s="19" t="s">
        <v>33</v>
      </c>
      <c r="AI2171" s="30"/>
      <c r="AJ2171" s="30">
        <v>180.9</v>
      </c>
      <c r="AK2171" s="30"/>
      <c r="AL2171" s="30"/>
      <c r="AM2171" s="30"/>
      <c r="AN2171" s="21"/>
      <c r="AO2171" s="19" t="s">
        <v>34</v>
      </c>
      <c r="AP2171" s="18"/>
      <c r="AQ2171" s="3">
        <f t="shared" si="164"/>
        <v>30.099586476008493</v>
      </c>
      <c r="AR2171" s="27"/>
      <c r="AS2171" s="28"/>
      <c r="AT2171" s="28"/>
      <c r="AU2171" s="28"/>
      <c r="AV2171" s="28"/>
      <c r="AW2171" s="61"/>
    </row>
    <row r="2172" spans="33:49" ht="9.9499999999999993" customHeight="1">
      <c r="AG2172" s="29">
        <v>40787</v>
      </c>
      <c r="AH2172" s="19" t="s">
        <v>36</v>
      </c>
      <c r="AI2172" s="30">
        <v>9.6999999999999993</v>
      </c>
      <c r="AJ2172" s="30"/>
      <c r="AK2172" s="30"/>
      <c r="AL2172" s="30"/>
      <c r="AM2172" s="30"/>
      <c r="AN2172" s="20"/>
      <c r="AO2172" s="19" t="s">
        <v>34</v>
      </c>
      <c r="AP2172" s="18"/>
      <c r="AQ2172" s="3">
        <f t="shared" si="164"/>
        <v>30.099586476008493</v>
      </c>
      <c r="AR2172" s="27"/>
      <c r="AS2172" s="28"/>
      <c r="AT2172" s="28"/>
      <c r="AU2172" s="28"/>
      <c r="AV2172" s="28"/>
      <c r="AW2172" s="61"/>
    </row>
    <row r="2173" spans="33:49" ht="9.9499999999999993" customHeight="1">
      <c r="AG2173" s="29">
        <v>40819</v>
      </c>
      <c r="AH2173" s="19" t="s">
        <v>33</v>
      </c>
      <c r="AI2173" s="30"/>
      <c r="AJ2173" s="30">
        <v>367.6</v>
      </c>
      <c r="AK2173" s="30"/>
      <c r="AL2173" s="30"/>
      <c r="AM2173" s="30"/>
      <c r="AN2173" s="20"/>
      <c r="AO2173" s="19" t="s">
        <v>34</v>
      </c>
      <c r="AP2173" s="18"/>
      <c r="AQ2173" s="3">
        <f t="shared" si="164"/>
        <v>30.038759344617045</v>
      </c>
      <c r="AR2173" s="19"/>
      <c r="AS2173" s="19"/>
      <c r="AT2173" s="27"/>
      <c r="AU2173" s="27"/>
      <c r="AV2173" s="28"/>
      <c r="AW2173" s="61"/>
    </row>
    <row r="2174" spans="33:49" ht="9.9499999999999993" customHeight="1">
      <c r="AG2174" s="29">
        <v>40819</v>
      </c>
      <c r="AH2174" s="19" t="s">
        <v>36</v>
      </c>
      <c r="AI2174" s="30">
        <v>57.7</v>
      </c>
      <c r="AJ2174" s="30"/>
      <c r="AK2174" s="30"/>
      <c r="AL2174" s="30"/>
      <c r="AM2174" s="30"/>
      <c r="AN2174" s="21"/>
      <c r="AO2174" s="19" t="s">
        <v>34</v>
      </c>
      <c r="AP2174" s="20"/>
      <c r="AQ2174" s="3">
        <f t="shared" si="164"/>
        <v>30.038759344617045</v>
      </c>
      <c r="AR2174" s="27"/>
      <c r="AS2174" s="28"/>
      <c r="AT2174" s="28"/>
      <c r="AU2174" s="28"/>
      <c r="AV2174" s="28"/>
      <c r="AW2174" s="61"/>
    </row>
    <row r="2175" spans="33:49" ht="9.9499999999999993" customHeight="1">
      <c r="AG2175" s="29">
        <v>40833</v>
      </c>
      <c r="AH2175" s="19" t="s">
        <v>39</v>
      </c>
      <c r="AI2175" s="30"/>
      <c r="AJ2175" s="30"/>
      <c r="AK2175" s="30"/>
      <c r="AL2175" s="31">
        <f>120/2</f>
        <v>60</v>
      </c>
      <c r="AM2175" s="30"/>
      <c r="AN2175" s="21"/>
      <c r="AO2175" s="19" t="s">
        <v>34</v>
      </c>
      <c r="AP2175" s="18"/>
      <c r="AQ2175" s="3">
        <f t="shared" si="164"/>
        <v>30.01218614290088</v>
      </c>
      <c r="AR2175" s="27"/>
      <c r="AS2175" s="28"/>
      <c r="AT2175" s="28"/>
      <c r="AU2175" s="28"/>
      <c r="AV2175" s="28"/>
      <c r="AW2175" s="61"/>
    </row>
    <row r="2176" spans="33:49" ht="9.9499999999999993" customHeight="1">
      <c r="AG2176" s="29">
        <v>40848</v>
      </c>
      <c r="AH2176" s="19" t="s">
        <v>33</v>
      </c>
      <c r="AI2176" s="30"/>
      <c r="AJ2176" s="30">
        <v>88.7</v>
      </c>
      <c r="AK2176" s="30"/>
      <c r="AL2176" s="30"/>
      <c r="AM2176" s="30"/>
      <c r="AN2176" s="21"/>
      <c r="AO2176" s="19" t="s">
        <v>34</v>
      </c>
      <c r="AP2176" s="20"/>
      <c r="AQ2176" s="3">
        <f t="shared" si="164"/>
        <v>29.983740940886992</v>
      </c>
      <c r="AR2176" s="27"/>
      <c r="AS2176" s="28"/>
      <c r="AT2176" s="28"/>
      <c r="AU2176" s="28"/>
      <c r="AV2176" s="28"/>
      <c r="AW2176" s="61"/>
    </row>
    <row r="2177" spans="33:49" ht="9.9499999999999993" customHeight="1">
      <c r="AG2177" s="29">
        <v>40848</v>
      </c>
      <c r="AH2177" s="19" t="s">
        <v>36</v>
      </c>
      <c r="AI2177" s="30">
        <v>8.57</v>
      </c>
      <c r="AJ2177" s="30"/>
      <c r="AK2177" s="30"/>
      <c r="AL2177" s="30"/>
      <c r="AM2177" s="30"/>
      <c r="AN2177" s="21"/>
      <c r="AO2177" s="19" t="s">
        <v>34</v>
      </c>
      <c r="AP2177" s="20"/>
      <c r="AQ2177" s="3">
        <f t="shared" si="164"/>
        <v>29.983740940886992</v>
      </c>
      <c r="AR2177" s="27"/>
      <c r="AS2177" s="28"/>
      <c r="AT2177" s="28"/>
      <c r="AU2177" s="28"/>
      <c r="AV2177" s="28"/>
      <c r="AW2177" s="61"/>
    </row>
    <row r="2178" spans="33:49" ht="9.9499999999999993" customHeight="1">
      <c r="AG2178" s="29">
        <v>40862</v>
      </c>
      <c r="AH2178" s="19" t="s">
        <v>36</v>
      </c>
      <c r="AI2178" s="30"/>
      <c r="AJ2178" s="30">
        <v>4.3499999999999996</v>
      </c>
      <c r="AK2178" s="30"/>
      <c r="AL2178" s="30"/>
      <c r="AM2178" s="30"/>
      <c r="AN2178" s="20"/>
      <c r="AO2178" s="19" t="s">
        <v>34</v>
      </c>
      <c r="AP2178" s="20"/>
      <c r="AQ2178" s="3">
        <f t="shared" si="164"/>
        <v>29.957216410127025</v>
      </c>
      <c r="AR2178" s="19"/>
      <c r="AS2178" s="19"/>
      <c r="AT2178" s="27"/>
      <c r="AU2178" s="27"/>
      <c r="AV2178" s="28"/>
      <c r="AW2178" s="61"/>
    </row>
    <row r="2179" spans="33:49" ht="9.9499999999999993" customHeight="1">
      <c r="AG2179" s="29">
        <v>40864</v>
      </c>
      <c r="AH2179" s="19" t="s">
        <v>39</v>
      </c>
      <c r="AI2179" s="30"/>
      <c r="AJ2179" s="30"/>
      <c r="AK2179" s="30"/>
      <c r="AL2179" s="31">
        <f>10.3/2</f>
        <v>5.15</v>
      </c>
      <c r="AM2179" s="30"/>
      <c r="AN2179" s="21"/>
      <c r="AO2179" s="19" t="s">
        <v>34</v>
      </c>
      <c r="AP2179" s="20"/>
      <c r="AQ2179" s="3">
        <f t="shared" si="164"/>
        <v>29.953429107393248</v>
      </c>
      <c r="AR2179" s="27"/>
      <c r="AS2179" s="28"/>
      <c r="AT2179" s="28"/>
      <c r="AU2179" s="28"/>
      <c r="AV2179" s="28"/>
      <c r="AW2179" s="61"/>
    </row>
    <row r="2180" spans="33:49" ht="9.9499999999999993" customHeight="1">
      <c r="AG2180" s="29">
        <v>40878</v>
      </c>
      <c r="AH2180" s="19" t="s">
        <v>33</v>
      </c>
      <c r="AI2180" s="30"/>
      <c r="AJ2180" s="30">
        <v>46.6</v>
      </c>
      <c r="AK2180" s="30"/>
      <c r="AL2180" s="30"/>
      <c r="AM2180" s="30"/>
      <c r="AN2180" s="21"/>
      <c r="AO2180" s="19" t="s">
        <v>34</v>
      </c>
      <c r="AP2180" s="20"/>
      <c r="AQ2180" s="3">
        <f t="shared" si="164"/>
        <v>29.926931391404711</v>
      </c>
      <c r="AR2180" s="27"/>
      <c r="AS2180" s="28"/>
      <c r="AT2180" s="28"/>
      <c r="AU2180" s="28"/>
      <c r="AV2180" s="28"/>
      <c r="AW2180" s="61"/>
    </row>
    <row r="2181" spans="33:49" ht="9.9499999999999993" customHeight="1">
      <c r="AG2181" s="29">
        <v>40878</v>
      </c>
      <c r="AH2181" s="19" t="s">
        <v>36</v>
      </c>
      <c r="AI2181" s="30">
        <v>5.22</v>
      </c>
      <c r="AJ2181" s="30"/>
      <c r="AK2181" s="30"/>
      <c r="AL2181" s="30"/>
      <c r="AM2181" s="30"/>
      <c r="AN2181" s="21"/>
      <c r="AO2181" s="19" t="s">
        <v>34</v>
      </c>
      <c r="AP2181" s="18"/>
      <c r="AQ2181" s="3">
        <f t="shared" ref="AQ2181:AQ2244" si="165">100*2.71828^(-(0.69315/30.02)*(AG2181-21794)/365.25)</f>
        <v>29.926931391404711</v>
      </c>
      <c r="AR2181" s="27"/>
      <c r="AS2181" s="28"/>
      <c r="AT2181" s="28"/>
      <c r="AU2181" s="28"/>
      <c r="AV2181" s="28"/>
      <c r="AW2181" s="61"/>
    </row>
    <row r="2182" spans="33:49" ht="9.9499999999999993" customHeight="1">
      <c r="AG2182" s="29">
        <v>40892</v>
      </c>
      <c r="AH2182" s="19" t="s">
        <v>36</v>
      </c>
      <c r="AI2182" s="30"/>
      <c r="AJ2182" s="30">
        <v>8.6</v>
      </c>
      <c r="AK2182" s="30"/>
      <c r="AL2182" s="30"/>
      <c r="AM2182" s="30"/>
      <c r="AN2182" s="21"/>
      <c r="AO2182" s="19" t="s">
        <v>34</v>
      </c>
      <c r="AP2182" s="20"/>
      <c r="AQ2182" s="3">
        <f t="shared" si="165"/>
        <v>29.900457116103045</v>
      </c>
      <c r="AR2182" s="27"/>
      <c r="AS2182" s="28"/>
      <c r="AT2182" s="28"/>
      <c r="AU2182" s="28"/>
      <c r="AV2182" s="28"/>
      <c r="AW2182" s="61"/>
    </row>
    <row r="2183" spans="33:49" ht="9.9499999999999993" customHeight="1">
      <c r="AG2183" s="29">
        <v>40912</v>
      </c>
      <c r="AH2183" s="19" t="s">
        <v>33</v>
      </c>
      <c r="AI2183" s="30"/>
      <c r="AJ2183" s="30">
        <v>66.8</v>
      </c>
      <c r="AK2183" s="30"/>
      <c r="AL2183" s="30"/>
      <c r="AM2183" s="30"/>
      <c r="AN2183" s="21"/>
      <c r="AO2183" s="19" t="s">
        <v>34</v>
      </c>
      <c r="AP2183" s="18"/>
      <c r="AQ2183" s="3">
        <f t="shared" si="165"/>
        <v>29.862677344124911</v>
      </c>
      <c r="AR2183" s="27"/>
      <c r="AS2183" s="28"/>
      <c r="AT2183" s="28"/>
      <c r="AU2183" s="28"/>
      <c r="AV2183" s="28"/>
      <c r="AW2183" s="61"/>
    </row>
    <row r="2184" spans="33:49" ht="9.9499999999999993" customHeight="1">
      <c r="AG2184" s="29">
        <v>40912</v>
      </c>
      <c r="AH2184" s="19" t="s">
        <v>36</v>
      </c>
      <c r="AI2184" s="30">
        <v>16.8</v>
      </c>
      <c r="AJ2184" s="30"/>
      <c r="AK2184" s="30"/>
      <c r="AL2184" s="30"/>
      <c r="AM2184" s="30"/>
      <c r="AN2184" s="21"/>
      <c r="AO2184" s="19" t="s">
        <v>34</v>
      </c>
      <c r="AP2184" s="18"/>
      <c r="AQ2184" s="3">
        <f t="shared" si="165"/>
        <v>29.862677344124911</v>
      </c>
      <c r="AR2184" s="19"/>
      <c r="AS2184" s="19"/>
      <c r="AT2184" s="27"/>
      <c r="AU2184" s="27"/>
      <c r="AV2184" s="28"/>
      <c r="AW2184" s="61"/>
    </row>
    <row r="2185" spans="33:49" ht="9.9499999999999993" customHeight="1">
      <c r="AG2185" s="29">
        <v>40926</v>
      </c>
      <c r="AH2185" s="19" t="s">
        <v>39</v>
      </c>
      <c r="AI2185" s="30"/>
      <c r="AJ2185" s="30"/>
      <c r="AK2185" s="30"/>
      <c r="AL2185" s="30">
        <v>26.6</v>
      </c>
      <c r="AM2185" s="30"/>
      <c r="AN2185" s="21"/>
      <c r="AO2185" s="19" t="s">
        <v>34</v>
      </c>
      <c r="AP2185" s="18"/>
      <c r="AQ2185" s="3">
        <f t="shared" si="165"/>
        <v>29.836259909911121</v>
      </c>
      <c r="AR2185" s="27"/>
      <c r="AS2185" s="28"/>
      <c r="AT2185" s="28"/>
      <c r="AU2185" s="28"/>
      <c r="AV2185" s="28"/>
      <c r="AW2185" s="61"/>
    </row>
    <row r="2186" spans="33:49" ht="9.9499999999999993" customHeight="1">
      <c r="AG2186" s="29">
        <v>40940</v>
      </c>
      <c r="AH2186" s="19" t="s">
        <v>33</v>
      </c>
      <c r="AI2186" s="30"/>
      <c r="AJ2186" s="30">
        <v>24</v>
      </c>
      <c r="AK2186" s="30"/>
      <c r="AL2186" s="30"/>
      <c r="AM2186" s="30"/>
      <c r="AN2186" s="21"/>
      <c r="AO2186" s="19" t="s">
        <v>34</v>
      </c>
      <c r="AP2186" s="18"/>
      <c r="AQ2186" s="3">
        <f t="shared" si="165"/>
        <v>29.809865845364502</v>
      </c>
      <c r="AR2186" s="27"/>
      <c r="AS2186" s="28"/>
      <c r="AT2186" s="28"/>
      <c r="AU2186" s="28"/>
      <c r="AV2186" s="28"/>
      <c r="AW2186" s="61"/>
    </row>
    <row r="2187" spans="33:49" ht="9.9499999999999993" customHeight="1">
      <c r="AG2187" s="29">
        <v>40940</v>
      </c>
      <c r="AH2187" s="19" t="s">
        <v>36</v>
      </c>
      <c r="AI2187" s="30">
        <v>5.99</v>
      </c>
      <c r="AJ2187" s="30"/>
      <c r="AK2187" s="30"/>
      <c r="AL2187" s="30"/>
      <c r="AM2187" s="30"/>
      <c r="AN2187" s="20"/>
      <c r="AO2187" s="19" t="s">
        <v>34</v>
      </c>
      <c r="AP2187" s="18"/>
      <c r="AQ2187" s="3">
        <f t="shared" si="165"/>
        <v>29.809865845364502</v>
      </c>
      <c r="AR2187" s="27"/>
      <c r="AS2187" s="28"/>
      <c r="AT2187" s="28"/>
      <c r="AU2187" s="28"/>
      <c r="AV2187" s="28"/>
      <c r="AW2187" s="61"/>
    </row>
    <row r="2188" spans="33:49" ht="9.9499999999999993" customHeight="1">
      <c r="AG2188" s="29">
        <v>40954</v>
      </c>
      <c r="AH2188" s="19" t="s">
        <v>36</v>
      </c>
      <c r="AI2188" s="30"/>
      <c r="AJ2188" s="30">
        <v>10.4</v>
      </c>
      <c r="AK2188" s="30"/>
      <c r="AL2188" s="30"/>
      <c r="AM2188" s="30"/>
      <c r="AN2188" s="21"/>
      <c r="AO2188" s="19" t="s">
        <v>34</v>
      </c>
      <c r="AP2188" s="20"/>
      <c r="AQ2188" s="3">
        <f t="shared" si="165"/>
        <v>29.783495129811538</v>
      </c>
      <c r="AR2188" s="27"/>
      <c r="AS2188" s="28"/>
      <c r="AT2188" s="28"/>
      <c r="AU2188" s="28"/>
      <c r="AV2188" s="28"/>
      <c r="AW2188" s="61"/>
    </row>
    <row r="2189" spans="33:49" ht="9.9499999999999993" customHeight="1">
      <c r="AG2189" s="29">
        <v>40961</v>
      </c>
      <c r="AH2189" s="19" t="s">
        <v>39</v>
      </c>
      <c r="AI2189" s="30"/>
      <c r="AJ2189" s="30"/>
      <c r="AK2189" s="30"/>
      <c r="AL2189" s="30">
        <v>21.1</v>
      </c>
      <c r="AM2189" s="30"/>
      <c r="AN2189" s="21"/>
      <c r="AO2189" s="19" t="s">
        <v>34</v>
      </c>
      <c r="AP2189" s="18"/>
      <c r="AQ2189" s="3">
        <f t="shared" si="165"/>
        <v>29.770318521452204</v>
      </c>
      <c r="AR2189" s="27"/>
      <c r="AS2189" s="28"/>
      <c r="AT2189" s="28"/>
      <c r="AU2189" s="28"/>
      <c r="AV2189" s="28"/>
      <c r="AW2189" s="61"/>
    </row>
    <row r="2190" spans="33:49" ht="9.9499999999999993" customHeight="1">
      <c r="AG2190" s="29">
        <v>40969</v>
      </c>
      <c r="AH2190" s="19" t="s">
        <v>33</v>
      </c>
      <c r="AI2190" s="30"/>
      <c r="AJ2190" s="30">
        <v>48.1</v>
      </c>
      <c r="AK2190" s="30"/>
      <c r="AL2190" s="30"/>
      <c r="AM2190" s="30"/>
      <c r="AN2190" s="20"/>
      <c r="AO2190" s="19" t="s">
        <v>34</v>
      </c>
      <c r="AP2190" s="20"/>
      <c r="AQ2190" s="3">
        <f t="shared" si="165"/>
        <v>29.755266678488031</v>
      </c>
      <c r="AR2190" s="19"/>
      <c r="AS2190" s="19"/>
      <c r="AT2190" s="27"/>
      <c r="AU2190" s="27"/>
      <c r="AV2190" s="28"/>
      <c r="AW2190" s="61"/>
    </row>
    <row r="2191" spans="33:49" ht="9.9499999999999993" customHeight="1">
      <c r="AG2191" s="29">
        <v>40969</v>
      </c>
      <c r="AH2191" s="19" t="s">
        <v>36</v>
      </c>
      <c r="AI2191" s="30">
        <v>7.66</v>
      </c>
      <c r="AJ2191" s="30"/>
      <c r="AK2191" s="30"/>
      <c r="AL2191" s="30"/>
      <c r="AM2191" s="30"/>
      <c r="AN2191" s="21"/>
      <c r="AO2191" s="19" t="s">
        <v>34</v>
      </c>
      <c r="AP2191" s="20"/>
      <c r="AQ2191" s="3">
        <f t="shared" si="165"/>
        <v>29.755266678488031</v>
      </c>
      <c r="AR2191" s="27"/>
      <c r="AS2191" s="28"/>
      <c r="AT2191" s="28"/>
      <c r="AU2191" s="28"/>
      <c r="AV2191" s="28"/>
      <c r="AW2191" s="61"/>
    </row>
    <row r="2192" spans="33:49" ht="9.9499999999999993" customHeight="1">
      <c r="AG2192" s="29">
        <v>40983</v>
      </c>
      <c r="AH2192" s="19" t="s">
        <v>36</v>
      </c>
      <c r="AI2192" s="30"/>
      <c r="AJ2192" s="30">
        <v>6.9</v>
      </c>
      <c r="AK2192" s="30"/>
      <c r="AL2192" s="30"/>
      <c r="AM2192" s="30"/>
      <c r="AN2192" s="21"/>
      <c r="AO2192" s="19" t="s">
        <v>34</v>
      </c>
      <c r="AP2192" s="18"/>
      <c r="AQ2192" s="3">
        <f t="shared" si="165"/>
        <v>29.728944263021575</v>
      </c>
      <c r="AR2192" s="27"/>
      <c r="AS2192" s="28"/>
      <c r="AT2192" s="28"/>
      <c r="AU2192" s="28"/>
      <c r="AV2192" s="28"/>
      <c r="AW2192" s="61"/>
    </row>
    <row r="2193" spans="33:49" ht="9.9499999999999993" customHeight="1">
      <c r="AG2193" s="29">
        <v>40990</v>
      </c>
      <c r="AH2193" s="19" t="s">
        <v>39</v>
      </c>
      <c r="AI2193" s="30"/>
      <c r="AJ2193" s="30"/>
      <c r="AK2193" s="30"/>
      <c r="AL2193" s="30">
        <v>22.3</v>
      </c>
      <c r="AM2193" s="30"/>
      <c r="AN2193" s="20"/>
      <c r="AO2193" s="19" t="s">
        <v>34</v>
      </c>
      <c r="AP2193" s="20"/>
      <c r="AQ2193" s="3">
        <f t="shared" si="165"/>
        <v>29.715791788680239</v>
      </c>
      <c r="AR2193" s="27"/>
      <c r="AS2193" s="28"/>
      <c r="AT2193" s="28"/>
      <c r="AU2193" s="28"/>
      <c r="AV2193" s="28"/>
      <c r="AW2193" s="61"/>
    </row>
    <row r="2194" spans="33:49" ht="9.9499999999999993" customHeight="1">
      <c r="AG2194" s="29">
        <v>41001</v>
      </c>
      <c r="AH2194" s="19" t="s">
        <v>33</v>
      </c>
      <c r="AI2194" s="30"/>
      <c r="AJ2194" s="30">
        <v>24.9</v>
      </c>
      <c r="AK2194" s="30"/>
      <c r="AL2194" s="30"/>
      <c r="AM2194" s="30"/>
      <c r="AN2194" s="21"/>
      <c r="AO2194" s="19" t="s">
        <v>34</v>
      </c>
      <c r="AP2194" s="20"/>
      <c r="AQ2194" s="3">
        <f t="shared" si="165"/>
        <v>29.69513537012994</v>
      </c>
      <c r="AR2194" s="27"/>
      <c r="AS2194" s="28"/>
      <c r="AT2194" s="28"/>
      <c r="AU2194" s="28"/>
      <c r="AV2194" s="28"/>
      <c r="AW2194" s="61"/>
    </row>
    <row r="2195" spans="33:49" ht="9.9499999999999993" customHeight="1">
      <c r="AG2195" s="29">
        <v>41001</v>
      </c>
      <c r="AH2195" s="19" t="s">
        <v>36</v>
      </c>
      <c r="AI2195" s="30">
        <v>20.399999999999999</v>
      </c>
      <c r="AJ2195" s="30"/>
      <c r="AK2195" s="30"/>
      <c r="AL2195" s="30"/>
      <c r="AM2195" s="30"/>
      <c r="AN2195" s="20"/>
      <c r="AO2195" s="19" t="s">
        <v>34</v>
      </c>
      <c r="AP2195" s="18"/>
      <c r="AQ2195" s="3">
        <f t="shared" si="165"/>
        <v>29.69513537012994</v>
      </c>
      <c r="AR2195" s="27"/>
      <c r="AS2195" s="28"/>
      <c r="AT2195" s="28"/>
      <c r="AU2195" s="28"/>
      <c r="AV2195" s="28"/>
      <c r="AW2195" s="61"/>
    </row>
    <row r="2196" spans="33:49" ht="9.9499999999999993" customHeight="1">
      <c r="AG2196" s="18">
        <v>41031</v>
      </c>
      <c r="AH2196" s="19" t="s">
        <v>1</v>
      </c>
      <c r="AI2196" s="4">
        <v>20.5</v>
      </c>
      <c r="AJ2196" s="21"/>
      <c r="AK2196" s="30"/>
      <c r="AL2196" s="26"/>
      <c r="AM2196" s="20"/>
      <c r="AN2196" s="21"/>
      <c r="AO2196" s="19"/>
      <c r="AP2196" s="18"/>
      <c r="AQ2196" s="3">
        <f t="shared" si="165"/>
        <v>29.638872635419201</v>
      </c>
      <c r="AR2196" s="27"/>
      <c r="AS2196" s="28"/>
      <c r="AT2196" s="28"/>
      <c r="AU2196" s="28"/>
      <c r="AV2196" s="28"/>
      <c r="AW2196" s="61"/>
    </row>
    <row r="2197" spans="33:49" ht="9.9499999999999993" customHeight="1">
      <c r="AG2197" s="18">
        <v>41031</v>
      </c>
      <c r="AH2197" s="19" t="s">
        <v>57</v>
      </c>
      <c r="AI2197" s="4"/>
      <c r="AJ2197" s="19">
        <v>17.5</v>
      </c>
      <c r="AK2197" s="30"/>
      <c r="AL2197" s="26"/>
      <c r="AM2197" s="20"/>
      <c r="AN2197" s="21"/>
      <c r="AO2197" s="19"/>
      <c r="AP2197" s="18"/>
      <c r="AQ2197" s="3">
        <f t="shared" si="165"/>
        <v>29.638872635419201</v>
      </c>
      <c r="AR2197" s="27"/>
      <c r="AS2197" s="28"/>
      <c r="AT2197" s="28"/>
      <c r="AU2197" s="28"/>
      <c r="AV2197" s="28"/>
      <c r="AW2197" s="61"/>
    </row>
    <row r="2198" spans="33:49" ht="9.9499999999999993" customHeight="1">
      <c r="AG2198" s="18">
        <v>41061</v>
      </c>
      <c r="AH2198" s="19" t="s">
        <v>1</v>
      </c>
      <c r="AI2198" s="4">
        <v>6.47</v>
      </c>
      <c r="AJ2198" s="21"/>
      <c r="AK2198" s="30"/>
      <c r="AL2198" s="26"/>
      <c r="AM2198" s="20"/>
      <c r="AN2198" s="21"/>
      <c r="AO2198" s="19"/>
      <c r="AP2198" s="18"/>
      <c r="AQ2198" s="3">
        <f t="shared" si="165"/>
        <v>29.582716500502599</v>
      </c>
      <c r="AR2198" s="27"/>
      <c r="AS2198" s="28"/>
      <c r="AT2198" s="28"/>
      <c r="AU2198" s="28"/>
      <c r="AV2198" s="28"/>
      <c r="AW2198" s="61"/>
    </row>
    <row r="2199" spans="33:49" ht="9.9499999999999993" customHeight="1">
      <c r="AG2199" s="18">
        <v>41061</v>
      </c>
      <c r="AH2199" s="19" t="s">
        <v>57</v>
      </c>
      <c r="AI2199" s="4"/>
      <c r="AJ2199" s="19">
        <v>21.3</v>
      </c>
      <c r="AK2199" s="30"/>
      <c r="AL2199" s="21"/>
      <c r="AM2199" s="21"/>
      <c r="AN2199" s="21"/>
      <c r="AO2199" s="19"/>
      <c r="AP2199" s="18"/>
      <c r="AQ2199" s="3">
        <f t="shared" si="165"/>
        <v>29.582716500502599</v>
      </c>
      <c r="AR2199" s="27"/>
      <c r="AS2199" s="28"/>
      <c r="AT2199" s="28"/>
      <c r="AU2199" s="28"/>
      <c r="AV2199" s="28"/>
      <c r="AW2199" s="61"/>
    </row>
    <row r="2200" spans="33:49" ht="9.9499999999999993" customHeight="1">
      <c r="AG2200" s="18">
        <v>41089</v>
      </c>
      <c r="AH2200" s="19" t="s">
        <v>57</v>
      </c>
      <c r="AI2200" s="4"/>
      <c r="AJ2200" s="19">
        <v>5.07</v>
      </c>
      <c r="AK2200" s="30"/>
      <c r="AL2200" s="26"/>
      <c r="AM2200" s="20"/>
      <c r="AN2200" s="21"/>
      <c r="AO2200" s="19"/>
      <c r="AP2200" s="18"/>
      <c r="AQ2200" s="3">
        <f t="shared" si="165"/>
        <v>29.530400106436765</v>
      </c>
      <c r="AR2200" s="27"/>
      <c r="AS2200" s="28"/>
      <c r="AT2200" s="28"/>
      <c r="AU2200" s="28"/>
      <c r="AV2200" s="28"/>
      <c r="AW2200" s="61"/>
    </row>
    <row r="2201" spans="33:49" ht="9.9499999999999993" customHeight="1">
      <c r="AG2201" s="18">
        <v>41092</v>
      </c>
      <c r="AH2201" s="19" t="s">
        <v>1</v>
      </c>
      <c r="AI2201" s="4">
        <v>4.32</v>
      </c>
      <c r="AJ2201" s="21"/>
      <c r="AK2201" s="30"/>
      <c r="AL2201" s="26"/>
      <c r="AM2201" s="20"/>
      <c r="AN2201" s="21"/>
      <c r="AO2201" s="19"/>
      <c r="AP2201" s="18"/>
      <c r="AQ2201" s="3">
        <f t="shared" si="165"/>
        <v>29.524800268890676</v>
      </c>
      <c r="AR2201" s="27"/>
      <c r="AS2201" s="28"/>
      <c r="AT2201" s="28"/>
      <c r="AU2201" s="28"/>
      <c r="AV2201" s="28"/>
      <c r="AW2201" s="61"/>
    </row>
    <row r="2202" spans="33:49" ht="9.9499999999999993" customHeight="1">
      <c r="AG2202" s="18">
        <v>41121</v>
      </c>
      <c r="AH2202" s="19" t="s">
        <v>57</v>
      </c>
      <c r="AI2202" s="4"/>
      <c r="AJ2202" s="19">
        <v>4.34</v>
      </c>
      <c r="AK2202" s="30"/>
      <c r="AL2202" s="26"/>
      <c r="AM2202" s="20"/>
      <c r="AN2202" s="21"/>
      <c r="AO2202" s="19"/>
      <c r="AP2202" s="18"/>
      <c r="AQ2202" s="3">
        <f t="shared" si="165"/>
        <v>29.470723222545093</v>
      </c>
      <c r="AR2202" s="27"/>
      <c r="AS2202" s="28"/>
      <c r="AT2202" s="28"/>
      <c r="AU2202" s="28"/>
      <c r="AV2202" s="28"/>
      <c r="AW2202" s="61"/>
    </row>
    <row r="2203" spans="33:49" ht="9.9499999999999993" customHeight="1">
      <c r="AG2203" s="18">
        <v>41122</v>
      </c>
      <c r="AH2203" s="19" t="s">
        <v>1</v>
      </c>
      <c r="AI2203" s="4">
        <v>8.32</v>
      </c>
      <c r="AJ2203" s="21"/>
      <c r="AK2203" s="30"/>
      <c r="AL2203" s="26"/>
      <c r="AM2203" s="20"/>
      <c r="AN2203" s="21"/>
      <c r="AO2203" s="19"/>
      <c r="AP2203" s="18"/>
      <c r="AQ2203" s="3">
        <f t="shared" si="165"/>
        <v>29.468860264435037</v>
      </c>
      <c r="AR2203" s="27"/>
      <c r="AS2203" s="28"/>
      <c r="AT2203" s="28"/>
      <c r="AU2203" s="28"/>
      <c r="AV2203" s="28"/>
      <c r="AW2203" s="61"/>
    </row>
    <row r="2204" spans="33:49" ht="9.9499999999999993" customHeight="1">
      <c r="AG2204" s="18">
        <v>41151</v>
      </c>
      <c r="AH2204" s="19" t="s">
        <v>57</v>
      </c>
      <c r="AI2204" s="4"/>
      <c r="AJ2204" s="19">
        <v>4.18</v>
      </c>
      <c r="AK2204" s="30"/>
      <c r="AL2204" s="26"/>
      <c r="AM2204" s="20"/>
      <c r="AN2204" s="21"/>
      <c r="AO2204" s="19"/>
      <c r="AP2204" s="18"/>
      <c r="AQ2204" s="3">
        <f t="shared" si="165"/>
        <v>29.41488567670681</v>
      </c>
      <c r="AR2204" s="27"/>
      <c r="AS2204" s="28"/>
      <c r="AT2204" s="28"/>
      <c r="AU2204" s="28"/>
      <c r="AV2204" s="28"/>
      <c r="AW2204" s="61"/>
    </row>
    <row r="2205" spans="33:49" ht="9.9499999999999993" customHeight="1">
      <c r="AG2205" s="18">
        <v>41155</v>
      </c>
      <c r="AH2205" s="19" t="s">
        <v>1</v>
      </c>
      <c r="AI2205" s="4">
        <v>6.34</v>
      </c>
      <c r="AJ2205" s="21"/>
      <c r="AK2205" s="30"/>
      <c r="AL2205" s="26"/>
      <c r="AM2205" s="20"/>
      <c r="AN2205" s="21"/>
      <c r="AO2205" s="19"/>
      <c r="AP2205" s="18"/>
      <c r="AQ2205" s="3">
        <f t="shared" si="165"/>
        <v>29.407448668313467</v>
      </c>
      <c r="AR2205" s="27"/>
      <c r="AS2205" s="28"/>
      <c r="AT2205" s="28"/>
      <c r="AU2205" s="28"/>
      <c r="AV2205" s="28"/>
      <c r="AW2205" s="61"/>
    </row>
    <row r="2206" spans="33:49" ht="9.9499999999999993" customHeight="1">
      <c r="AG2206" s="18">
        <v>41180</v>
      </c>
      <c r="AH2206" s="19" t="s">
        <v>57</v>
      </c>
      <c r="AI2206" s="4"/>
      <c r="AJ2206" s="19">
        <v>5.17</v>
      </c>
      <c r="AK2206" s="30"/>
      <c r="AL2206" s="26"/>
      <c r="AM2206" s="20"/>
      <c r="AN2206" s="21"/>
      <c r="AO2206" s="19"/>
      <c r="AP2206" s="18"/>
      <c r="AQ2206" s="3">
        <f t="shared" si="165"/>
        <v>29.361009947777138</v>
      </c>
      <c r="AR2206" s="27"/>
      <c r="AS2206" s="28"/>
      <c r="AT2206" s="28"/>
      <c r="AU2206" s="28"/>
      <c r="AV2206" s="28"/>
      <c r="AW2206" s="61"/>
    </row>
    <row r="2207" spans="33:49" ht="9.9499999999999993" customHeight="1">
      <c r="AG2207" s="18">
        <v>41183</v>
      </c>
      <c r="AH2207" s="19" t="s">
        <v>1</v>
      </c>
      <c r="AI2207" s="4">
        <v>13.6</v>
      </c>
      <c r="AJ2207" s="21"/>
      <c r="AK2207" s="30"/>
      <c r="AL2207" s="26"/>
      <c r="AM2207" s="20"/>
      <c r="AN2207" s="21"/>
      <c r="AO2207" s="19"/>
      <c r="AP2207" s="18"/>
      <c r="AQ2207" s="3">
        <f t="shared" si="165"/>
        <v>29.355442231616703</v>
      </c>
      <c r="AR2207" s="27"/>
      <c r="AS2207" s="28"/>
      <c r="AT2207" s="28"/>
      <c r="AU2207" s="28"/>
      <c r="AV2207" s="28"/>
      <c r="AW2207" s="61"/>
    </row>
    <row r="2208" spans="33:49" ht="9.9499999999999993" customHeight="1">
      <c r="AG2208" s="18">
        <v>41213</v>
      </c>
      <c r="AH2208" s="19" t="s">
        <v>57</v>
      </c>
      <c r="AI2208" s="4"/>
      <c r="AJ2208" s="19">
        <v>3.94</v>
      </c>
      <c r="AK2208" s="30"/>
      <c r="AL2208" s="26"/>
      <c r="AM2208" s="20"/>
      <c r="AN2208" s="21"/>
      <c r="AO2208" s="19"/>
      <c r="AP2208" s="18"/>
      <c r="AQ2208" s="3">
        <f t="shared" si="165"/>
        <v>29.299823106194051</v>
      </c>
      <c r="AR2208" s="27"/>
      <c r="AS2208" s="28"/>
      <c r="AT2208" s="28"/>
      <c r="AU2208" s="28"/>
      <c r="AV2208" s="28"/>
      <c r="AW2208" s="61"/>
    </row>
    <row r="2209" spans="33:49" ht="9.9499999999999993" customHeight="1">
      <c r="AG2209" s="18">
        <v>41214</v>
      </c>
      <c r="AH2209" s="19" t="s">
        <v>1</v>
      </c>
      <c r="AI2209" s="4">
        <v>4.3600000000000003</v>
      </c>
      <c r="AJ2209" s="21"/>
      <c r="AK2209" s="30"/>
      <c r="AL2209" s="26"/>
      <c r="AM2209" s="20"/>
      <c r="AN2209" s="21"/>
      <c r="AO2209" s="19"/>
      <c r="AP2209" s="18"/>
      <c r="AQ2209" s="3">
        <f t="shared" si="165"/>
        <v>29.297970951339668</v>
      </c>
      <c r="AR2209" s="27"/>
      <c r="AS2209" s="28"/>
      <c r="AT2209" s="28"/>
      <c r="AU2209" s="28"/>
      <c r="AV2209" s="28"/>
      <c r="AW2209" s="61"/>
    </row>
    <row r="2210" spans="33:49" ht="9.9499999999999993" customHeight="1">
      <c r="AG2210" s="18">
        <v>41243</v>
      </c>
      <c r="AH2210" s="19" t="s">
        <v>57</v>
      </c>
      <c r="AI2210" s="4"/>
      <c r="AJ2210" s="19">
        <v>16.899999999999999</v>
      </c>
      <c r="AK2210" s="30"/>
      <c r="AL2210" s="26"/>
      <c r="AM2210" s="20"/>
      <c r="AN2210" s="21"/>
      <c r="AO2210" s="19"/>
      <c r="AP2210" s="18"/>
      <c r="AQ2210" s="3">
        <f t="shared" si="165"/>
        <v>29.244309361132853</v>
      </c>
      <c r="AR2210" s="27"/>
      <c r="AS2210" s="28"/>
      <c r="AT2210" s="28"/>
      <c r="AU2210" s="28"/>
      <c r="AV2210" s="28"/>
      <c r="AW2210" s="61"/>
    </row>
    <row r="2211" spans="33:49" ht="9.9499999999999993" customHeight="1">
      <c r="AG2211" s="18">
        <v>41246</v>
      </c>
      <c r="AH2211" s="19" t="s">
        <v>1</v>
      </c>
      <c r="AI2211" s="4">
        <v>3.75</v>
      </c>
      <c r="AJ2211" s="21"/>
      <c r="AK2211" s="30"/>
      <c r="AL2211" s="26"/>
      <c r="AM2211" s="20"/>
      <c r="AN2211" s="21"/>
      <c r="AO2211" s="19"/>
      <c r="AP2211" s="18"/>
      <c r="AQ2211" s="3">
        <f t="shared" si="165"/>
        <v>29.238763774856345</v>
      </c>
      <c r="AR2211" s="27"/>
      <c r="AS2211" s="28"/>
      <c r="AT2211" s="28"/>
      <c r="AU2211" s="28"/>
      <c r="AV2211" s="28"/>
      <c r="AW2211" s="61"/>
    </row>
    <row r="2212" spans="33:49" ht="9.9499999999999993" customHeight="1">
      <c r="AG2212" s="36">
        <v>41271</v>
      </c>
      <c r="AH2212" s="37" t="s">
        <v>57</v>
      </c>
      <c r="AI2212" s="4"/>
      <c r="AJ2212" s="19">
        <v>26.5</v>
      </c>
      <c r="AK2212" s="21"/>
      <c r="AL2212" s="21"/>
      <c r="AM2212" s="21"/>
      <c r="AN2212" s="21"/>
      <c r="AO2212" s="19"/>
      <c r="AP2212" s="18"/>
      <c r="AQ2212" s="3">
        <f t="shared" si="165"/>
        <v>29.192591432771071</v>
      </c>
      <c r="AR2212" s="19"/>
      <c r="AS2212" s="19"/>
      <c r="AT2212" s="27"/>
      <c r="AU2212" s="27"/>
      <c r="AV2212" s="28"/>
      <c r="AW2212" s="61"/>
    </row>
    <row r="2213" spans="33:49" ht="9.9499999999999993" customHeight="1">
      <c r="AG2213" s="18">
        <v>41278</v>
      </c>
      <c r="AH2213" s="19" t="s">
        <v>1</v>
      </c>
      <c r="AI2213" s="19">
        <v>3.76</v>
      </c>
      <c r="AJ2213" s="33"/>
      <c r="AK2213" s="30"/>
      <c r="AL2213" s="26"/>
      <c r="AM2213" s="20"/>
      <c r="AN2213" s="21"/>
      <c r="AO2213" s="19"/>
      <c r="AP2213" s="18"/>
      <c r="AQ2213" s="3">
        <f t="shared" si="165"/>
        <v>29.17967624794715</v>
      </c>
      <c r="AR2213" s="27"/>
      <c r="AS2213" s="28"/>
      <c r="AT2213" s="28"/>
      <c r="AU2213" s="28"/>
      <c r="AV2213" s="28"/>
      <c r="AW2213" s="61"/>
    </row>
    <row r="2214" spans="33:49" ht="9.9499999999999993" customHeight="1">
      <c r="AG2214" s="18">
        <v>41305</v>
      </c>
      <c r="AH2214" s="19" t="s">
        <v>57</v>
      </c>
      <c r="AI2214" s="19"/>
      <c r="AJ2214" s="35">
        <v>27.7</v>
      </c>
      <c r="AK2214" s="21"/>
      <c r="AL2214" s="21"/>
      <c r="AM2214" s="21"/>
      <c r="AN2214" s="21"/>
      <c r="AO2214" s="19"/>
      <c r="AP2214" s="18"/>
      <c r="AQ2214" s="3">
        <f t="shared" si="165"/>
        <v>29.129914036094178</v>
      </c>
      <c r="AR2214" s="27"/>
      <c r="AS2214" s="28"/>
      <c r="AT2214" s="28"/>
      <c r="AU2214" s="28"/>
      <c r="AV2214" s="28"/>
      <c r="AW2214" s="61"/>
    </row>
    <row r="2215" spans="33:49" ht="9.9499999999999993" customHeight="1">
      <c r="AG2215" s="18">
        <v>41306</v>
      </c>
      <c r="AH2215" s="19" t="s">
        <v>1</v>
      </c>
      <c r="AI2215" s="19">
        <v>4.3</v>
      </c>
      <c r="AJ2215" s="33"/>
      <c r="AK2215" s="30"/>
      <c r="AL2215" s="26"/>
      <c r="AM2215" s="20"/>
      <c r="AN2215" s="21"/>
      <c r="AO2215" s="19"/>
      <c r="AP2215" s="18"/>
      <c r="AQ2215" s="3">
        <f t="shared" si="165"/>
        <v>29.128072621847608</v>
      </c>
      <c r="AR2215" s="27"/>
      <c r="AS2215" s="28"/>
      <c r="AT2215" s="28"/>
      <c r="AU2215" s="28"/>
      <c r="AV2215" s="28"/>
      <c r="AW2215" s="61"/>
    </row>
    <row r="2216" spans="33:49" ht="9.9499999999999993" customHeight="1">
      <c r="AG2216" s="18">
        <v>41333</v>
      </c>
      <c r="AH2216" s="19" t="s">
        <v>57</v>
      </c>
      <c r="AI2216" s="19"/>
      <c r="AJ2216" s="35">
        <v>34.200000000000003</v>
      </c>
      <c r="AK2216" s="21"/>
      <c r="AL2216" s="21"/>
      <c r="AM2216" s="21"/>
      <c r="AN2216" s="21"/>
      <c r="AO2216" s="19"/>
      <c r="AP2216" s="18"/>
      <c r="AQ2216" s="3">
        <f t="shared" si="165"/>
        <v>29.078398413389618</v>
      </c>
      <c r="AR2216" s="27"/>
      <c r="AS2216" s="28"/>
      <c r="AT2216" s="28"/>
      <c r="AU2216" s="28"/>
      <c r="AV2216" s="28"/>
      <c r="AW2216" s="61"/>
    </row>
    <row r="2217" spans="33:49" ht="9.9499999999999993" customHeight="1">
      <c r="AG2217" s="18">
        <v>41334</v>
      </c>
      <c r="AH2217" s="19" t="s">
        <v>1</v>
      </c>
      <c r="AI2217" s="19">
        <v>3.46</v>
      </c>
      <c r="AJ2217" s="33"/>
      <c r="AK2217" s="30"/>
      <c r="AL2217" s="26"/>
      <c r="AM2217" s="20"/>
      <c r="AN2217" s="21"/>
      <c r="AO2217" s="19"/>
      <c r="AP2217" s="18"/>
      <c r="AQ2217" s="3">
        <f t="shared" si="165"/>
        <v>29.076560255644296</v>
      </c>
      <c r="AR2217" s="27"/>
      <c r="AS2217" s="28"/>
      <c r="AT2217" s="28"/>
      <c r="AU2217" s="28"/>
      <c r="AV2217" s="28"/>
      <c r="AW2217" s="61"/>
    </row>
    <row r="2218" spans="33:49" ht="9.9499999999999993" customHeight="1">
      <c r="AG2218" s="18">
        <v>41362</v>
      </c>
      <c r="AH2218" s="19" t="s">
        <v>57</v>
      </c>
      <c r="AI2218" s="19"/>
      <c r="AJ2218" s="35">
        <v>49.8</v>
      </c>
      <c r="AK2218" s="21"/>
      <c r="AL2218" s="21"/>
      <c r="AM2218" s="21"/>
      <c r="AN2218" s="21"/>
      <c r="AO2218" s="19"/>
      <c r="AP2218" s="18"/>
      <c r="AQ2218" s="3">
        <f t="shared" si="165"/>
        <v>29.025138987946082</v>
      </c>
      <c r="AR2218" s="27"/>
      <c r="AS2218" s="28"/>
      <c r="AT2218" s="28"/>
      <c r="AU2218" s="28"/>
      <c r="AV2218" s="28"/>
      <c r="AW2218" s="61"/>
    </row>
    <row r="2219" spans="33:49" ht="9.9499999999999993" customHeight="1">
      <c r="AG2219" s="18">
        <v>41365</v>
      </c>
      <c r="AH2219" s="19" t="s">
        <v>1</v>
      </c>
      <c r="AI2219" s="19">
        <v>13.9</v>
      </c>
      <c r="AJ2219" s="33"/>
      <c r="AK2219" s="30"/>
      <c r="AL2219" s="26"/>
      <c r="AM2219" s="20"/>
      <c r="AN2219" s="21"/>
      <c r="AO2219" s="19"/>
      <c r="AP2219" s="18"/>
      <c r="AQ2219" s="3">
        <f t="shared" si="165"/>
        <v>29.019634962856699</v>
      </c>
      <c r="AR2219" s="27"/>
      <c r="AS2219" s="28"/>
      <c r="AT2219" s="28"/>
      <c r="AU2219" s="28"/>
      <c r="AV2219" s="28"/>
      <c r="AW2219" s="61"/>
    </row>
    <row r="2220" spans="33:49" ht="9.9499999999999993" customHeight="1">
      <c r="AG2220" s="18">
        <v>41394</v>
      </c>
      <c r="AH2220" s="19" t="s">
        <v>56</v>
      </c>
      <c r="AI2220" s="19"/>
      <c r="AJ2220" s="34"/>
      <c r="AK2220" s="30"/>
      <c r="AL2220" s="26">
        <v>11</v>
      </c>
      <c r="AM2220" s="26"/>
      <c r="AN2220" s="20"/>
      <c r="AO2220" s="19"/>
      <c r="AP2220" s="20"/>
      <c r="AQ2220" s="3">
        <f t="shared" si="165"/>
        <v>28.966483167399105</v>
      </c>
      <c r="AR2220" s="19"/>
      <c r="AS2220" s="19"/>
      <c r="AT2220" s="27"/>
      <c r="AU2220" s="27"/>
      <c r="AV2220" s="28"/>
      <c r="AW2220" s="61"/>
    </row>
    <row r="2221" spans="33:49" ht="9.9499999999999993" customHeight="1">
      <c r="AG2221" s="18">
        <v>41394</v>
      </c>
      <c r="AH2221" s="19" t="s">
        <v>56</v>
      </c>
      <c r="AI2221" s="19">
        <v>11</v>
      </c>
      <c r="AJ2221" s="33"/>
      <c r="AK2221" s="30"/>
      <c r="AL2221" s="26"/>
      <c r="AM2221" s="20"/>
      <c r="AN2221" s="21"/>
      <c r="AO2221" s="19"/>
      <c r="AP2221" s="18"/>
      <c r="AQ2221" s="3">
        <f t="shared" si="165"/>
        <v>28.966483167399105</v>
      </c>
      <c r="AR2221" s="27"/>
      <c r="AS2221" s="28"/>
      <c r="AT2221" s="28"/>
      <c r="AU2221" s="28"/>
      <c r="AV2221" s="28"/>
      <c r="AW2221" s="61"/>
    </row>
    <row r="2222" spans="33:49" ht="9.9499999999999993" customHeight="1">
      <c r="AG2222" s="18">
        <v>41394</v>
      </c>
      <c r="AH2222" s="19" t="s">
        <v>57</v>
      </c>
      <c r="AI2222" s="19"/>
      <c r="AJ2222" s="35">
        <v>15.9</v>
      </c>
      <c r="AK2222" s="30"/>
      <c r="AL2222" s="26"/>
      <c r="AM2222" s="20"/>
      <c r="AN2222" s="21"/>
      <c r="AO2222" s="19"/>
      <c r="AP2222" s="18"/>
      <c r="AQ2222" s="3">
        <f t="shared" si="165"/>
        <v>28.966483167399105</v>
      </c>
      <c r="AR2222" s="27"/>
      <c r="AS2222" s="28"/>
      <c r="AT2222" s="28"/>
      <c r="AU2222" s="28"/>
      <c r="AV2222" s="28"/>
      <c r="AW2222" s="61"/>
    </row>
    <row r="2223" spans="33:49" ht="9.9499999999999993" customHeight="1">
      <c r="AG2223" s="18">
        <v>41396</v>
      </c>
      <c r="AH2223" s="19" t="s">
        <v>1</v>
      </c>
      <c r="AI2223" s="19">
        <v>8.77</v>
      </c>
      <c r="AJ2223" s="33"/>
      <c r="AK2223" s="30"/>
      <c r="AL2223" s="26"/>
      <c r="AM2223" s="20"/>
      <c r="AN2223" s="21"/>
      <c r="AO2223" s="19"/>
      <c r="AP2223" s="18"/>
      <c r="AQ2223" s="3">
        <f t="shared" si="165"/>
        <v>28.962821116847209</v>
      </c>
      <c r="AR2223" s="27"/>
      <c r="AS2223" s="28"/>
      <c r="AT2223" s="28"/>
      <c r="AU2223" s="28"/>
      <c r="AV2223" s="28"/>
      <c r="AW2223" s="61"/>
    </row>
    <row r="2224" spans="33:49" ht="9.9499999999999993" customHeight="1">
      <c r="AG2224" s="18">
        <v>41425</v>
      </c>
      <c r="AH2224" s="19" t="s">
        <v>56</v>
      </c>
      <c r="AI2224" s="19"/>
      <c r="AJ2224" s="35"/>
      <c r="AK2224" s="30"/>
      <c r="AL2224" s="19">
        <v>4.4000000000000004</v>
      </c>
      <c r="AM2224" s="19"/>
      <c r="AN2224" s="20"/>
      <c r="AO2224" s="19"/>
      <c r="AP2224" s="20"/>
      <c r="AQ2224" s="3">
        <f t="shared" si="165"/>
        <v>28.909773380518068</v>
      </c>
      <c r="AR2224" s="27"/>
      <c r="AS2224" s="28"/>
      <c r="AT2224" s="28"/>
      <c r="AU2224" s="28"/>
      <c r="AV2224" s="28"/>
      <c r="AW2224" s="61"/>
    </row>
    <row r="2225" spans="33:49" ht="9.9499999999999993" customHeight="1">
      <c r="AG2225" s="18">
        <v>41425</v>
      </c>
      <c r="AH2225" s="19" t="s">
        <v>56</v>
      </c>
      <c r="AI2225" s="19">
        <v>4.4000000000000004</v>
      </c>
      <c r="AJ2225" s="33"/>
      <c r="AK2225" s="30"/>
      <c r="AL2225" s="26"/>
      <c r="AM2225" s="20"/>
      <c r="AN2225" s="21"/>
      <c r="AO2225" s="19"/>
      <c r="AP2225" s="18"/>
      <c r="AQ2225" s="3">
        <f t="shared" si="165"/>
        <v>28.909773380518068</v>
      </c>
      <c r="AR2225" s="27"/>
      <c r="AS2225" s="28"/>
      <c r="AT2225" s="28"/>
      <c r="AU2225" s="28"/>
      <c r="AV2225" s="28"/>
      <c r="AW2225" s="61"/>
    </row>
    <row r="2226" spans="33:49" ht="9.9499999999999993" customHeight="1">
      <c r="AG2226" s="18">
        <v>41425</v>
      </c>
      <c r="AH2226" s="19" t="s">
        <v>57</v>
      </c>
      <c r="AI2226" s="19"/>
      <c r="AJ2226" s="35">
        <v>12</v>
      </c>
      <c r="AK2226" s="30"/>
      <c r="AL2226" s="26"/>
      <c r="AM2226" s="20"/>
      <c r="AN2226" s="21"/>
      <c r="AO2226" s="19"/>
      <c r="AP2226" s="18"/>
      <c r="AQ2226" s="3">
        <f t="shared" si="165"/>
        <v>28.909773380518068</v>
      </c>
      <c r="AR2226" s="27"/>
      <c r="AS2226" s="28"/>
      <c r="AT2226" s="28"/>
      <c r="AU2226" s="28"/>
      <c r="AV2226" s="28"/>
      <c r="AW2226" s="61"/>
    </row>
    <row r="2227" spans="33:49" ht="9.9499999999999993" customHeight="1">
      <c r="AG2227" s="18">
        <v>41428</v>
      </c>
      <c r="AH2227" s="19" t="s">
        <v>1</v>
      </c>
      <c r="AI2227" s="19">
        <v>3.71</v>
      </c>
      <c r="AJ2227" s="33"/>
      <c r="AK2227" s="30"/>
      <c r="AL2227" s="26"/>
      <c r="AM2227" s="20"/>
      <c r="AN2227" s="21"/>
      <c r="AO2227" s="19"/>
      <c r="AP2227" s="18"/>
      <c r="AQ2227" s="3">
        <f t="shared" si="165"/>
        <v>28.904291232161061</v>
      </c>
      <c r="AR2227" s="27"/>
      <c r="AS2227" s="28"/>
      <c r="AT2227" s="28"/>
      <c r="AU2227" s="28"/>
      <c r="AV2227" s="28"/>
      <c r="AW2227" s="61"/>
    </row>
    <row r="2228" spans="33:49" ht="9.9499999999999993" customHeight="1">
      <c r="AG2228" s="18">
        <v>41456</v>
      </c>
      <c r="AH2228" s="19" t="s">
        <v>39</v>
      </c>
      <c r="AI2228" s="19"/>
      <c r="AJ2228" s="33"/>
      <c r="AK2228" s="30"/>
      <c r="AL2228" s="26">
        <v>11</v>
      </c>
      <c r="AM2228" s="20"/>
      <c r="AN2228" s="21"/>
      <c r="AO2228" s="19"/>
      <c r="AP2228" s="18"/>
      <c r="AQ2228" s="3">
        <f t="shared" si="165"/>
        <v>28.853174618503573</v>
      </c>
      <c r="AR2228" s="27"/>
      <c r="AS2228" s="28"/>
      <c r="AT2228" s="28"/>
      <c r="AU2228" s="28"/>
      <c r="AV2228" s="28"/>
      <c r="AW2228" s="61"/>
    </row>
    <row r="2229" spans="33:49" ht="9.9499999999999993" customHeight="1">
      <c r="AG2229" s="18">
        <v>41456</v>
      </c>
      <c r="AH2229" s="19" t="s">
        <v>1</v>
      </c>
      <c r="AI2229" s="19">
        <v>1.45</v>
      </c>
      <c r="AJ2229" s="33"/>
      <c r="AK2229" s="30"/>
      <c r="AL2229" s="26"/>
      <c r="AM2229" s="20"/>
      <c r="AN2229" s="21"/>
      <c r="AO2229" s="19"/>
      <c r="AP2229" s="18"/>
      <c r="AQ2229" s="3">
        <f t="shared" si="165"/>
        <v>28.853174618503573</v>
      </c>
      <c r="AR2229" s="27"/>
      <c r="AS2229" s="28"/>
      <c r="AT2229" s="28"/>
      <c r="AU2229" s="28"/>
      <c r="AV2229" s="28"/>
      <c r="AW2229" s="61"/>
    </row>
    <row r="2230" spans="33:49" ht="9.9499999999999993" customHeight="1">
      <c r="AG2230" s="18">
        <v>41456</v>
      </c>
      <c r="AH2230" s="19" t="s">
        <v>57</v>
      </c>
      <c r="AI2230" s="19"/>
      <c r="AJ2230" s="35">
        <v>6.6</v>
      </c>
      <c r="AK2230" s="30"/>
      <c r="AL2230" s="26"/>
      <c r="AM2230" s="20"/>
      <c r="AN2230" s="21"/>
      <c r="AO2230" s="19"/>
      <c r="AP2230" s="18"/>
      <c r="AQ2230" s="3">
        <f t="shared" si="165"/>
        <v>28.853174618503573</v>
      </c>
      <c r="AR2230" s="27"/>
      <c r="AS2230" s="28"/>
      <c r="AT2230" s="28"/>
      <c r="AU2230" s="28"/>
      <c r="AV2230" s="28"/>
      <c r="AW2230" s="61"/>
    </row>
    <row r="2231" spans="33:49" ht="9.9499999999999993" customHeight="1">
      <c r="AG2231" s="18">
        <v>41456</v>
      </c>
      <c r="AH2231" s="19" t="s">
        <v>39</v>
      </c>
      <c r="AI2231" s="19"/>
      <c r="AJ2231" s="34"/>
      <c r="AK2231" s="21"/>
      <c r="AL2231" s="19">
        <v>11</v>
      </c>
      <c r="AM2231" s="21"/>
      <c r="AN2231" s="21"/>
      <c r="AO2231" s="19"/>
      <c r="AP2231" s="18"/>
      <c r="AQ2231" s="3">
        <f t="shared" si="165"/>
        <v>28.853174618503573</v>
      </c>
      <c r="AR2231" s="27"/>
      <c r="AS2231" s="28"/>
      <c r="AT2231" s="28"/>
      <c r="AU2231" s="28"/>
      <c r="AV2231" s="28"/>
      <c r="AW2231" s="61"/>
    </row>
    <row r="2232" spans="33:49" ht="9.9499999999999993" customHeight="1">
      <c r="AG2232" s="18">
        <v>41486</v>
      </c>
      <c r="AH2232" s="19" t="s">
        <v>39</v>
      </c>
      <c r="AI2232" s="19"/>
      <c r="AJ2232" s="33"/>
      <c r="AK2232" s="30"/>
      <c r="AL2232" s="26">
        <v>1.1000000000000001</v>
      </c>
      <c r="AM2232" s="20"/>
      <c r="AN2232" s="21"/>
      <c r="AO2232" s="19"/>
      <c r="AP2232" s="20"/>
      <c r="AQ2232" s="3">
        <f t="shared" si="165"/>
        <v>28.798507128731622</v>
      </c>
      <c r="AR2232" s="27"/>
      <c r="AS2232" s="28"/>
      <c r="AT2232" s="28"/>
      <c r="AU2232" s="28"/>
      <c r="AV2232" s="28"/>
      <c r="AW2232" s="61"/>
    </row>
    <row r="2233" spans="33:49" ht="9.9499999999999993" customHeight="1">
      <c r="AG2233" s="18">
        <v>41486</v>
      </c>
      <c r="AH2233" s="19" t="s">
        <v>39</v>
      </c>
      <c r="AI2233" s="19"/>
      <c r="AJ2233" s="34"/>
      <c r="AK2233" s="21"/>
      <c r="AL2233" s="19">
        <v>1.1000000000000001</v>
      </c>
      <c r="AM2233" s="21"/>
      <c r="AN2233" s="21"/>
      <c r="AO2233" s="19"/>
      <c r="AP2233" s="18"/>
      <c r="AQ2233" s="3">
        <f t="shared" si="165"/>
        <v>28.798507128731622</v>
      </c>
      <c r="AR2233" s="27"/>
      <c r="AS2233" s="28"/>
      <c r="AT2233" s="28"/>
      <c r="AU2233" s="28"/>
      <c r="AV2233" s="28"/>
      <c r="AW2233" s="61"/>
    </row>
    <row r="2234" spans="33:49" ht="9.9499999999999993" customHeight="1">
      <c r="AG2234" s="18">
        <v>41487</v>
      </c>
      <c r="AH2234" s="19" t="s">
        <v>1</v>
      </c>
      <c r="AI2234" s="19">
        <v>2.88</v>
      </c>
      <c r="AJ2234" s="33"/>
      <c r="AK2234" s="30"/>
      <c r="AL2234" s="26"/>
      <c r="AM2234" s="20"/>
      <c r="AN2234" s="21"/>
      <c r="AO2234" s="19"/>
      <c r="AP2234" s="18"/>
      <c r="AQ2234" s="3">
        <f t="shared" si="165"/>
        <v>28.796686663994198</v>
      </c>
      <c r="AR2234" s="27"/>
      <c r="AS2234" s="28"/>
      <c r="AT2234" s="28"/>
      <c r="AU2234" s="28"/>
      <c r="AV2234" s="28"/>
      <c r="AW2234" s="61"/>
    </row>
    <row r="2235" spans="33:49" ht="9.9499999999999993" customHeight="1">
      <c r="AG2235" s="18">
        <v>41487</v>
      </c>
      <c r="AH2235" s="19" t="s">
        <v>57</v>
      </c>
      <c r="AI2235" s="19"/>
      <c r="AJ2235" s="35">
        <v>3.47</v>
      </c>
      <c r="AK2235" s="30"/>
      <c r="AL2235" s="26"/>
      <c r="AM2235" s="20"/>
      <c r="AN2235" s="21"/>
      <c r="AO2235" s="19"/>
      <c r="AP2235" s="18"/>
      <c r="AQ2235" s="3">
        <f t="shared" si="165"/>
        <v>28.796686663994198</v>
      </c>
      <c r="AR2235" s="27"/>
      <c r="AS2235" s="28"/>
      <c r="AT2235" s="28"/>
      <c r="AU2235" s="28"/>
      <c r="AV2235" s="28"/>
      <c r="AW2235" s="61"/>
    </row>
    <row r="2236" spans="33:49" ht="9.9499999999999993" customHeight="1">
      <c r="AG2236" s="18">
        <v>41519</v>
      </c>
      <c r="AH2236" s="19" t="s">
        <v>39</v>
      </c>
      <c r="AI2236" s="19"/>
      <c r="AJ2236" s="33"/>
      <c r="AK2236" s="30"/>
      <c r="AL2236" s="26">
        <v>3</v>
      </c>
      <c r="AM2236" s="20"/>
      <c r="AN2236" s="21"/>
      <c r="AO2236" s="19"/>
      <c r="AP2236" s="18"/>
      <c r="AQ2236" s="3">
        <f t="shared" si="165"/>
        <v>28.738492514225879</v>
      </c>
      <c r="AR2236" s="27"/>
      <c r="AS2236" s="28"/>
      <c r="AT2236" s="28"/>
      <c r="AU2236" s="28"/>
      <c r="AV2236" s="28"/>
      <c r="AW2236" s="61"/>
    </row>
    <row r="2237" spans="33:49" ht="9.9499999999999993" customHeight="1">
      <c r="AG2237" s="18">
        <v>41519</v>
      </c>
      <c r="AH2237" s="19" t="s">
        <v>1</v>
      </c>
      <c r="AI2237" s="19">
        <v>4.37</v>
      </c>
      <c r="AJ2237" s="33"/>
      <c r="AK2237" s="30"/>
      <c r="AL2237" s="26"/>
      <c r="AM2237" s="20"/>
      <c r="AN2237" s="21"/>
      <c r="AO2237" s="19"/>
      <c r="AP2237" s="18"/>
      <c r="AQ2237" s="3">
        <f t="shared" si="165"/>
        <v>28.738492514225879</v>
      </c>
      <c r="AR2237" s="27"/>
      <c r="AS2237" s="28"/>
      <c r="AT2237" s="28"/>
      <c r="AU2237" s="28"/>
      <c r="AV2237" s="28"/>
      <c r="AW2237" s="61"/>
    </row>
    <row r="2238" spans="33:49" ht="9.9499999999999993" customHeight="1">
      <c r="AG2238" s="18">
        <v>41519</v>
      </c>
      <c r="AH2238" s="19" t="s">
        <v>57</v>
      </c>
      <c r="AI2238" s="19"/>
      <c r="AJ2238" s="19">
        <v>10.8</v>
      </c>
      <c r="AK2238" s="30"/>
      <c r="AL2238" s="26"/>
      <c r="AM2238" s="20"/>
      <c r="AN2238" s="21"/>
      <c r="AO2238" s="19"/>
      <c r="AP2238" s="18"/>
      <c r="AQ2238" s="3">
        <f t="shared" si="165"/>
        <v>28.738492514225879</v>
      </c>
      <c r="AR2238" s="27"/>
      <c r="AS2238" s="28"/>
      <c r="AT2238" s="28"/>
      <c r="AU2238" s="28"/>
      <c r="AV2238" s="28"/>
      <c r="AW2238" s="61"/>
    </row>
    <row r="2239" spans="33:49" ht="9.9499999999999993" customHeight="1">
      <c r="AG2239" s="18">
        <v>41519</v>
      </c>
      <c r="AH2239" s="19" t="s">
        <v>39</v>
      </c>
      <c r="AI2239" s="19"/>
      <c r="AJ2239" s="20"/>
      <c r="AK2239" s="21"/>
      <c r="AL2239" s="19">
        <v>3</v>
      </c>
      <c r="AM2239" s="21"/>
      <c r="AN2239" s="21"/>
      <c r="AO2239" s="19"/>
      <c r="AP2239" s="18"/>
      <c r="AQ2239" s="3">
        <f t="shared" si="165"/>
        <v>28.738492514225879</v>
      </c>
      <c r="AR2239" s="27"/>
      <c r="AS2239" s="28"/>
      <c r="AT2239" s="28"/>
      <c r="AU2239" s="28"/>
      <c r="AV2239" s="28"/>
      <c r="AW2239" s="61"/>
    </row>
    <row r="2240" spans="33:49" ht="9.9499999999999993" customHeight="1">
      <c r="AG2240" s="18">
        <v>41548</v>
      </c>
      <c r="AH2240" s="19" t="s">
        <v>39</v>
      </c>
      <c r="AI2240" s="19"/>
      <c r="AJ2240" s="21"/>
      <c r="AK2240" s="30"/>
      <c r="AL2240" s="26">
        <v>0.98</v>
      </c>
      <c r="AM2240" s="20"/>
      <c r="AN2240" s="21"/>
      <c r="AO2240" s="19"/>
      <c r="AP2240" s="18"/>
      <c r="AQ2240" s="3">
        <f t="shared" si="165"/>
        <v>28.68585565377499</v>
      </c>
      <c r="AR2240" s="27"/>
      <c r="AS2240" s="28"/>
      <c r="AT2240" s="28"/>
      <c r="AU2240" s="28"/>
      <c r="AV2240" s="28"/>
      <c r="AW2240" s="61"/>
    </row>
    <row r="2241" spans="33:49" ht="9.9499999999999993" customHeight="1">
      <c r="AG2241" s="18">
        <v>41548</v>
      </c>
      <c r="AH2241" s="19" t="s">
        <v>1</v>
      </c>
      <c r="AI2241" s="19">
        <v>2.54</v>
      </c>
      <c r="AJ2241" s="21"/>
      <c r="AK2241" s="30"/>
      <c r="AL2241" s="26"/>
      <c r="AM2241" s="20"/>
      <c r="AN2241" s="21"/>
      <c r="AO2241" s="19"/>
      <c r="AP2241" s="18"/>
      <c r="AQ2241" s="3">
        <f t="shared" si="165"/>
        <v>28.68585565377499</v>
      </c>
      <c r="AR2241" s="27"/>
      <c r="AS2241" s="28"/>
      <c r="AT2241" s="28"/>
      <c r="AU2241" s="28"/>
      <c r="AV2241" s="28"/>
      <c r="AW2241" s="61"/>
    </row>
    <row r="2242" spans="33:49" ht="9.9499999999999993" customHeight="1">
      <c r="AG2242" s="18">
        <v>41548</v>
      </c>
      <c r="AH2242" s="19" t="s">
        <v>57</v>
      </c>
      <c r="AI2242" s="19"/>
      <c r="AJ2242" s="19">
        <v>2.41</v>
      </c>
      <c r="AK2242" s="30"/>
      <c r="AL2242" s="26"/>
      <c r="AM2242" s="20"/>
      <c r="AN2242" s="21"/>
      <c r="AO2242" s="19"/>
      <c r="AP2242" s="18"/>
      <c r="AQ2242" s="3">
        <f t="shared" si="165"/>
        <v>28.68585565377499</v>
      </c>
      <c r="AR2242" s="27"/>
      <c r="AS2242" s="28"/>
      <c r="AT2242" s="28"/>
      <c r="AU2242" s="28"/>
      <c r="AV2242" s="28"/>
      <c r="AW2242" s="61"/>
    </row>
    <row r="2243" spans="33:49" ht="9.9499999999999993" customHeight="1">
      <c r="AG2243" s="18">
        <v>41548</v>
      </c>
      <c r="AH2243" s="19" t="s">
        <v>39</v>
      </c>
      <c r="AI2243" s="19"/>
      <c r="AJ2243" s="20"/>
      <c r="AK2243" s="21"/>
      <c r="AL2243" s="19">
        <v>0.98</v>
      </c>
      <c r="AM2243" s="21"/>
      <c r="AN2243" s="21"/>
      <c r="AO2243" s="19"/>
      <c r="AP2243" s="18"/>
      <c r="AQ2243" s="3">
        <f t="shared" si="165"/>
        <v>28.68585565377499</v>
      </c>
      <c r="AR2243" s="27"/>
      <c r="AS2243" s="28"/>
      <c r="AT2243" s="28"/>
      <c r="AU2243" s="28"/>
      <c r="AV2243" s="28"/>
      <c r="AW2243" s="61"/>
    </row>
    <row r="2244" spans="33:49" ht="9.9499999999999993" customHeight="1">
      <c r="AG2244" s="18">
        <v>41578</v>
      </c>
      <c r="AH2244" s="19" t="s">
        <v>39</v>
      </c>
      <c r="AI2244" s="19"/>
      <c r="AJ2244" s="20"/>
      <c r="AK2244" s="30"/>
      <c r="AL2244" s="26">
        <v>1.9</v>
      </c>
      <c r="AM2244" s="26"/>
      <c r="AN2244" s="20"/>
      <c r="AO2244" s="19"/>
      <c r="AP2244" s="18"/>
      <c r="AQ2244" s="3">
        <f t="shared" si="165"/>
        <v>28.631505179649103</v>
      </c>
      <c r="AR2244" s="19"/>
      <c r="AS2244" s="19"/>
      <c r="AT2244" s="27"/>
      <c r="AU2244" s="27"/>
      <c r="AV2244" s="28"/>
      <c r="AW2244" s="61"/>
    </row>
    <row r="2245" spans="33:49" ht="9.9499999999999993" customHeight="1">
      <c r="AG2245" s="18">
        <v>41578</v>
      </c>
      <c r="AH2245" s="19" t="s">
        <v>39</v>
      </c>
      <c r="AI2245" s="19"/>
      <c r="AJ2245" s="20"/>
      <c r="AK2245" s="21"/>
      <c r="AL2245" s="19">
        <v>1.9</v>
      </c>
      <c r="AM2245" s="21"/>
      <c r="AN2245" s="21"/>
      <c r="AO2245" s="19"/>
      <c r="AP2245" s="18"/>
      <c r="AQ2245" s="3">
        <f t="shared" ref="AQ2245:AQ2277" si="166">100*2.71828^(-(0.69315/30.02)*(AG2245-21794)/365.25)</f>
        <v>28.631505179649103</v>
      </c>
      <c r="AR2245" s="27"/>
      <c r="AS2245" s="28"/>
      <c r="AT2245" s="28"/>
      <c r="AU2245" s="28"/>
      <c r="AV2245" s="28"/>
      <c r="AW2245" s="61"/>
    </row>
    <row r="2246" spans="33:49" ht="9.9499999999999993" customHeight="1">
      <c r="AG2246" s="18">
        <v>41579</v>
      </c>
      <c r="AH2246" s="19" t="s">
        <v>1</v>
      </c>
      <c r="AI2246" s="19">
        <v>18.2</v>
      </c>
      <c r="AJ2246" s="21"/>
      <c r="AK2246" s="30"/>
      <c r="AL2246" s="26"/>
      <c r="AM2246" s="20"/>
      <c r="AN2246" s="21"/>
      <c r="AO2246" s="19"/>
      <c r="AP2246" s="18"/>
      <c r="AQ2246" s="3">
        <f t="shared" si="166"/>
        <v>28.629695271749167</v>
      </c>
      <c r="AR2246" s="27"/>
      <c r="AS2246" s="28"/>
      <c r="AT2246" s="28"/>
      <c r="AU2246" s="28"/>
      <c r="AV2246" s="28"/>
      <c r="AW2246" s="61"/>
    </row>
    <row r="2247" spans="33:49" ht="9.9499999999999993" customHeight="1">
      <c r="AG2247" s="18">
        <v>41579</v>
      </c>
      <c r="AH2247" s="19" t="s">
        <v>57</v>
      </c>
      <c r="AI2247" s="19"/>
      <c r="AJ2247" s="19">
        <v>5.31</v>
      </c>
      <c r="AK2247" s="30"/>
      <c r="AL2247" s="26"/>
      <c r="AM2247" s="20"/>
      <c r="AN2247" s="21"/>
      <c r="AO2247" s="19"/>
      <c r="AP2247" s="18"/>
      <c r="AQ2247" s="3">
        <f t="shared" si="166"/>
        <v>28.629695271749167</v>
      </c>
      <c r="AR2247" s="27"/>
      <c r="AS2247" s="28"/>
      <c r="AT2247" s="28"/>
      <c r="AU2247" s="28"/>
      <c r="AV2247" s="28"/>
      <c r="AW2247" s="61"/>
    </row>
    <row r="2248" spans="33:49" ht="9.9499999999999993" customHeight="1">
      <c r="AG2248" s="18">
        <v>41607</v>
      </c>
      <c r="AH2248" s="19" t="s">
        <v>39</v>
      </c>
      <c r="AI2248" s="19"/>
      <c r="AJ2248" s="21"/>
      <c r="AK2248" s="30"/>
      <c r="AL2248" s="26">
        <v>0.96</v>
      </c>
      <c r="AM2248" s="20"/>
      <c r="AN2248" s="21"/>
      <c r="AO2248" s="19"/>
      <c r="AP2248" s="18"/>
      <c r="AQ2248" s="3">
        <f t="shared" si="166"/>
        <v>28.579064275106379</v>
      </c>
      <c r="AR2248" s="27"/>
      <c r="AS2248" s="28"/>
      <c r="AT2248" s="28"/>
      <c r="AU2248" s="28"/>
      <c r="AV2248" s="28"/>
      <c r="AW2248" s="61"/>
    </row>
    <row r="2249" spans="33:49" ht="9.9499999999999993" customHeight="1">
      <c r="AG2249" s="18">
        <v>41607</v>
      </c>
      <c r="AH2249" s="19" t="s">
        <v>39</v>
      </c>
      <c r="AI2249" s="19"/>
      <c r="AJ2249" s="20"/>
      <c r="AK2249" s="21"/>
      <c r="AL2249" s="19">
        <v>0.96</v>
      </c>
      <c r="AM2249" s="21"/>
      <c r="AN2249" s="21"/>
      <c r="AO2249" s="19"/>
      <c r="AP2249" s="18"/>
      <c r="AQ2249" s="3">
        <f t="shared" si="166"/>
        <v>28.579064275106379</v>
      </c>
      <c r="AR2249" s="27"/>
      <c r="AS2249" s="28"/>
      <c r="AT2249" s="28"/>
      <c r="AU2249" s="28"/>
      <c r="AV2249" s="28"/>
      <c r="AW2249" s="61"/>
    </row>
    <row r="2250" spans="33:49" ht="9.9499999999999993" customHeight="1">
      <c r="AG2250" s="18">
        <v>41610</v>
      </c>
      <c r="AH2250" s="19" t="s">
        <v>1</v>
      </c>
      <c r="AI2250" s="19">
        <v>2.8</v>
      </c>
      <c r="AJ2250" s="21"/>
      <c r="AK2250" s="30"/>
      <c r="AL2250" s="26"/>
      <c r="AM2250" s="20"/>
      <c r="AN2250" s="21"/>
      <c r="AO2250" s="19"/>
      <c r="AP2250" s="18"/>
      <c r="AQ2250" s="3">
        <f t="shared" si="166"/>
        <v>28.573644838980123</v>
      </c>
      <c r="AR2250" s="27"/>
      <c r="AS2250" s="28"/>
      <c r="AT2250" s="28"/>
      <c r="AU2250" s="28"/>
      <c r="AV2250" s="28"/>
      <c r="AW2250" s="61"/>
    </row>
    <row r="2251" spans="33:49" ht="9.9499999999999993" customHeight="1">
      <c r="AG2251" s="18">
        <v>41610</v>
      </c>
      <c r="AH2251" s="19" t="s">
        <v>57</v>
      </c>
      <c r="AI2251" s="19"/>
      <c r="AJ2251" s="19">
        <v>5.24</v>
      </c>
      <c r="AK2251" s="30"/>
      <c r="AL2251" s="26"/>
      <c r="AM2251" s="20"/>
      <c r="AN2251" s="21"/>
      <c r="AO2251" s="19"/>
      <c r="AP2251" s="18"/>
      <c r="AQ2251" s="3">
        <f t="shared" si="166"/>
        <v>28.573644838980123</v>
      </c>
      <c r="AR2251" s="27"/>
      <c r="AS2251" s="28"/>
      <c r="AT2251" s="28"/>
      <c r="AU2251" s="28"/>
      <c r="AV2251" s="28"/>
      <c r="AW2251" s="61"/>
    </row>
    <row r="2252" spans="33:49" ht="9.9499999999999993" customHeight="1">
      <c r="AG2252" s="18">
        <v>41634</v>
      </c>
      <c r="AH2252" s="19" t="s">
        <v>39</v>
      </c>
      <c r="AI2252" s="19"/>
      <c r="AJ2252" s="20"/>
      <c r="AK2252" s="30"/>
      <c r="AL2252" s="26">
        <v>3.3</v>
      </c>
      <c r="AM2252" s="26"/>
      <c r="AN2252" s="20"/>
      <c r="AO2252" s="19"/>
      <c r="AP2252" s="20"/>
      <c r="AQ2252" s="3">
        <f t="shared" si="166"/>
        <v>28.530326330280225</v>
      </c>
      <c r="AR2252" s="27"/>
      <c r="AS2252" s="28"/>
      <c r="AT2252" s="28"/>
      <c r="AU2252" s="28"/>
      <c r="AV2252" s="28"/>
      <c r="AW2252" s="61"/>
    </row>
    <row r="2253" spans="33:49" ht="9.9499999999999993" customHeight="1">
      <c r="AG2253" s="18">
        <v>41634</v>
      </c>
      <c r="AH2253" s="19" t="s">
        <v>57</v>
      </c>
      <c r="AI2253" s="19"/>
      <c r="AJ2253" s="19">
        <v>4.99</v>
      </c>
      <c r="AK2253" s="30"/>
      <c r="AL2253" s="26"/>
      <c r="AM2253" s="20"/>
      <c r="AN2253" s="21"/>
      <c r="AO2253" s="19"/>
      <c r="AP2253" s="18"/>
      <c r="AQ2253" s="3">
        <f t="shared" si="166"/>
        <v>28.530326330280225</v>
      </c>
      <c r="AR2253" s="27"/>
      <c r="AS2253" s="28"/>
      <c r="AT2253" s="28"/>
      <c r="AU2253" s="28"/>
      <c r="AV2253" s="28"/>
      <c r="AW2253" s="61"/>
    </row>
    <row r="2254" spans="33:49" ht="9.9499999999999993" customHeight="1">
      <c r="AG2254" s="18">
        <v>41634</v>
      </c>
      <c r="AH2254" s="19" t="s">
        <v>39</v>
      </c>
      <c r="AI2254" s="19"/>
      <c r="AJ2254" s="20"/>
      <c r="AK2254" s="21"/>
      <c r="AL2254" s="19">
        <v>3.3</v>
      </c>
      <c r="AM2254" s="21"/>
      <c r="AN2254" s="20"/>
      <c r="AO2254" s="19"/>
      <c r="AP2254" s="18"/>
      <c r="AQ2254" s="3">
        <f t="shared" si="166"/>
        <v>28.530326330280225</v>
      </c>
      <c r="AR2254" s="27"/>
      <c r="AS2254" s="28"/>
      <c r="AT2254" s="28"/>
      <c r="AU2254" s="28"/>
      <c r="AV2254" s="28"/>
      <c r="AW2254" s="61"/>
    </row>
    <row r="2255" spans="33:49" ht="9.9499999999999993" customHeight="1">
      <c r="AG2255" s="18">
        <v>41645</v>
      </c>
      <c r="AH2255" s="19" t="s">
        <v>1</v>
      </c>
      <c r="AI2255" s="19">
        <v>1.74</v>
      </c>
      <c r="AJ2255" s="21"/>
      <c r="AK2255" s="30"/>
      <c r="AL2255" s="26"/>
      <c r="AM2255" s="20"/>
      <c r="AN2255" s="21"/>
      <c r="AO2255" s="19"/>
      <c r="AP2255" s="18"/>
      <c r="AQ2255" s="3">
        <f t="shared" si="166"/>
        <v>28.510493967533652</v>
      </c>
      <c r="AR2255" s="27"/>
      <c r="AS2255" s="28"/>
      <c r="AT2255" s="28"/>
      <c r="AU2255" s="28"/>
      <c r="AV2255" s="28"/>
      <c r="AW2255" s="61"/>
    </row>
    <row r="2256" spans="33:49" ht="9.9499999999999993" customHeight="1">
      <c r="AG2256" s="18">
        <v>41673</v>
      </c>
      <c r="AH2256" s="19" t="s">
        <v>39</v>
      </c>
      <c r="AI2256" s="19"/>
      <c r="AJ2256" s="19"/>
      <c r="AK2256" s="30"/>
      <c r="AL2256" s="19">
        <v>2.5</v>
      </c>
      <c r="AM2256" s="19"/>
      <c r="AN2256" s="21"/>
      <c r="AO2256" s="19"/>
      <c r="AP2256" s="20"/>
      <c r="AQ2256" s="3">
        <f t="shared" si="166"/>
        <v>28.460073775818273</v>
      </c>
      <c r="AR2256" s="27"/>
      <c r="AS2256" s="28"/>
      <c r="AT2256" s="28"/>
      <c r="AU2256" s="28"/>
      <c r="AV2256" s="28"/>
      <c r="AW2256" s="61"/>
    </row>
    <row r="2257" spans="33:49" ht="9.9499999999999993" customHeight="1">
      <c r="AG2257" s="18">
        <v>41673</v>
      </c>
      <c r="AH2257" s="19" t="s">
        <v>1</v>
      </c>
      <c r="AI2257" s="19">
        <v>2.17</v>
      </c>
      <c r="AJ2257" s="21"/>
      <c r="AK2257" s="30"/>
      <c r="AL2257" s="26"/>
      <c r="AM2257" s="20"/>
      <c r="AN2257" s="21"/>
      <c r="AO2257" s="19"/>
      <c r="AP2257" s="18"/>
      <c r="AQ2257" s="3">
        <f t="shared" si="166"/>
        <v>28.460073775818273</v>
      </c>
      <c r="AR2257" s="27"/>
      <c r="AS2257" s="28"/>
      <c r="AT2257" s="28"/>
      <c r="AU2257" s="28"/>
      <c r="AV2257" s="28"/>
      <c r="AW2257" s="61"/>
    </row>
    <row r="2258" spans="33:49" ht="9.9499999999999993" customHeight="1">
      <c r="AG2258" s="18">
        <v>41673</v>
      </c>
      <c r="AH2258" s="19" t="s">
        <v>57</v>
      </c>
      <c r="AI2258" s="19"/>
      <c r="AJ2258" s="19">
        <v>20.8</v>
      </c>
      <c r="AK2258" s="30"/>
      <c r="AL2258" s="26"/>
      <c r="AM2258" s="20"/>
      <c r="AN2258" s="21"/>
      <c r="AO2258" s="19"/>
      <c r="AP2258" s="18"/>
      <c r="AQ2258" s="3">
        <f t="shared" si="166"/>
        <v>28.460073775818273</v>
      </c>
      <c r="AR2258" s="27"/>
      <c r="AS2258" s="28"/>
      <c r="AT2258" s="28"/>
      <c r="AU2258" s="28"/>
      <c r="AV2258" s="28"/>
      <c r="AW2258" s="61"/>
    </row>
    <row r="2259" spans="33:49" ht="9.9499999999999993" customHeight="1">
      <c r="AG2259" s="18">
        <v>41673</v>
      </c>
      <c r="AH2259" s="19" t="s">
        <v>39</v>
      </c>
      <c r="AI2259" s="19"/>
      <c r="AJ2259" s="20"/>
      <c r="AK2259" s="21"/>
      <c r="AL2259" s="19">
        <v>2.5</v>
      </c>
      <c r="AM2259" s="21"/>
      <c r="AN2259" s="21"/>
      <c r="AO2259" s="19"/>
      <c r="AP2259" s="18"/>
      <c r="AQ2259" s="3">
        <f t="shared" si="166"/>
        <v>28.460073775818273</v>
      </c>
      <c r="AR2259" s="27"/>
      <c r="AS2259" s="28"/>
      <c r="AT2259" s="28"/>
      <c r="AU2259" s="28"/>
      <c r="AV2259" s="28"/>
      <c r="AW2259" s="61"/>
    </row>
    <row r="2260" spans="33:49" ht="9.9499999999999993" customHeight="1">
      <c r="AG2260" s="18">
        <v>41698</v>
      </c>
      <c r="AH2260" s="19" t="s">
        <v>39</v>
      </c>
      <c r="AI2260" s="19"/>
      <c r="AJ2260" s="20"/>
      <c r="AK2260" s="30"/>
      <c r="AL2260" s="26">
        <v>1.3</v>
      </c>
      <c r="AM2260" s="20"/>
      <c r="AN2260" s="20"/>
      <c r="AO2260" s="19"/>
      <c r="AP2260" s="18"/>
      <c r="AQ2260" s="3">
        <f t="shared" si="166"/>
        <v>28.415131100667306</v>
      </c>
      <c r="AR2260" s="27"/>
      <c r="AS2260" s="28"/>
      <c r="AT2260" s="28"/>
      <c r="AU2260" s="28"/>
      <c r="AV2260" s="28"/>
      <c r="AW2260" s="61"/>
    </row>
    <row r="2261" spans="33:49" ht="9.9499999999999993" customHeight="1">
      <c r="AG2261" s="18">
        <v>41698</v>
      </c>
      <c r="AH2261" s="19" t="s">
        <v>39</v>
      </c>
      <c r="AI2261" s="19"/>
      <c r="AJ2261" s="20"/>
      <c r="AK2261" s="21"/>
      <c r="AL2261" s="19">
        <v>1.3</v>
      </c>
      <c r="AM2261" s="21"/>
      <c r="AN2261" s="21"/>
      <c r="AO2261" s="19"/>
      <c r="AP2261" s="18"/>
      <c r="AQ2261" s="3">
        <f t="shared" si="166"/>
        <v>28.415131100667306</v>
      </c>
      <c r="AR2261" s="27"/>
      <c r="AS2261" s="28"/>
      <c r="AT2261" s="28"/>
      <c r="AU2261" s="28"/>
      <c r="AV2261" s="28"/>
      <c r="AW2261" s="61"/>
    </row>
    <row r="2262" spans="33:49" ht="9.9499999999999993" customHeight="1">
      <c r="AG2262" s="18">
        <v>41701</v>
      </c>
      <c r="AH2262" s="19" t="s">
        <v>1</v>
      </c>
      <c r="AI2262" s="19">
        <v>4.57</v>
      </c>
      <c r="AJ2262" s="21"/>
      <c r="AK2262" s="30"/>
      <c r="AL2262" s="26"/>
      <c r="AM2262" s="20"/>
      <c r="AN2262" s="21"/>
      <c r="AO2262" s="19"/>
      <c r="AP2262" s="18"/>
      <c r="AQ2262" s="3">
        <f t="shared" si="166"/>
        <v>28.409742751121048</v>
      </c>
      <c r="AR2262" s="27"/>
      <c r="AS2262" s="28"/>
      <c r="AT2262" s="28"/>
      <c r="AU2262" s="28"/>
      <c r="AV2262" s="28"/>
      <c r="AW2262" s="61"/>
    </row>
    <row r="2263" spans="33:49" ht="9.9499999999999993" customHeight="1">
      <c r="AG2263" s="18">
        <v>41701</v>
      </c>
      <c r="AH2263" s="19" t="s">
        <v>57</v>
      </c>
      <c r="AI2263" s="19"/>
      <c r="AJ2263" s="19">
        <v>6.9</v>
      </c>
      <c r="AK2263" s="30"/>
      <c r="AL2263" s="26"/>
      <c r="AM2263" s="20"/>
      <c r="AN2263" s="21"/>
      <c r="AO2263" s="19"/>
      <c r="AP2263" s="18"/>
      <c r="AQ2263" s="3">
        <f t="shared" si="166"/>
        <v>28.409742751121048</v>
      </c>
      <c r="AR2263" s="27"/>
      <c r="AS2263" s="28"/>
      <c r="AT2263" s="28"/>
      <c r="AU2263" s="28"/>
      <c r="AV2263" s="28"/>
      <c r="AW2263" s="61"/>
    </row>
    <row r="2264" spans="33:49" ht="9.9499999999999993" customHeight="1">
      <c r="AG2264" s="18">
        <v>41729</v>
      </c>
      <c r="AH2264" s="19" t="s">
        <v>39</v>
      </c>
      <c r="AI2264" s="19"/>
      <c r="AJ2264" s="21"/>
      <c r="AK2264" s="30"/>
      <c r="AL2264" s="26">
        <v>2.2999999999999998</v>
      </c>
      <c r="AM2264" s="20"/>
      <c r="AN2264" s="21"/>
      <c r="AO2264" s="19"/>
      <c r="AP2264" s="18"/>
      <c r="AQ2264" s="3">
        <f t="shared" si="166"/>
        <v>28.35950073575199</v>
      </c>
      <c r="AR2264" s="27"/>
      <c r="AS2264" s="28"/>
      <c r="AT2264" s="28"/>
      <c r="AU2264" s="28"/>
      <c r="AV2264" s="28"/>
      <c r="AW2264" s="61"/>
    </row>
    <row r="2265" spans="33:49" ht="9.9499999999999993" customHeight="1">
      <c r="AG2265" s="18">
        <v>41729</v>
      </c>
      <c r="AH2265" s="19" t="s">
        <v>39</v>
      </c>
      <c r="AI2265" s="19"/>
      <c r="AJ2265" s="20"/>
      <c r="AK2265" s="21"/>
      <c r="AL2265" s="19">
        <v>2.2999999999999998</v>
      </c>
      <c r="AM2265" s="21"/>
      <c r="AN2265" s="21"/>
      <c r="AO2265" s="19"/>
      <c r="AP2265" s="18"/>
      <c r="AQ2265" s="3">
        <f t="shared" si="166"/>
        <v>28.35950073575199</v>
      </c>
      <c r="AR2265" s="27"/>
      <c r="AS2265" s="28"/>
      <c r="AT2265" s="28"/>
      <c r="AU2265" s="28"/>
      <c r="AV2265" s="28"/>
      <c r="AW2265" s="61"/>
    </row>
    <row r="2266" spans="33:49" ht="9.9499999999999993" customHeight="1">
      <c r="AG2266" s="18">
        <v>41729</v>
      </c>
      <c r="AH2266" s="19" t="s">
        <v>59</v>
      </c>
      <c r="AI2266" s="19"/>
      <c r="AJ2266" s="20"/>
      <c r="AK2266" s="21"/>
      <c r="AL2266" s="19">
        <v>2.2999999999999998</v>
      </c>
      <c r="AM2266" s="21"/>
      <c r="AN2266" s="20"/>
      <c r="AO2266" s="19"/>
      <c r="AP2266" s="18"/>
      <c r="AQ2266" s="3">
        <f t="shared" si="166"/>
        <v>28.35950073575199</v>
      </c>
      <c r="AR2266" s="27"/>
      <c r="AS2266" s="28"/>
      <c r="AT2266" s="28"/>
      <c r="AU2266" s="28"/>
      <c r="AV2266" s="28"/>
      <c r="AW2266" s="61"/>
    </row>
    <row r="2267" spans="33:49" ht="9.9499999999999993" customHeight="1">
      <c r="AG2267" s="18">
        <v>41730</v>
      </c>
      <c r="AH2267" s="19" t="s">
        <v>1</v>
      </c>
      <c r="AI2267" s="19">
        <v>2.65</v>
      </c>
      <c r="AJ2267" s="21"/>
      <c r="AK2267" s="30"/>
      <c r="AL2267" s="26"/>
      <c r="AM2267" s="20"/>
      <c r="AN2267" s="21"/>
      <c r="AO2267" s="19"/>
      <c r="AP2267" s="18"/>
      <c r="AQ2267" s="3">
        <f t="shared" si="166"/>
        <v>28.357708022302319</v>
      </c>
      <c r="AR2267" s="27"/>
      <c r="AS2267" s="28"/>
      <c r="AT2267" s="28"/>
      <c r="AU2267" s="28"/>
      <c r="AV2267" s="28"/>
      <c r="AW2267" s="61"/>
    </row>
    <row r="2268" spans="33:49" ht="9.9499999999999993" customHeight="1">
      <c r="AG2268" s="18">
        <v>41730</v>
      </c>
      <c r="AH2268" s="19" t="s">
        <v>57</v>
      </c>
      <c r="AI2268" s="19"/>
      <c r="AJ2268" s="19">
        <v>9.6</v>
      </c>
      <c r="AK2268" s="30"/>
      <c r="AL2268" s="26"/>
      <c r="AM2268" s="20"/>
      <c r="AN2268" s="21"/>
      <c r="AO2268" s="19"/>
      <c r="AP2268" s="20"/>
      <c r="AQ2268" s="3">
        <f t="shared" si="166"/>
        <v>28.357708022302319</v>
      </c>
      <c r="AR2268" s="19"/>
      <c r="AS2268" s="19"/>
      <c r="AT2268" s="27"/>
      <c r="AU2268" s="27"/>
      <c r="AV2268" s="28"/>
      <c r="AW2268" s="61"/>
    </row>
    <row r="2269" spans="33:49" ht="9.9499999999999993" customHeight="1">
      <c r="AG2269" s="18">
        <v>41730</v>
      </c>
      <c r="AH2269" s="19" t="s">
        <v>60</v>
      </c>
      <c r="AI2269" s="19"/>
      <c r="AJ2269" s="20"/>
      <c r="AK2269" s="21"/>
      <c r="AL2269" s="19">
        <v>2.25</v>
      </c>
      <c r="AM2269" s="21"/>
      <c r="AN2269" s="21"/>
      <c r="AO2269" s="19"/>
      <c r="AP2269" s="18"/>
      <c r="AQ2269" s="3">
        <f t="shared" si="166"/>
        <v>28.357708022302319</v>
      </c>
      <c r="AR2269" s="27"/>
      <c r="AS2269" s="28"/>
      <c r="AT2269" s="28"/>
      <c r="AU2269" s="28"/>
      <c r="AV2269" s="28"/>
      <c r="AW2269" s="61"/>
    </row>
    <row r="2270" spans="33:49" ht="9.9499999999999993" customHeight="1">
      <c r="AG2270" s="18">
        <v>41759</v>
      </c>
      <c r="AH2270" s="19" t="s">
        <v>39</v>
      </c>
      <c r="AI2270" s="19"/>
      <c r="AJ2270" s="21"/>
      <c r="AK2270" s="30"/>
      <c r="AL2270" s="26">
        <v>2.6</v>
      </c>
      <c r="AM2270" s="20"/>
      <c r="AN2270" s="21"/>
      <c r="AO2270" s="19"/>
      <c r="AP2270" s="18"/>
      <c r="AQ2270" s="3">
        <f t="shared" si="166"/>
        <v>28.305768599274533</v>
      </c>
      <c r="AR2270" s="27"/>
      <c r="AS2270" s="28"/>
      <c r="AT2270" s="28"/>
      <c r="AU2270" s="28"/>
      <c r="AV2270" s="28"/>
      <c r="AW2270" s="61"/>
    </row>
    <row r="2271" spans="33:49" ht="9.9499999999999993" customHeight="1">
      <c r="AG2271" s="18">
        <v>41759</v>
      </c>
      <c r="AH2271" s="19" t="s">
        <v>39</v>
      </c>
      <c r="AI2271" s="19"/>
      <c r="AJ2271" s="20"/>
      <c r="AK2271" s="21"/>
      <c r="AL2271" s="19">
        <v>2.6</v>
      </c>
      <c r="AM2271" s="21"/>
      <c r="AN2271" s="21"/>
      <c r="AO2271" s="19"/>
      <c r="AP2271" s="18"/>
      <c r="AQ2271" s="3">
        <f t="shared" si="166"/>
        <v>28.305768599274533</v>
      </c>
      <c r="AR2271" s="27"/>
      <c r="AS2271" s="28"/>
      <c r="AT2271" s="28"/>
      <c r="AU2271" s="28"/>
      <c r="AV2271" s="28"/>
      <c r="AW2271" s="61"/>
    </row>
    <row r="2272" spans="33:49" ht="9.9499999999999993" customHeight="1">
      <c r="AG2272" s="18">
        <v>41759</v>
      </c>
      <c r="AH2272" s="19" t="s">
        <v>59</v>
      </c>
      <c r="AI2272" s="19"/>
      <c r="AJ2272" s="20"/>
      <c r="AK2272" s="21"/>
      <c r="AL2272" s="19">
        <v>2.6</v>
      </c>
      <c r="AM2272" s="21"/>
      <c r="AN2272" s="21"/>
      <c r="AO2272" s="19"/>
      <c r="AP2272" s="18"/>
      <c r="AQ2272" s="3">
        <f t="shared" si="166"/>
        <v>28.305768599274533</v>
      </c>
      <c r="AR2272" s="27"/>
      <c r="AS2272" s="28"/>
      <c r="AT2272" s="28"/>
      <c r="AU2272" s="28"/>
      <c r="AV2272" s="28"/>
      <c r="AW2272" s="61"/>
    </row>
    <row r="2273" spans="33:49" ht="9.9499999999999993" customHeight="1">
      <c r="AG2273" s="18">
        <v>41760</v>
      </c>
      <c r="AH2273" s="19" t="s">
        <v>60</v>
      </c>
      <c r="AI2273" s="19"/>
      <c r="AJ2273" s="26"/>
      <c r="AK2273" s="20"/>
      <c r="AL2273" s="19">
        <v>3.13</v>
      </c>
      <c r="AM2273" s="20"/>
      <c r="AN2273" s="20"/>
      <c r="AO2273" s="19"/>
      <c r="AP2273" s="18"/>
      <c r="AQ2273" s="3">
        <f t="shared" si="166"/>
        <v>28.303979282440491</v>
      </c>
      <c r="AR2273" s="27"/>
      <c r="AS2273" s="28"/>
      <c r="AT2273" s="28"/>
      <c r="AU2273" s="28"/>
      <c r="AV2273" s="28"/>
      <c r="AW2273" s="61"/>
    </row>
    <row r="2274" spans="33:49" ht="9.9499999999999993" customHeight="1">
      <c r="AG2274" s="18">
        <v>41760</v>
      </c>
      <c r="AH2274" s="71" t="s">
        <v>57</v>
      </c>
      <c r="AI2274" s="19"/>
      <c r="AJ2274" s="71">
        <v>3.32</v>
      </c>
      <c r="AK2274" s="71"/>
      <c r="AL2274" s="71"/>
      <c r="AM2274" s="19"/>
      <c r="AN2274" s="71"/>
      <c r="AO2274" s="19"/>
      <c r="AP2274" s="34"/>
      <c r="AQ2274" s="3">
        <f t="shared" si="166"/>
        <v>28.303979282440491</v>
      </c>
      <c r="AR2274" s="27"/>
      <c r="AS2274" s="28"/>
      <c r="AT2274" s="28"/>
      <c r="AU2274" s="28"/>
      <c r="AV2274" s="28"/>
      <c r="AW2274" s="61"/>
    </row>
    <row r="2275" spans="33:49" ht="9.9499999999999993" customHeight="1">
      <c r="AG2275" s="72">
        <v>41760</v>
      </c>
      <c r="AH2275" s="19" t="s">
        <v>62</v>
      </c>
      <c r="AI2275" s="71">
        <v>2.57</v>
      </c>
      <c r="AJ2275" s="71"/>
      <c r="AK2275" s="71"/>
      <c r="AL2275" s="71"/>
      <c r="AM2275" s="71"/>
      <c r="AN2275" s="71"/>
      <c r="AO2275" s="19"/>
      <c r="AP2275" s="73"/>
      <c r="AQ2275" s="3">
        <f t="shared" si="166"/>
        <v>28.303979282440491</v>
      </c>
      <c r="AR2275" s="27"/>
      <c r="AS2275" s="28"/>
      <c r="AT2275" s="28"/>
      <c r="AU2275" s="28"/>
      <c r="AV2275" s="28"/>
      <c r="AW2275" s="61"/>
    </row>
    <row r="2276" spans="33:49" ht="9.9499999999999993" customHeight="1">
      <c r="AG2276" s="18">
        <v>41789</v>
      </c>
      <c r="AH2276" s="19" t="s">
        <v>39</v>
      </c>
      <c r="AI2276" s="19"/>
      <c r="AJ2276" s="21"/>
      <c r="AK2276" s="19"/>
      <c r="AL2276" s="20">
        <v>2.2000000000000002</v>
      </c>
      <c r="AM2276" s="20"/>
      <c r="AN2276" s="21"/>
      <c r="AO2276" s="19"/>
      <c r="AP2276" s="73"/>
      <c r="AQ2276" s="3">
        <f t="shared" si="166"/>
        <v>28.252138267921119</v>
      </c>
      <c r="AR2276" s="27"/>
      <c r="AS2276" s="28"/>
      <c r="AT2276" s="28"/>
      <c r="AU2276" s="28"/>
      <c r="AV2276" s="28"/>
      <c r="AW2276" s="61"/>
    </row>
    <row r="2277" spans="33:49" ht="9.9499999999999993" customHeight="1">
      <c r="AG2277" s="18">
        <v>41789</v>
      </c>
      <c r="AH2277" s="19" t="s">
        <v>39</v>
      </c>
      <c r="AI2277" s="19"/>
      <c r="AJ2277" s="20"/>
      <c r="AK2277" s="21"/>
      <c r="AL2277" s="19">
        <v>2.2000000000000002</v>
      </c>
      <c r="AM2277" s="21"/>
      <c r="AN2277" s="21"/>
      <c r="AO2277" s="19"/>
      <c r="AP2277" s="73"/>
      <c r="AQ2277" s="3">
        <f t="shared" si="166"/>
        <v>28.252138267921119</v>
      </c>
      <c r="AR2277" s="27"/>
      <c r="AS2277" s="28"/>
      <c r="AT2277" s="28"/>
      <c r="AU2277" s="28"/>
      <c r="AV2277" s="28"/>
      <c r="AW2277" s="61"/>
    </row>
    <row r="2278" spans="33:49" ht="9.9499999999999993" customHeight="1">
      <c r="AG2278" s="18">
        <v>41789</v>
      </c>
      <c r="AH2278" s="19" t="s">
        <v>59</v>
      </c>
      <c r="AI2278" s="19"/>
      <c r="AJ2278" s="20"/>
      <c r="AK2278" s="21"/>
      <c r="AL2278" s="19">
        <v>2.2000000000000002</v>
      </c>
      <c r="AM2278" s="21"/>
      <c r="AN2278" s="21"/>
      <c r="AO2278" s="19"/>
      <c r="AP2278" s="73"/>
      <c r="AQ2278" s="3">
        <f t="shared" ref="AQ2278:AQ2341" si="167">100*2.71828^(-(0.69315/30.02)*(AG2278-21794)/365.25)</f>
        <v>28.252138267921119</v>
      </c>
      <c r="AR2278" s="27"/>
      <c r="AS2278" s="28"/>
      <c r="AT2278" s="28"/>
      <c r="AU2278" s="28"/>
      <c r="AV2278" s="28"/>
      <c r="AW2278" s="61"/>
    </row>
    <row r="2279" spans="33:49" ht="9.9499999999999993" customHeight="1">
      <c r="AG2279" s="18">
        <v>41792</v>
      </c>
      <c r="AH2279" s="19" t="s">
        <v>60</v>
      </c>
      <c r="AI2279" s="19"/>
      <c r="AJ2279" s="19"/>
      <c r="AK2279" s="19"/>
      <c r="AL2279" s="19">
        <v>4.54</v>
      </c>
      <c r="AM2279" s="20"/>
      <c r="AN2279" s="20"/>
      <c r="AO2279" s="19"/>
      <c r="AP2279" s="73"/>
      <c r="AQ2279" s="3">
        <f t="shared" si="167"/>
        <v>28.246780826638247</v>
      </c>
      <c r="AR2279" s="27"/>
      <c r="AS2279" s="28"/>
      <c r="AT2279" s="28"/>
      <c r="AU2279" s="28"/>
      <c r="AV2279" s="28"/>
      <c r="AW2279" s="61"/>
    </row>
    <row r="2280" spans="33:49" ht="9.9499999999999993" customHeight="1">
      <c r="AG2280" s="18">
        <v>41792</v>
      </c>
      <c r="AH2280" s="71" t="s">
        <v>57</v>
      </c>
      <c r="AI2280" s="19"/>
      <c r="AJ2280" s="71">
        <v>1.99</v>
      </c>
      <c r="AK2280" s="71"/>
      <c r="AL2280" s="71"/>
      <c r="AM2280" s="19"/>
      <c r="AN2280" s="71"/>
      <c r="AO2280" s="19"/>
      <c r="AP2280" s="73"/>
      <c r="AQ2280" s="3">
        <f t="shared" si="167"/>
        <v>28.246780826638247</v>
      </c>
      <c r="AR2280" s="19"/>
      <c r="AS2280" s="19"/>
      <c r="AT2280" s="27"/>
      <c r="AU2280" s="27"/>
      <c r="AV2280" s="28"/>
      <c r="AW2280" s="61"/>
    </row>
    <row r="2281" spans="33:49" ht="9.9499999999999993" customHeight="1">
      <c r="AG2281" s="72">
        <v>41792</v>
      </c>
      <c r="AH2281" s="19" t="s">
        <v>62</v>
      </c>
      <c r="AI2281" s="71">
        <v>2.1800000000000002</v>
      </c>
      <c r="AJ2281" s="71"/>
      <c r="AK2281" s="71"/>
      <c r="AL2281" s="71"/>
      <c r="AM2281" s="71"/>
      <c r="AN2281" s="71"/>
      <c r="AO2281" s="19"/>
      <c r="AP2281" s="34"/>
      <c r="AQ2281" s="3">
        <f t="shared" si="167"/>
        <v>28.246780826638247</v>
      </c>
      <c r="AR2281" s="27"/>
      <c r="AS2281" s="28"/>
      <c r="AT2281" s="28"/>
      <c r="AU2281" s="28"/>
      <c r="AV2281" s="28"/>
      <c r="AW2281" s="61"/>
    </row>
    <row r="2282" spans="33:49" ht="9.9499999999999993" customHeight="1">
      <c r="AG2282" s="18">
        <v>41820</v>
      </c>
      <c r="AH2282" s="19" t="s">
        <v>39</v>
      </c>
      <c r="AI2282" s="19"/>
      <c r="AJ2282" s="20"/>
      <c r="AK2282" s="19"/>
      <c r="AL2282" s="20">
        <v>0.6</v>
      </c>
      <c r="AM2282" s="20"/>
      <c r="AN2282" s="20"/>
      <c r="AO2282" s="19"/>
      <c r="AP2282" s="73"/>
      <c r="AQ2282" s="3">
        <f t="shared" si="167"/>
        <v>28.196827005906734</v>
      </c>
      <c r="AR2282" s="27"/>
      <c r="AS2282" s="28"/>
      <c r="AT2282" s="28"/>
      <c r="AU2282" s="28"/>
      <c r="AV2282" s="28"/>
      <c r="AW2282" s="61"/>
    </row>
    <row r="2283" spans="33:49" ht="9.9499999999999993" customHeight="1">
      <c r="AG2283" s="18">
        <v>41820</v>
      </c>
      <c r="AH2283" s="19" t="s">
        <v>39</v>
      </c>
      <c r="AI2283" s="19"/>
      <c r="AJ2283" s="20"/>
      <c r="AK2283" s="21"/>
      <c r="AL2283" s="19">
        <v>0.6</v>
      </c>
      <c r="AM2283" s="21"/>
      <c r="AN2283" s="21"/>
      <c r="AO2283" s="19"/>
      <c r="AP2283" s="34"/>
      <c r="AQ2283" s="3">
        <f t="shared" si="167"/>
        <v>28.196827005906734</v>
      </c>
      <c r="AR2283" s="27"/>
      <c r="AS2283" s="28"/>
      <c r="AT2283" s="28"/>
      <c r="AU2283" s="28"/>
      <c r="AV2283" s="28"/>
      <c r="AW2283" s="61"/>
    </row>
    <row r="2284" spans="33:49" ht="9.9499999999999993" customHeight="1">
      <c r="AG2284" s="18">
        <v>41820</v>
      </c>
      <c r="AH2284" s="19" t="s">
        <v>59</v>
      </c>
      <c r="AI2284" s="19"/>
      <c r="AJ2284" s="20"/>
      <c r="AK2284" s="21"/>
      <c r="AL2284" s="19">
        <v>0.6</v>
      </c>
      <c r="AM2284" s="21"/>
      <c r="AN2284" s="20"/>
      <c r="AO2284" s="19"/>
      <c r="AP2284" s="73"/>
      <c r="AQ2284" s="3">
        <f t="shared" si="167"/>
        <v>28.196827005906734</v>
      </c>
      <c r="AR2284" s="27"/>
      <c r="AS2284" s="28"/>
      <c r="AT2284" s="28"/>
      <c r="AU2284" s="28"/>
      <c r="AV2284" s="28"/>
      <c r="AW2284" s="61"/>
    </row>
    <row r="2285" spans="33:49" ht="9.9499999999999993" customHeight="1">
      <c r="AG2285" s="18">
        <v>41821</v>
      </c>
      <c r="AH2285" s="19" t="s">
        <v>60</v>
      </c>
      <c r="AI2285" s="19"/>
      <c r="AJ2285" s="19"/>
      <c r="AK2285" s="19"/>
      <c r="AL2285" s="19">
        <v>0.52</v>
      </c>
      <c r="AM2285" s="19"/>
      <c r="AN2285" s="19"/>
      <c r="AO2285" s="19"/>
      <c r="AP2285" s="34"/>
      <c r="AQ2285" s="3">
        <f t="shared" si="167"/>
        <v>28.195044575691092</v>
      </c>
      <c r="AR2285" s="27"/>
      <c r="AS2285" s="28"/>
      <c r="AT2285" s="28"/>
      <c r="AU2285" s="28"/>
      <c r="AV2285" s="28"/>
      <c r="AW2285" s="61"/>
    </row>
    <row r="2286" spans="33:49" ht="9.9499999999999993" customHeight="1">
      <c r="AG2286" s="18">
        <v>41821</v>
      </c>
      <c r="AH2286" s="71" t="s">
        <v>57</v>
      </c>
      <c r="AI2286" s="19"/>
      <c r="AJ2286" s="71"/>
      <c r="AK2286" s="71"/>
      <c r="AL2286" s="71"/>
      <c r="AM2286" s="19"/>
      <c r="AN2286" s="71"/>
      <c r="AO2286" s="19"/>
      <c r="AP2286" s="20"/>
      <c r="AQ2286" s="3">
        <f t="shared" si="167"/>
        <v>28.195044575691092</v>
      </c>
      <c r="AR2286" s="19"/>
      <c r="AS2286" s="19"/>
      <c r="AT2286" s="27"/>
      <c r="AU2286" s="27"/>
      <c r="AV2286" s="28"/>
      <c r="AW2286" s="61"/>
    </row>
    <row r="2287" spans="33:49" ht="9.9499999999999993" customHeight="1">
      <c r="AG2287" s="72">
        <v>41821</v>
      </c>
      <c r="AH2287" s="19" t="s">
        <v>62</v>
      </c>
      <c r="AI2287" s="71">
        <v>1.39</v>
      </c>
      <c r="AJ2287" s="71"/>
      <c r="AK2287" s="71"/>
      <c r="AL2287" s="71"/>
      <c r="AM2287" s="71"/>
      <c r="AN2287" s="71"/>
      <c r="AO2287" s="19"/>
      <c r="AP2287" s="19"/>
      <c r="AQ2287" s="3">
        <f t="shared" si="167"/>
        <v>28.195044575691092</v>
      </c>
      <c r="AR2287" s="19"/>
      <c r="AS2287" s="19"/>
      <c r="AT2287" s="19"/>
      <c r="AU2287" s="19"/>
      <c r="AV2287" s="19"/>
      <c r="AW2287" s="61"/>
    </row>
    <row r="2288" spans="33:49" ht="9.9499999999999993" customHeight="1">
      <c r="AG2288" s="18">
        <v>41851</v>
      </c>
      <c r="AH2288" s="19" t="s">
        <v>39</v>
      </c>
      <c r="AI2288" s="19"/>
      <c r="AJ2288" s="19"/>
      <c r="AK2288" s="19"/>
      <c r="AL2288" s="19">
        <v>0.72</v>
      </c>
      <c r="AM2288" s="19"/>
      <c r="AN2288" s="20"/>
      <c r="AO2288" s="19"/>
      <c r="AP2288" s="19"/>
      <c r="AQ2288" s="3">
        <f t="shared" si="167"/>
        <v>28.141624030765239</v>
      </c>
      <c r="AR2288" s="19"/>
      <c r="AS2288" s="19"/>
      <c r="AT2288" s="19"/>
      <c r="AU2288" s="19"/>
      <c r="AV2288" s="19"/>
      <c r="AW2288" s="61"/>
    </row>
    <row r="2289" spans="33:49" ht="9.9499999999999993" customHeight="1">
      <c r="AG2289" s="18">
        <v>41851</v>
      </c>
      <c r="AH2289" s="19" t="s">
        <v>39</v>
      </c>
      <c r="AI2289" s="19"/>
      <c r="AJ2289" s="20"/>
      <c r="AK2289" s="21"/>
      <c r="AL2289" s="19">
        <v>0.72</v>
      </c>
      <c r="AM2289" s="21"/>
      <c r="AN2289" s="21"/>
      <c r="AO2289" s="19"/>
      <c r="AP2289" s="19"/>
      <c r="AQ2289" s="3">
        <f t="shared" si="167"/>
        <v>28.141624030765239</v>
      </c>
      <c r="AR2289" s="19"/>
      <c r="AS2289" s="19"/>
      <c r="AT2289" s="19"/>
      <c r="AU2289" s="19"/>
      <c r="AV2289" s="19"/>
      <c r="AW2289" s="61"/>
    </row>
    <row r="2290" spans="33:49" ht="9.9499999999999993" customHeight="1">
      <c r="AG2290" s="18">
        <v>41851</v>
      </c>
      <c r="AH2290" s="19" t="s">
        <v>59</v>
      </c>
      <c r="AI2290" s="19"/>
      <c r="AJ2290" s="20"/>
      <c r="AK2290" s="21"/>
      <c r="AL2290" s="19">
        <v>0.72</v>
      </c>
      <c r="AM2290" s="21"/>
      <c r="AN2290" s="21"/>
      <c r="AO2290" s="19"/>
      <c r="AP2290" s="19"/>
      <c r="AQ2290" s="3">
        <f t="shared" si="167"/>
        <v>28.141624030765239</v>
      </c>
      <c r="AR2290" s="19"/>
      <c r="AS2290" s="19"/>
      <c r="AT2290" s="19"/>
      <c r="AU2290" s="19"/>
      <c r="AV2290" s="19"/>
      <c r="AW2290" s="61"/>
    </row>
    <row r="2291" spans="33:49" ht="9.9499999999999993" customHeight="1">
      <c r="AG2291" s="18">
        <v>41852</v>
      </c>
      <c r="AH2291" s="19" t="s">
        <v>60</v>
      </c>
      <c r="AI2291" s="19"/>
      <c r="AJ2291" s="19"/>
      <c r="AK2291" s="19"/>
      <c r="AL2291" s="19">
        <v>0.61</v>
      </c>
      <c r="AM2291" s="19"/>
      <c r="AN2291" s="19"/>
      <c r="AO2291" s="19"/>
      <c r="AP2291" s="19"/>
      <c r="AQ2291" s="3">
        <f t="shared" si="167"/>
        <v>28.139845090142629</v>
      </c>
      <c r="AR2291" s="19"/>
      <c r="AS2291" s="19"/>
      <c r="AT2291" s="19"/>
      <c r="AU2291" s="19"/>
      <c r="AV2291" s="19"/>
      <c r="AW2291" s="61"/>
    </row>
    <row r="2292" spans="33:49" ht="9.9499999999999993" customHeight="1">
      <c r="AG2292" s="18">
        <v>41852</v>
      </c>
      <c r="AH2292" s="71" t="s">
        <v>57</v>
      </c>
      <c r="AI2292" s="19"/>
      <c r="AJ2292" s="71">
        <v>0.7</v>
      </c>
      <c r="AK2292" s="71"/>
      <c r="AL2292" s="71"/>
      <c r="AM2292" s="19"/>
      <c r="AN2292" s="71"/>
      <c r="AO2292" s="19"/>
      <c r="AP2292" s="19"/>
      <c r="AQ2292" s="3">
        <f t="shared" si="167"/>
        <v>28.139845090142629</v>
      </c>
      <c r="AR2292" s="19"/>
      <c r="AS2292" s="19"/>
      <c r="AT2292" s="19"/>
      <c r="AU2292" s="19"/>
      <c r="AV2292" s="19"/>
      <c r="AW2292" s="61"/>
    </row>
    <row r="2293" spans="33:49" ht="9.9499999999999993" customHeight="1">
      <c r="AG2293" s="72">
        <v>41852</v>
      </c>
      <c r="AH2293" s="19" t="s">
        <v>62</v>
      </c>
      <c r="AI2293" s="71">
        <v>4.3499999999999996</v>
      </c>
      <c r="AJ2293" s="71"/>
      <c r="AK2293" s="71"/>
      <c r="AL2293" s="71"/>
      <c r="AM2293" s="71"/>
      <c r="AN2293" s="71"/>
      <c r="AO2293" s="19"/>
      <c r="AP2293" s="19"/>
      <c r="AQ2293" s="3">
        <f t="shared" si="167"/>
        <v>28.139845090142629</v>
      </c>
      <c r="AR2293" s="19"/>
      <c r="AS2293" s="19"/>
      <c r="AT2293" s="19"/>
      <c r="AU2293" s="19"/>
      <c r="AV2293" s="19"/>
      <c r="AW2293" s="61"/>
    </row>
    <row r="2294" spans="33:49" ht="9.9499999999999993" customHeight="1">
      <c r="AG2294" s="18">
        <v>41880</v>
      </c>
      <c r="AH2294" s="19" t="s">
        <v>39</v>
      </c>
      <c r="AI2294" s="19"/>
      <c r="AJ2294" s="21"/>
      <c r="AK2294" s="19"/>
      <c r="AL2294" s="20">
        <v>0.56999999999999995</v>
      </c>
      <c r="AM2294" s="20"/>
      <c r="AN2294" s="21"/>
      <c r="AO2294" s="19"/>
      <c r="AP2294" s="19"/>
      <c r="AQ2294" s="3">
        <f t="shared" si="167"/>
        <v>28.090080382947392</v>
      </c>
      <c r="AR2294" s="19"/>
      <c r="AS2294" s="19"/>
      <c r="AT2294" s="19"/>
      <c r="AU2294" s="19"/>
      <c r="AV2294" s="19"/>
      <c r="AW2294" s="61"/>
    </row>
    <row r="2295" spans="33:49" ht="9.9499999999999993" customHeight="1">
      <c r="AG2295" s="18">
        <v>41880</v>
      </c>
      <c r="AH2295" s="19" t="s">
        <v>39</v>
      </c>
      <c r="AI2295" s="19"/>
      <c r="AJ2295" s="20"/>
      <c r="AK2295" s="21"/>
      <c r="AL2295" s="19">
        <v>0.56999999999999995</v>
      </c>
      <c r="AM2295" s="21"/>
      <c r="AN2295" s="21"/>
      <c r="AO2295" s="19"/>
      <c r="AP2295" s="19"/>
      <c r="AQ2295" s="3">
        <f t="shared" si="167"/>
        <v>28.090080382947392</v>
      </c>
      <c r="AR2295" s="19"/>
      <c r="AS2295" s="19"/>
      <c r="AT2295" s="19"/>
      <c r="AU2295" s="19"/>
      <c r="AV2295" s="19"/>
      <c r="AW2295" s="61"/>
    </row>
    <row r="2296" spans="33:49" ht="9.9499999999999993" customHeight="1">
      <c r="AG2296" s="18">
        <v>41880</v>
      </c>
      <c r="AH2296" s="19" t="s">
        <v>59</v>
      </c>
      <c r="AI2296" s="19"/>
      <c r="AJ2296" s="20"/>
      <c r="AK2296" s="21"/>
      <c r="AL2296" s="19">
        <v>0.56999999999999995</v>
      </c>
      <c r="AM2296" s="21"/>
      <c r="AN2296" s="21"/>
      <c r="AO2296" s="19"/>
      <c r="AP2296" s="19"/>
      <c r="AQ2296" s="3">
        <f t="shared" si="167"/>
        <v>28.090080382947392</v>
      </c>
      <c r="AR2296" s="19"/>
      <c r="AS2296" s="19"/>
      <c r="AT2296" s="19"/>
      <c r="AU2296" s="19"/>
      <c r="AV2296" s="19"/>
      <c r="AW2296" s="61"/>
    </row>
    <row r="2297" spans="33:49" ht="9.9499999999999993" customHeight="1">
      <c r="AG2297" s="18">
        <v>41883</v>
      </c>
      <c r="AH2297" s="19" t="s">
        <v>60</v>
      </c>
      <c r="AI2297" s="19"/>
      <c r="AJ2297" s="19"/>
      <c r="AK2297" s="19"/>
      <c r="AL2297" s="19">
        <v>0.75</v>
      </c>
      <c r="AM2297" s="19"/>
      <c r="AN2297" s="19"/>
      <c r="AO2297" s="19"/>
      <c r="AP2297" s="19"/>
      <c r="AQ2297" s="3">
        <f t="shared" si="167"/>
        <v>28.08475367263415</v>
      </c>
      <c r="AR2297" s="19"/>
      <c r="AS2297" s="19"/>
      <c r="AT2297" s="19"/>
      <c r="AU2297" s="19"/>
      <c r="AV2297" s="19"/>
      <c r="AW2297" s="61"/>
    </row>
    <row r="2298" spans="33:49" ht="9.9499999999999993" customHeight="1">
      <c r="AG2298" s="18">
        <v>41883</v>
      </c>
      <c r="AH2298" s="71" t="s">
        <v>57</v>
      </c>
      <c r="AI2298" s="19"/>
      <c r="AJ2298" s="71">
        <v>0.71</v>
      </c>
      <c r="AK2298" s="71"/>
      <c r="AL2298" s="71"/>
      <c r="AM2298" s="19"/>
      <c r="AN2298" s="71"/>
      <c r="AO2298" s="19"/>
      <c r="AP2298" s="19"/>
      <c r="AQ2298" s="3">
        <f t="shared" si="167"/>
        <v>28.08475367263415</v>
      </c>
      <c r="AR2298" s="19"/>
      <c r="AS2298" s="19"/>
      <c r="AT2298" s="19"/>
      <c r="AU2298" s="19"/>
      <c r="AV2298" s="19"/>
      <c r="AW2298" s="61"/>
    </row>
    <row r="2299" spans="33:49" ht="9.9499999999999993" customHeight="1">
      <c r="AG2299" s="72">
        <v>41883</v>
      </c>
      <c r="AH2299" s="19" t="s">
        <v>62</v>
      </c>
      <c r="AI2299" s="71">
        <v>1.2</v>
      </c>
      <c r="AJ2299" s="71"/>
      <c r="AK2299" s="71"/>
      <c r="AL2299" s="71"/>
      <c r="AM2299" s="71"/>
      <c r="AN2299" s="71"/>
      <c r="AO2299" s="19"/>
      <c r="AP2299" s="19"/>
      <c r="AQ2299" s="3">
        <f t="shared" si="167"/>
        <v>28.08475367263415</v>
      </c>
      <c r="AR2299" s="19"/>
      <c r="AS2299" s="19"/>
      <c r="AT2299" s="19"/>
      <c r="AU2299" s="19"/>
      <c r="AV2299" s="19"/>
      <c r="AW2299" s="61"/>
    </row>
    <row r="2300" spans="33:49" ht="9.9499999999999993" customHeight="1">
      <c r="AG2300" s="18">
        <v>41912</v>
      </c>
      <c r="AH2300" s="19" t="s">
        <v>60</v>
      </c>
      <c r="AI2300" s="19"/>
      <c r="AJ2300" s="19"/>
      <c r="AK2300" s="19"/>
      <c r="AL2300" s="19">
        <v>0.61</v>
      </c>
      <c r="AM2300" s="19"/>
      <c r="AN2300" s="19"/>
      <c r="AO2300" s="19"/>
      <c r="AP2300" s="19"/>
      <c r="AQ2300" s="3">
        <f t="shared" si="167"/>
        <v>28.033314187451253</v>
      </c>
      <c r="AR2300" s="19"/>
      <c r="AS2300" s="19"/>
      <c r="AT2300" s="19"/>
      <c r="AU2300" s="19"/>
      <c r="AV2300" s="19"/>
      <c r="AW2300" s="61"/>
    </row>
    <row r="2301" spans="33:49" ht="9.9499999999999993" customHeight="1">
      <c r="AG2301" s="18">
        <v>41912</v>
      </c>
      <c r="AH2301" s="71" t="s">
        <v>57</v>
      </c>
      <c r="AI2301" s="19"/>
      <c r="AJ2301" s="71">
        <v>0.89</v>
      </c>
      <c r="AK2301" s="71"/>
      <c r="AL2301" s="71"/>
      <c r="AM2301" s="19"/>
      <c r="AN2301" s="71"/>
      <c r="AO2301" s="19"/>
      <c r="AP2301" s="19"/>
      <c r="AQ2301" s="3">
        <f t="shared" si="167"/>
        <v>28.033314187451253</v>
      </c>
      <c r="AR2301" s="19"/>
      <c r="AS2301" s="19"/>
      <c r="AT2301" s="19"/>
      <c r="AU2301" s="19"/>
      <c r="AV2301" s="19"/>
      <c r="AW2301" s="61"/>
    </row>
    <row r="2302" spans="33:49" ht="9.9499999999999993" customHeight="1">
      <c r="AG2302" s="72">
        <v>41913</v>
      </c>
      <c r="AH2302" s="19" t="s">
        <v>62</v>
      </c>
      <c r="AI2302" s="71">
        <v>0.83</v>
      </c>
      <c r="AJ2302" s="71"/>
      <c r="AK2302" s="71"/>
      <c r="AL2302" s="71"/>
      <c r="AM2302" s="71"/>
      <c r="AN2302" s="71"/>
      <c r="AO2302" s="19"/>
      <c r="AP2302" s="19"/>
      <c r="AQ2302" s="3">
        <f t="shared" si="167"/>
        <v>28.031542093511693</v>
      </c>
      <c r="AR2302" s="19"/>
      <c r="AS2302" s="19"/>
      <c r="AT2302" s="19"/>
      <c r="AU2302" s="19"/>
      <c r="AV2302" s="19"/>
      <c r="AW2302" s="61"/>
    </row>
    <row r="2303" spans="33:49" ht="9.9499999999999993" customHeight="1">
      <c r="AG2303" s="74">
        <v>41947</v>
      </c>
      <c r="AH2303" s="75" t="s">
        <v>60</v>
      </c>
      <c r="AI2303" s="75"/>
      <c r="AJ2303" s="75"/>
      <c r="AK2303" s="75"/>
      <c r="AL2303" s="75">
        <v>0.84</v>
      </c>
      <c r="AM2303" s="75"/>
      <c r="AN2303" s="75"/>
      <c r="AO2303" s="75"/>
      <c r="AP2303" s="75"/>
      <c r="AQ2303" s="76">
        <f t="shared" si="167"/>
        <v>27.971357505675215</v>
      </c>
      <c r="AR2303" s="75"/>
      <c r="AS2303" s="75"/>
      <c r="AT2303" s="75"/>
      <c r="AU2303" s="75"/>
      <c r="AV2303" s="75"/>
      <c r="AW2303" s="61"/>
    </row>
    <row r="2304" spans="33:49" ht="9.9499999999999993" customHeight="1">
      <c r="AG2304" s="74">
        <v>41947</v>
      </c>
      <c r="AH2304" s="77" t="s">
        <v>57</v>
      </c>
      <c r="AI2304" s="75"/>
      <c r="AJ2304" s="77">
        <v>1.2</v>
      </c>
      <c r="AK2304" s="77"/>
      <c r="AL2304" s="77"/>
      <c r="AM2304" s="75"/>
      <c r="AN2304" s="77"/>
      <c r="AO2304" s="75"/>
      <c r="AP2304" s="75"/>
      <c r="AQ2304" s="76">
        <f t="shared" si="167"/>
        <v>27.971357505675215</v>
      </c>
      <c r="AR2304" s="75"/>
      <c r="AS2304" s="75"/>
      <c r="AT2304" s="75"/>
      <c r="AU2304" s="75"/>
      <c r="AV2304" s="75"/>
      <c r="AW2304" s="61"/>
    </row>
    <row r="2305" spans="33:49" ht="9.9499999999999993" customHeight="1">
      <c r="AG2305" s="78">
        <v>41947</v>
      </c>
      <c r="AH2305" s="75" t="s">
        <v>62</v>
      </c>
      <c r="AI2305" s="77">
        <v>1.87</v>
      </c>
      <c r="AJ2305" s="77"/>
      <c r="AK2305" s="77"/>
      <c r="AL2305" s="77"/>
      <c r="AM2305" s="77"/>
      <c r="AN2305" s="77"/>
      <c r="AO2305" s="75"/>
      <c r="AP2305" s="75"/>
      <c r="AQ2305" s="76">
        <f t="shared" si="167"/>
        <v>27.971357505675215</v>
      </c>
      <c r="AR2305" s="75"/>
      <c r="AS2305" s="75"/>
      <c r="AT2305" s="75"/>
      <c r="AU2305" s="75"/>
      <c r="AV2305" s="75"/>
      <c r="AW2305" s="61"/>
    </row>
    <row r="2306" spans="33:49" ht="9.9499999999999993" customHeight="1">
      <c r="AG2306" s="18">
        <v>41974</v>
      </c>
      <c r="AH2306" s="19" t="s">
        <v>60</v>
      </c>
      <c r="AI2306" s="19"/>
      <c r="AJ2306" s="19"/>
      <c r="AK2306" s="19"/>
      <c r="AL2306" s="19">
        <v>0.31</v>
      </c>
      <c r="AM2306" s="19"/>
      <c r="AN2306" s="19"/>
      <c r="AO2306" s="19"/>
      <c r="AP2306" s="19"/>
      <c r="AQ2306" s="3">
        <f t="shared" si="167"/>
        <v>27.923655927145514</v>
      </c>
      <c r="AR2306" s="19"/>
      <c r="AS2306" s="19"/>
      <c r="AT2306" s="19"/>
      <c r="AU2306" s="19"/>
      <c r="AV2306" s="19"/>
      <c r="AW2306" s="61"/>
    </row>
    <row r="2307" spans="33:49" ht="9.9499999999999993" customHeight="1">
      <c r="AG2307" s="18">
        <v>41974</v>
      </c>
      <c r="AH2307" s="71" t="s">
        <v>57</v>
      </c>
      <c r="AI2307" s="19"/>
      <c r="AJ2307" s="71">
        <v>0.52</v>
      </c>
      <c r="AK2307" s="71"/>
      <c r="AL2307" s="71"/>
      <c r="AM2307" s="19"/>
      <c r="AN2307" s="71"/>
      <c r="AO2307" s="19"/>
      <c r="AP2307" s="19"/>
      <c r="AQ2307" s="3">
        <f t="shared" si="167"/>
        <v>27.923655927145514</v>
      </c>
      <c r="AR2307" s="19"/>
      <c r="AS2307" s="19"/>
      <c r="AT2307" s="19"/>
      <c r="AU2307" s="19"/>
      <c r="AV2307" s="19"/>
      <c r="AW2307" s="61"/>
    </row>
    <row r="2308" spans="33:49" ht="9.9499999999999993" customHeight="1">
      <c r="AG2308" s="72">
        <v>41974</v>
      </c>
      <c r="AH2308" s="19" t="s">
        <v>62</v>
      </c>
      <c r="AI2308" s="71">
        <v>0.63</v>
      </c>
      <c r="AJ2308" s="71"/>
      <c r="AK2308" s="71"/>
      <c r="AL2308" s="71"/>
      <c r="AM2308" s="71"/>
      <c r="AN2308" s="71"/>
      <c r="AO2308" s="19"/>
      <c r="AP2308" s="19"/>
      <c r="AQ2308" s="3">
        <f t="shared" si="167"/>
        <v>27.923655927145514</v>
      </c>
      <c r="AR2308" s="19"/>
      <c r="AS2308" s="19"/>
      <c r="AT2308" s="19"/>
      <c r="AU2308" s="19"/>
      <c r="AV2308" s="19"/>
      <c r="AW2308" s="61"/>
    </row>
    <row r="2309" spans="33:49" ht="9.9499999999999993" customHeight="1">
      <c r="AG2309" s="18">
        <v>41998</v>
      </c>
      <c r="AH2309" s="19" t="s">
        <v>60</v>
      </c>
      <c r="AI2309" s="19"/>
      <c r="AJ2309" s="19"/>
      <c r="AK2309" s="19"/>
      <c r="AL2309" s="19">
        <v>0.63</v>
      </c>
      <c r="AM2309" s="19"/>
      <c r="AN2309" s="19"/>
      <c r="AO2309" s="19"/>
      <c r="AP2309" s="19"/>
      <c r="AQ2309" s="3">
        <f t="shared" si="167"/>
        <v>27.881322821270178</v>
      </c>
      <c r="AR2309" s="19"/>
      <c r="AS2309" s="19"/>
      <c r="AT2309" s="19"/>
      <c r="AU2309" s="19"/>
      <c r="AV2309" s="19"/>
      <c r="AW2309" s="61"/>
    </row>
    <row r="2310" spans="33:49" ht="9.9499999999999993" customHeight="1">
      <c r="AG2310" s="18">
        <v>41998</v>
      </c>
      <c r="AH2310" s="71" t="s">
        <v>57</v>
      </c>
      <c r="AI2310" s="19"/>
      <c r="AJ2310" s="71">
        <v>1.4</v>
      </c>
      <c r="AK2310" s="71"/>
      <c r="AL2310" s="71"/>
      <c r="AM2310" s="19"/>
      <c r="AN2310" s="71"/>
      <c r="AO2310" s="19"/>
      <c r="AP2310" s="19"/>
      <c r="AQ2310" s="3">
        <f t="shared" si="167"/>
        <v>27.881322821270178</v>
      </c>
      <c r="AR2310" s="19"/>
      <c r="AS2310" s="19"/>
      <c r="AT2310" s="19"/>
      <c r="AU2310" s="19"/>
      <c r="AV2310" s="19"/>
      <c r="AW2310" s="61"/>
    </row>
    <row r="2311" spans="33:49" ht="9.9499999999999993" customHeight="1">
      <c r="AG2311" s="72">
        <v>42009</v>
      </c>
      <c r="AH2311" s="19" t="s">
        <v>62</v>
      </c>
      <c r="AI2311" s="71">
        <v>1.75</v>
      </c>
      <c r="AJ2311" s="71"/>
      <c r="AK2311" s="71"/>
      <c r="AL2311" s="71"/>
      <c r="AM2311" s="71"/>
      <c r="AN2311" s="71"/>
      <c r="AO2311" s="19"/>
      <c r="AP2311" s="19"/>
      <c r="AQ2311" s="3">
        <f t="shared" si="167"/>
        <v>27.861941602084507</v>
      </c>
      <c r="AR2311" s="19"/>
      <c r="AS2311" s="19"/>
      <c r="AT2311" s="19"/>
      <c r="AU2311" s="19"/>
      <c r="AV2311" s="19"/>
      <c r="AW2311" s="61"/>
    </row>
    <row r="2312" spans="33:49" ht="9.9499999999999993" customHeight="1">
      <c r="AG2312" s="18">
        <v>42037</v>
      </c>
      <c r="AH2312" s="19" t="s">
        <v>60</v>
      </c>
      <c r="AI2312" s="19"/>
      <c r="AJ2312" s="19"/>
      <c r="AK2312" s="19"/>
      <c r="AL2312" s="19">
        <v>2.5299999999999998</v>
      </c>
      <c r="AM2312" s="19"/>
      <c r="AN2312" s="19"/>
      <c r="AO2312" s="19"/>
      <c r="AP2312" s="19"/>
      <c r="AQ2312" s="3">
        <f t="shared" si="167"/>
        <v>27.812668361195058</v>
      </c>
      <c r="AR2312" s="19"/>
      <c r="AS2312" s="19"/>
      <c r="AT2312" s="19"/>
      <c r="AU2312" s="19"/>
      <c r="AV2312" s="19"/>
      <c r="AW2312" s="61"/>
    </row>
    <row r="2313" spans="33:49" ht="9.9499999999999993" customHeight="1">
      <c r="AG2313" s="18">
        <v>42037</v>
      </c>
      <c r="AH2313" s="71" t="s">
        <v>57</v>
      </c>
      <c r="AI2313" s="19"/>
      <c r="AJ2313" s="71">
        <v>4.16</v>
      </c>
      <c r="AK2313" s="71"/>
      <c r="AL2313" s="71"/>
      <c r="AM2313" s="19"/>
      <c r="AN2313" s="71"/>
      <c r="AO2313" s="19"/>
      <c r="AP2313" s="19"/>
      <c r="AQ2313" s="3">
        <f t="shared" si="167"/>
        <v>27.812668361195058</v>
      </c>
      <c r="AR2313" s="19"/>
      <c r="AS2313" s="19"/>
      <c r="AT2313" s="19"/>
      <c r="AU2313" s="19"/>
      <c r="AV2313" s="19"/>
      <c r="AW2313" s="61"/>
    </row>
    <row r="2314" spans="33:49" ht="9.9499999999999993" customHeight="1">
      <c r="AG2314" s="72">
        <v>42037</v>
      </c>
      <c r="AH2314" s="19" t="s">
        <v>62</v>
      </c>
      <c r="AI2314" s="71">
        <v>1.1599999999999999</v>
      </c>
      <c r="AJ2314" s="71"/>
      <c r="AK2314" s="71"/>
      <c r="AL2314" s="71"/>
      <c r="AM2314" s="71"/>
      <c r="AN2314" s="71"/>
      <c r="AO2314" s="19"/>
      <c r="AP2314" s="19"/>
      <c r="AQ2314" s="3">
        <f t="shared" si="167"/>
        <v>27.812668361195058</v>
      </c>
      <c r="AR2314" s="19"/>
      <c r="AS2314" s="19"/>
      <c r="AT2314" s="19"/>
      <c r="AU2314" s="19"/>
      <c r="AV2314" s="19"/>
      <c r="AW2314" s="61"/>
    </row>
    <row r="2315" spans="33:49" ht="9.9499999999999993" customHeight="1">
      <c r="AG2315" s="18">
        <v>42065</v>
      </c>
      <c r="AH2315" s="19" t="s">
        <v>60</v>
      </c>
      <c r="AI2315" s="19"/>
      <c r="AJ2315" s="19"/>
      <c r="AK2315" s="19"/>
      <c r="AL2315" s="19">
        <v>1</v>
      </c>
      <c r="AM2315" s="19"/>
      <c r="AN2315" s="19"/>
      <c r="AO2315" s="19"/>
      <c r="AP2315" s="19"/>
      <c r="AQ2315" s="3">
        <f t="shared" si="167"/>
        <v>27.763482258966022</v>
      </c>
      <c r="AR2315" s="19"/>
      <c r="AS2315" s="19"/>
      <c r="AT2315" s="19"/>
      <c r="AU2315" s="19"/>
      <c r="AV2315" s="19"/>
      <c r="AW2315" s="61"/>
    </row>
    <row r="2316" spans="33:49" ht="9.9499999999999993" customHeight="1">
      <c r="AG2316" s="18">
        <v>42065</v>
      </c>
      <c r="AH2316" s="71" t="s">
        <v>57</v>
      </c>
      <c r="AI2316" s="19"/>
      <c r="AJ2316" s="71">
        <v>3.08</v>
      </c>
      <c r="AK2316" s="71"/>
      <c r="AL2316" s="71"/>
      <c r="AM2316" s="19"/>
      <c r="AN2316" s="71"/>
      <c r="AO2316" s="19"/>
      <c r="AP2316" s="19"/>
      <c r="AQ2316" s="3">
        <f t="shared" si="167"/>
        <v>27.763482258966022</v>
      </c>
      <c r="AR2316" s="19"/>
      <c r="AS2316" s="19"/>
      <c r="AT2316" s="19"/>
      <c r="AU2316" s="19"/>
      <c r="AV2316" s="19"/>
      <c r="AW2316" s="61"/>
    </row>
    <row r="2317" spans="33:49" ht="9.9499999999999993" customHeight="1">
      <c r="AG2317" s="72">
        <v>42065</v>
      </c>
      <c r="AH2317" s="19" t="s">
        <v>62</v>
      </c>
      <c r="AI2317" s="71">
        <v>1.75</v>
      </c>
      <c r="AJ2317" s="71"/>
      <c r="AK2317" s="71"/>
      <c r="AL2317" s="71"/>
      <c r="AM2317" s="71"/>
      <c r="AN2317" s="71"/>
      <c r="AO2317" s="19"/>
      <c r="AP2317" s="19"/>
      <c r="AQ2317" s="3">
        <f t="shared" si="167"/>
        <v>27.763482258966022</v>
      </c>
      <c r="AR2317" s="19"/>
      <c r="AS2317" s="19"/>
      <c r="AT2317" s="19"/>
      <c r="AU2317" s="19"/>
      <c r="AV2317" s="19"/>
      <c r="AW2317" s="61"/>
    </row>
    <row r="2318" spans="33:49" ht="9.9499999999999993" customHeight="1">
      <c r="AG2318" s="18">
        <v>42093</v>
      </c>
      <c r="AH2318" s="19" t="s">
        <v>60</v>
      </c>
      <c r="AI2318" s="19"/>
      <c r="AJ2318" s="19"/>
      <c r="AK2318" s="19"/>
      <c r="AL2318" s="19">
        <v>0.96</v>
      </c>
      <c r="AM2318" s="19"/>
      <c r="AN2318" s="19"/>
      <c r="AO2318" s="19"/>
      <c r="AP2318" s="19"/>
      <c r="AQ2318" s="3">
        <f t="shared" si="167"/>
        <v>27.714383141294558</v>
      </c>
      <c r="AR2318" s="19"/>
      <c r="AS2318" s="19"/>
      <c r="AT2318" s="19"/>
      <c r="AU2318" s="19"/>
      <c r="AV2318" s="19"/>
      <c r="AW2318" s="61"/>
    </row>
    <row r="2319" spans="33:49" ht="9.9499999999999993" customHeight="1">
      <c r="AG2319" s="18">
        <v>42095</v>
      </c>
      <c r="AH2319" s="71" t="s">
        <v>57</v>
      </c>
      <c r="AI2319" s="19"/>
      <c r="AJ2319" s="71">
        <v>1.35</v>
      </c>
      <c r="AK2319" s="71"/>
      <c r="AL2319" s="71"/>
      <c r="AM2319" s="19"/>
      <c r="AN2319" s="71"/>
      <c r="AO2319" s="19"/>
      <c r="AP2319" s="19"/>
      <c r="AQ2319" s="3">
        <f t="shared" si="167"/>
        <v>27.710879385885544</v>
      </c>
      <c r="AR2319" s="19"/>
      <c r="AS2319" s="19"/>
      <c r="AT2319" s="19"/>
      <c r="AU2319" s="19"/>
      <c r="AV2319" s="19"/>
      <c r="AW2319" s="61"/>
    </row>
    <row r="2320" spans="33:49" ht="9.9499999999999993" customHeight="1">
      <c r="AG2320" s="72">
        <v>42095</v>
      </c>
      <c r="AH2320" s="19" t="s">
        <v>62</v>
      </c>
      <c r="AI2320" s="71">
        <v>1.35</v>
      </c>
      <c r="AJ2320" s="71"/>
      <c r="AK2320" s="71"/>
      <c r="AL2320" s="71"/>
      <c r="AM2320" s="71"/>
      <c r="AN2320" s="71"/>
      <c r="AO2320" s="19"/>
      <c r="AP2320" s="19"/>
      <c r="AQ2320" s="3">
        <f t="shared" si="167"/>
        <v>27.710879385885544</v>
      </c>
      <c r="AR2320" s="19"/>
      <c r="AS2320" s="19"/>
      <c r="AT2320" s="19"/>
      <c r="AU2320" s="19"/>
      <c r="AV2320" s="19"/>
      <c r="AW2320" s="61"/>
    </row>
    <row r="2321" spans="33:49" ht="9.9499999999999993" customHeight="1">
      <c r="AG2321" s="18">
        <v>42125</v>
      </c>
      <c r="AH2321" s="19" t="s">
        <v>61</v>
      </c>
      <c r="AI2321" s="19"/>
      <c r="AJ2321" s="19"/>
      <c r="AK2321" s="19"/>
      <c r="AL2321" s="19">
        <v>1.21</v>
      </c>
      <c r="AM2321" s="19"/>
      <c r="AN2321" s="19"/>
      <c r="AO2321" s="19"/>
      <c r="AP2321" s="19"/>
      <c r="AQ2321" s="3">
        <f t="shared" si="167"/>
        <v>27.658376178338035</v>
      </c>
      <c r="AR2321" s="19"/>
      <c r="AS2321" s="19"/>
      <c r="AT2321" s="19"/>
      <c r="AU2321" s="19"/>
      <c r="AV2321" s="19"/>
      <c r="AW2321" s="61"/>
    </row>
    <row r="2322" spans="33:49" ht="9.9499999999999993" customHeight="1">
      <c r="AG2322" s="18">
        <v>42125</v>
      </c>
      <c r="AH2322" s="71" t="s">
        <v>57</v>
      </c>
      <c r="AI2322" s="19"/>
      <c r="AJ2322" s="71">
        <v>0.81</v>
      </c>
      <c r="AK2322" s="71"/>
      <c r="AL2322" s="71"/>
      <c r="AM2322" s="19"/>
      <c r="AN2322" s="71"/>
      <c r="AO2322" s="19"/>
      <c r="AP2322" s="19"/>
      <c r="AQ2322" s="3">
        <f t="shared" si="167"/>
        <v>27.658376178338035</v>
      </c>
      <c r="AR2322" s="19"/>
      <c r="AS2322" s="19"/>
      <c r="AT2322" s="19"/>
      <c r="AU2322" s="19"/>
      <c r="AV2322" s="19"/>
      <c r="AW2322" s="61"/>
    </row>
    <row r="2323" spans="33:49" ht="9.9499999999999993" customHeight="1">
      <c r="AG2323" s="72">
        <v>42125</v>
      </c>
      <c r="AH2323" s="19" t="s">
        <v>62</v>
      </c>
      <c r="AI2323" s="71">
        <v>0.95</v>
      </c>
      <c r="AJ2323" s="71"/>
      <c r="AK2323" s="71"/>
      <c r="AL2323" s="71"/>
      <c r="AM2323" s="71"/>
      <c r="AN2323" s="71"/>
      <c r="AO2323" s="19"/>
      <c r="AP2323" s="19"/>
      <c r="AQ2323" s="3">
        <f t="shared" si="167"/>
        <v>27.658376178338035</v>
      </c>
      <c r="AR2323" s="19"/>
      <c r="AS2323" s="19"/>
      <c r="AT2323" s="19"/>
      <c r="AU2323" s="19"/>
      <c r="AV2323" s="19"/>
      <c r="AW2323" s="61"/>
    </row>
    <row r="2324" spans="33:49" ht="9.9499999999999993" customHeight="1">
      <c r="AG2324" s="18">
        <v>42156</v>
      </c>
      <c r="AH2324" s="19" t="s">
        <v>61</v>
      </c>
      <c r="AI2324" s="19"/>
      <c r="AJ2324" s="19"/>
      <c r="AK2324" s="19"/>
      <c r="AL2324" s="19">
        <v>1.55</v>
      </c>
      <c r="AM2324" s="19"/>
      <c r="AN2324" s="19"/>
      <c r="AO2324" s="19"/>
      <c r="AP2324" s="19"/>
      <c r="AQ2324" s="3">
        <f t="shared" si="167"/>
        <v>27.604227367469807</v>
      </c>
      <c r="AR2324" s="19"/>
      <c r="AS2324" s="19"/>
      <c r="AT2324" s="19"/>
      <c r="AU2324" s="19"/>
      <c r="AV2324" s="19"/>
      <c r="AW2324" s="61"/>
    </row>
    <row r="2325" spans="33:49" ht="9.9499999999999993" customHeight="1">
      <c r="AG2325" s="18">
        <v>42156</v>
      </c>
      <c r="AH2325" s="71" t="s">
        <v>57</v>
      </c>
      <c r="AI2325" s="19"/>
      <c r="AJ2325" s="71">
        <v>1.88</v>
      </c>
      <c r="AK2325" s="71"/>
      <c r="AL2325" s="71"/>
      <c r="AM2325" s="19"/>
      <c r="AN2325" s="71"/>
      <c r="AO2325" s="19"/>
      <c r="AP2325" s="19"/>
      <c r="AQ2325" s="3">
        <f t="shared" si="167"/>
        <v>27.604227367469807</v>
      </c>
      <c r="AR2325" s="19"/>
      <c r="AS2325" s="19"/>
      <c r="AT2325" s="19"/>
      <c r="AU2325" s="19"/>
      <c r="AV2325" s="19"/>
      <c r="AW2325" s="61"/>
    </row>
    <row r="2326" spans="33:49" ht="9.9499999999999993" customHeight="1">
      <c r="AG2326" s="72">
        <v>42156</v>
      </c>
      <c r="AH2326" s="19" t="s">
        <v>62</v>
      </c>
      <c r="AI2326" s="71">
        <v>1.21</v>
      </c>
      <c r="AJ2326" s="71"/>
      <c r="AK2326" s="71"/>
      <c r="AL2326" s="71"/>
      <c r="AM2326" s="71"/>
      <c r="AN2326" s="71"/>
      <c r="AO2326" s="19"/>
      <c r="AP2326" s="19"/>
      <c r="AQ2326" s="3">
        <f t="shared" si="167"/>
        <v>27.604227367469807</v>
      </c>
      <c r="AR2326" s="19"/>
      <c r="AS2326" s="19"/>
      <c r="AT2326" s="19"/>
      <c r="AU2326" s="19"/>
      <c r="AV2326" s="19"/>
      <c r="AW2326" s="61"/>
    </row>
    <row r="2327" spans="33:49" ht="9.9499999999999993" customHeight="1">
      <c r="AG2327" s="72">
        <v>42186</v>
      </c>
      <c r="AH2327" s="19" t="s">
        <v>62</v>
      </c>
      <c r="AI2327" s="71">
        <v>2.44</v>
      </c>
      <c r="AJ2327" s="71"/>
      <c r="AK2327" s="71"/>
      <c r="AL2327" s="71"/>
      <c r="AM2327" s="71"/>
      <c r="AN2327" s="71"/>
      <c r="AO2327" s="19"/>
      <c r="AP2327" s="19"/>
      <c r="AQ2327" s="3">
        <f t="shared" si="167"/>
        <v>27.551926231209183</v>
      </c>
      <c r="AR2327" s="19"/>
      <c r="AS2327" s="19"/>
      <c r="AT2327" s="19"/>
      <c r="AU2327" s="19"/>
      <c r="AV2327" s="19"/>
      <c r="AW2327" s="61"/>
    </row>
    <row r="2328" spans="33:49" ht="9.9499999999999993" customHeight="1">
      <c r="AG2328" s="18">
        <v>42187</v>
      </c>
      <c r="AH2328" s="19" t="s">
        <v>61</v>
      </c>
      <c r="AI2328" s="19"/>
      <c r="AJ2328" s="19"/>
      <c r="AK2328" s="19"/>
      <c r="AL2328" s="19">
        <v>0.81</v>
      </c>
      <c r="AM2328" s="19"/>
      <c r="AN2328" s="19"/>
      <c r="AO2328" s="19"/>
      <c r="AP2328" s="19"/>
      <c r="AQ2328" s="3">
        <f t="shared" si="167"/>
        <v>27.550184567659485</v>
      </c>
      <c r="AR2328" s="19"/>
      <c r="AS2328" s="19"/>
      <c r="AT2328" s="19"/>
      <c r="AU2328" s="19"/>
      <c r="AV2328" s="19"/>
      <c r="AW2328" s="61"/>
    </row>
    <row r="2329" spans="33:49" ht="9.9499999999999993" customHeight="1">
      <c r="AG2329" s="18">
        <v>42187</v>
      </c>
      <c r="AH2329" s="71" t="s">
        <v>57</v>
      </c>
      <c r="AI2329" s="19"/>
      <c r="AJ2329" s="71">
        <v>0.56999999999999995</v>
      </c>
      <c r="AK2329" s="71"/>
      <c r="AL2329" s="71"/>
      <c r="AM2329" s="19"/>
      <c r="AN2329" s="71"/>
      <c r="AO2329" s="19"/>
      <c r="AP2329" s="19"/>
      <c r="AQ2329" s="3">
        <f t="shared" si="167"/>
        <v>27.550184567659485</v>
      </c>
      <c r="AR2329" s="19"/>
      <c r="AS2329" s="19"/>
      <c r="AT2329" s="19"/>
      <c r="AU2329" s="19"/>
      <c r="AV2329" s="19"/>
      <c r="AW2329" s="61"/>
    </row>
    <row r="2330" spans="33:49" ht="9.9499999999999993" customHeight="1">
      <c r="AG2330" s="18">
        <v>42219</v>
      </c>
      <c r="AH2330" s="19" t="s">
        <v>61</v>
      </c>
      <c r="AI2330" s="19"/>
      <c r="AJ2330" s="19"/>
      <c r="AK2330" s="19"/>
      <c r="AL2330" s="19">
        <v>1.19</v>
      </c>
      <c r="AM2330" s="19"/>
      <c r="AN2330" s="19"/>
      <c r="AO2330" s="19"/>
      <c r="AP2330" s="19"/>
      <c r="AQ2330" s="3">
        <f t="shared" si="167"/>
        <v>27.4945094274747</v>
      </c>
      <c r="AR2330" s="19"/>
      <c r="AS2330" s="19"/>
      <c r="AT2330" s="19"/>
      <c r="AU2330" s="19"/>
      <c r="AV2330" s="19"/>
      <c r="AW2330" s="61"/>
    </row>
    <row r="2331" spans="33:49" ht="9.9499999999999993" customHeight="1">
      <c r="AG2331" s="18">
        <v>42219</v>
      </c>
      <c r="AH2331" s="71" t="s">
        <v>57</v>
      </c>
      <c r="AI2331" s="19"/>
      <c r="AJ2331" s="71">
        <v>0.23</v>
      </c>
      <c r="AK2331" s="71"/>
      <c r="AL2331" s="71"/>
      <c r="AM2331" s="19"/>
      <c r="AN2331" s="71"/>
      <c r="AO2331" s="19"/>
      <c r="AP2331" s="19"/>
      <c r="AQ2331" s="3">
        <f t="shared" si="167"/>
        <v>27.4945094274747</v>
      </c>
      <c r="AR2331" s="19"/>
      <c r="AS2331" s="19"/>
      <c r="AT2331" s="19"/>
      <c r="AU2331" s="19"/>
      <c r="AV2331" s="19"/>
      <c r="AW2331" s="61"/>
    </row>
    <row r="2332" spans="33:49" ht="9.9499999999999993" customHeight="1">
      <c r="AG2332" s="72">
        <v>42219</v>
      </c>
      <c r="AH2332" s="19" t="s">
        <v>62</v>
      </c>
      <c r="AI2332" s="71">
        <v>0.62</v>
      </c>
      <c r="AJ2332" s="71"/>
      <c r="AK2332" s="71"/>
      <c r="AL2332" s="71"/>
      <c r="AM2332" s="71"/>
      <c r="AN2332" s="71"/>
      <c r="AO2332" s="19"/>
      <c r="AP2332" s="19"/>
      <c r="AQ2332" s="3">
        <f t="shared" si="167"/>
        <v>27.4945094274747</v>
      </c>
      <c r="AR2332" s="19"/>
      <c r="AS2332" s="19"/>
      <c r="AT2332" s="19"/>
      <c r="AU2332" s="19"/>
      <c r="AV2332" s="19"/>
      <c r="AW2332" s="61"/>
    </row>
    <row r="2333" spans="33:49" ht="9.9499999999999993" customHeight="1">
      <c r="AG2333" s="18">
        <v>42248</v>
      </c>
      <c r="AH2333" s="19" t="s">
        <v>61</v>
      </c>
      <c r="AI2333" s="19"/>
      <c r="AJ2333" s="19"/>
      <c r="AK2333" s="19"/>
      <c r="AL2333" s="19">
        <v>0.35</v>
      </c>
      <c r="AM2333" s="19"/>
      <c r="AN2333" s="19"/>
      <c r="AO2333" s="19"/>
      <c r="AP2333" s="19"/>
      <c r="AQ2333" s="3">
        <f t="shared" si="167"/>
        <v>27.444151022099632</v>
      </c>
      <c r="AR2333" s="19"/>
      <c r="AS2333" s="19"/>
      <c r="AT2333" s="19"/>
      <c r="AU2333" s="19"/>
      <c r="AV2333" s="19"/>
      <c r="AW2333" s="61"/>
    </row>
    <row r="2334" spans="33:49" ht="9.9499999999999993" customHeight="1">
      <c r="AG2334" s="18">
        <v>42248</v>
      </c>
      <c r="AH2334" s="71" t="s">
        <v>57</v>
      </c>
      <c r="AI2334" s="19"/>
      <c r="AJ2334" s="71">
        <v>0.34</v>
      </c>
      <c r="AK2334" s="71"/>
      <c r="AL2334" s="71"/>
      <c r="AM2334" s="19"/>
      <c r="AN2334" s="71"/>
      <c r="AO2334" s="19"/>
      <c r="AP2334" s="19"/>
      <c r="AQ2334" s="3">
        <f t="shared" si="167"/>
        <v>27.444151022099632</v>
      </c>
      <c r="AR2334" s="19"/>
      <c r="AS2334" s="19"/>
      <c r="AT2334" s="19"/>
      <c r="AU2334" s="19"/>
      <c r="AV2334" s="19"/>
      <c r="AW2334" s="61"/>
    </row>
    <row r="2335" spans="33:49" ht="9.9499999999999993" customHeight="1">
      <c r="AG2335" s="72">
        <v>42248</v>
      </c>
      <c r="AH2335" s="19" t="s">
        <v>62</v>
      </c>
      <c r="AI2335" s="71">
        <v>0.61</v>
      </c>
      <c r="AJ2335" s="71"/>
      <c r="AK2335" s="71"/>
      <c r="AL2335" s="71"/>
      <c r="AM2335" s="71"/>
      <c r="AN2335" s="71"/>
      <c r="AO2335" s="19"/>
      <c r="AP2335" s="19"/>
      <c r="AQ2335" s="3">
        <f t="shared" si="167"/>
        <v>27.444151022099632</v>
      </c>
      <c r="AR2335" s="19"/>
      <c r="AS2335" s="19"/>
      <c r="AT2335" s="19"/>
      <c r="AU2335" s="19"/>
      <c r="AV2335" s="19"/>
      <c r="AW2335" s="61"/>
    </row>
    <row r="2336" spans="33:49" ht="9.9499999999999993" customHeight="1">
      <c r="AG2336" s="18">
        <v>42278</v>
      </c>
      <c r="AH2336" s="19" t="s">
        <v>61</v>
      </c>
      <c r="AI2336" s="19"/>
      <c r="AJ2336" s="19"/>
      <c r="AK2336" s="19"/>
      <c r="AL2336" s="19">
        <v>5.21</v>
      </c>
      <c r="AM2336" s="19"/>
      <c r="AN2336" s="19"/>
      <c r="AO2336" s="19"/>
      <c r="AP2336" s="19"/>
      <c r="AQ2336" s="3">
        <f t="shared" si="167"/>
        <v>27.392153179049856</v>
      </c>
      <c r="AR2336" s="19"/>
      <c r="AS2336" s="19"/>
      <c r="AT2336" s="19"/>
      <c r="AU2336" s="19"/>
      <c r="AV2336" s="19"/>
      <c r="AW2336" s="61"/>
    </row>
    <row r="2337" spans="33:49" ht="9.9499999999999993" customHeight="1">
      <c r="AG2337" s="18">
        <v>42278</v>
      </c>
      <c r="AH2337" s="71" t="s">
        <v>57</v>
      </c>
      <c r="AI2337" s="19"/>
      <c r="AJ2337" s="71">
        <v>0.19</v>
      </c>
      <c r="AK2337" s="71"/>
      <c r="AL2337" s="71"/>
      <c r="AM2337" s="19"/>
      <c r="AN2337" s="71"/>
      <c r="AO2337" s="19"/>
      <c r="AP2337" s="19"/>
      <c r="AQ2337" s="3">
        <f t="shared" si="167"/>
        <v>27.392153179049856</v>
      </c>
      <c r="AR2337" s="19"/>
      <c r="AS2337" s="19"/>
      <c r="AT2337" s="19"/>
      <c r="AU2337" s="19"/>
      <c r="AV2337" s="19"/>
      <c r="AW2337" s="61"/>
    </row>
    <row r="2338" spans="33:49" ht="9.9499999999999993" customHeight="1">
      <c r="AG2338" s="72">
        <v>42278</v>
      </c>
      <c r="AH2338" s="19" t="s">
        <v>62</v>
      </c>
      <c r="AI2338" s="71">
        <v>0.65</v>
      </c>
      <c r="AJ2338" s="71"/>
      <c r="AK2338" s="71"/>
      <c r="AL2338" s="71"/>
      <c r="AM2338" s="71"/>
      <c r="AN2338" s="71"/>
      <c r="AO2338" s="19"/>
      <c r="AP2338" s="19"/>
      <c r="AQ2338" s="3">
        <f t="shared" si="167"/>
        <v>27.392153179049856</v>
      </c>
      <c r="AR2338" s="19"/>
      <c r="AS2338" s="19"/>
      <c r="AT2338" s="19"/>
      <c r="AU2338" s="19"/>
      <c r="AV2338" s="19"/>
      <c r="AW2338" s="61"/>
    </row>
    <row r="2339" spans="33:49" ht="9.9499999999999993" customHeight="1">
      <c r="AG2339" s="72">
        <v>42310</v>
      </c>
      <c r="AH2339" s="19" t="s">
        <v>62</v>
      </c>
      <c r="AI2339" s="71">
        <v>1.08</v>
      </c>
      <c r="AJ2339" s="71"/>
      <c r="AK2339" s="71"/>
      <c r="AL2339" s="71"/>
      <c r="AM2339" s="71"/>
      <c r="AN2339" s="71"/>
      <c r="AO2339" s="19"/>
      <c r="AP2339" s="19"/>
      <c r="AQ2339" s="3">
        <f t="shared" si="167"/>
        <v>27.33679739860268</v>
      </c>
      <c r="AR2339" s="19"/>
      <c r="AS2339" s="19"/>
      <c r="AT2339" s="19"/>
      <c r="AU2339" s="19"/>
      <c r="AV2339" s="19"/>
      <c r="AW2339" s="61"/>
    </row>
    <row r="2340" spans="33:49" ht="9.9499999999999993" customHeight="1">
      <c r="AG2340" s="18">
        <v>42312</v>
      </c>
      <c r="AH2340" s="19" t="s">
        <v>61</v>
      </c>
      <c r="AI2340" s="19"/>
      <c r="AJ2340" s="19"/>
      <c r="AK2340" s="19"/>
      <c r="AL2340" s="19">
        <v>1.84</v>
      </c>
      <c r="AM2340" s="19"/>
      <c r="AN2340" s="19"/>
      <c r="AO2340" s="19"/>
      <c r="AP2340" s="19"/>
      <c r="AQ2340" s="3">
        <f t="shared" si="167"/>
        <v>27.333341378987804</v>
      </c>
      <c r="AR2340" s="19"/>
      <c r="AS2340" s="19"/>
      <c r="AT2340" s="19"/>
      <c r="AU2340" s="19"/>
      <c r="AV2340" s="19"/>
      <c r="AW2340" s="61"/>
    </row>
    <row r="2341" spans="33:49" ht="9.9499999999999993" customHeight="1">
      <c r="AG2341" s="18">
        <v>42312</v>
      </c>
      <c r="AH2341" s="71" t="s">
        <v>57</v>
      </c>
      <c r="AI2341" s="19"/>
      <c r="AJ2341" s="71">
        <v>1.4</v>
      </c>
      <c r="AK2341" s="71"/>
      <c r="AL2341" s="71"/>
      <c r="AM2341" s="19"/>
      <c r="AN2341" s="71"/>
      <c r="AO2341" s="19"/>
      <c r="AP2341" s="19"/>
      <c r="AQ2341" s="3">
        <f t="shared" si="167"/>
        <v>27.333341378987804</v>
      </c>
      <c r="AR2341" s="19"/>
      <c r="AS2341" s="19"/>
      <c r="AT2341" s="19"/>
      <c r="AU2341" s="19"/>
      <c r="AV2341" s="19"/>
      <c r="AW2341" s="61"/>
    </row>
    <row r="2342" spans="33:49" ht="9.9499999999999993" customHeight="1">
      <c r="AG2342" s="18">
        <v>42339</v>
      </c>
      <c r="AH2342" s="19" t="s">
        <v>61</v>
      </c>
      <c r="AI2342" s="19"/>
      <c r="AJ2342" s="19"/>
      <c r="AK2342" s="19"/>
      <c r="AL2342" s="19">
        <v>0.46</v>
      </c>
      <c r="AM2342" s="19"/>
      <c r="AN2342" s="19"/>
      <c r="AO2342" s="19"/>
      <c r="AP2342" s="19"/>
      <c r="AQ2342" s="3">
        <f t="shared" ref="AQ2342:AQ2405" si="168">100*2.71828^(-(0.69315/30.02)*(AG2342-21794)/365.25)</f>
        <v>27.286727855493126</v>
      </c>
      <c r="AR2342" s="19"/>
      <c r="AS2342" s="19"/>
      <c r="AT2342" s="19"/>
      <c r="AU2342" s="19"/>
      <c r="AV2342" s="19"/>
      <c r="AW2342" s="61"/>
    </row>
    <row r="2343" spans="33:49" ht="9.9499999999999993" customHeight="1">
      <c r="AG2343" s="18">
        <v>42339</v>
      </c>
      <c r="AH2343" s="71" t="s">
        <v>57</v>
      </c>
      <c r="AI2343" s="19"/>
      <c r="AJ2343" s="71">
        <v>1.1000000000000001</v>
      </c>
      <c r="AK2343" s="71"/>
      <c r="AL2343" s="71"/>
      <c r="AM2343" s="19"/>
      <c r="AN2343" s="71"/>
      <c r="AO2343" s="19"/>
      <c r="AP2343" s="19"/>
      <c r="AQ2343" s="3">
        <f t="shared" si="168"/>
        <v>27.286727855493126</v>
      </c>
      <c r="AR2343" s="19"/>
      <c r="AS2343" s="19"/>
      <c r="AT2343" s="19"/>
      <c r="AU2343" s="19"/>
      <c r="AV2343" s="19"/>
      <c r="AW2343" s="61"/>
    </row>
    <row r="2344" spans="33:49" ht="9.9499999999999993" customHeight="1">
      <c r="AG2344" s="72">
        <v>42339</v>
      </c>
      <c r="AH2344" s="19" t="s">
        <v>62</v>
      </c>
      <c r="AI2344" s="71">
        <v>0.41</v>
      </c>
      <c r="AJ2344" s="71"/>
      <c r="AK2344" s="71"/>
      <c r="AL2344" s="71"/>
      <c r="AM2344" s="71"/>
      <c r="AN2344" s="71"/>
      <c r="AO2344" s="19"/>
      <c r="AP2344" s="19"/>
      <c r="AQ2344" s="3">
        <f t="shared" si="168"/>
        <v>27.286727855493126</v>
      </c>
      <c r="AR2344" s="19"/>
      <c r="AS2344" s="19"/>
      <c r="AT2344" s="19"/>
      <c r="AU2344" s="19"/>
      <c r="AV2344" s="19"/>
      <c r="AW2344" s="61"/>
    </row>
    <row r="2345" spans="33:49" ht="9.9499999999999993" customHeight="1">
      <c r="AG2345" s="18">
        <v>42373</v>
      </c>
      <c r="AH2345" s="19" t="s">
        <v>61</v>
      </c>
      <c r="AI2345" s="19"/>
      <c r="AJ2345" s="19"/>
      <c r="AK2345" s="19"/>
      <c r="AL2345" s="19">
        <v>0.19</v>
      </c>
      <c r="AM2345" s="19"/>
      <c r="AN2345" s="19"/>
      <c r="AO2345" s="19"/>
      <c r="AP2345" s="19"/>
      <c r="AQ2345" s="3">
        <f t="shared" si="168"/>
        <v>27.228142406861345</v>
      </c>
      <c r="AR2345" s="19"/>
      <c r="AS2345" s="19"/>
      <c r="AT2345" s="19"/>
      <c r="AU2345" s="19"/>
      <c r="AV2345" s="19"/>
      <c r="AW2345" s="61"/>
    </row>
    <row r="2346" spans="33:49" ht="9.9499999999999993" customHeight="1">
      <c r="AG2346" s="18">
        <v>42373</v>
      </c>
      <c r="AH2346" s="71" t="s">
        <v>57</v>
      </c>
      <c r="AI2346" s="19"/>
      <c r="AJ2346" s="71">
        <v>0.44</v>
      </c>
      <c r="AK2346" s="71"/>
      <c r="AL2346" s="71"/>
      <c r="AM2346" s="19"/>
      <c r="AN2346" s="71"/>
      <c r="AO2346" s="19"/>
      <c r="AP2346" s="19"/>
      <c r="AQ2346" s="3">
        <f t="shared" si="168"/>
        <v>27.228142406861345</v>
      </c>
      <c r="AR2346" s="19"/>
      <c r="AS2346" s="19"/>
      <c r="AT2346" s="19"/>
      <c r="AU2346" s="19"/>
      <c r="AV2346" s="19"/>
      <c r="AW2346" s="61"/>
    </row>
    <row r="2347" spans="33:49" ht="9.9499999999999993" customHeight="1">
      <c r="AG2347" s="72">
        <v>42373</v>
      </c>
      <c r="AH2347" s="19" t="s">
        <v>62</v>
      </c>
      <c r="AI2347" s="71">
        <v>0.38</v>
      </c>
      <c r="AJ2347" s="71"/>
      <c r="AK2347" s="71"/>
      <c r="AL2347" s="71"/>
      <c r="AM2347" s="71"/>
      <c r="AN2347" s="71"/>
      <c r="AO2347" s="19"/>
      <c r="AP2347" s="19"/>
      <c r="AQ2347" s="3">
        <f t="shared" si="168"/>
        <v>27.228142406861345</v>
      </c>
      <c r="AR2347" s="19"/>
      <c r="AS2347" s="19"/>
      <c r="AT2347" s="19"/>
      <c r="AU2347" s="19"/>
      <c r="AV2347" s="19"/>
      <c r="AW2347" s="61"/>
    </row>
    <row r="2348" spans="33:49" ht="9.9499999999999993" customHeight="1">
      <c r="AG2348" s="18">
        <v>42401</v>
      </c>
      <c r="AH2348" s="19" t="s">
        <v>61</v>
      </c>
      <c r="AI2348" s="19"/>
      <c r="AJ2348" s="19"/>
      <c r="AK2348" s="19"/>
      <c r="AL2348" s="19">
        <v>0.45</v>
      </c>
      <c r="AM2348" s="19"/>
      <c r="AN2348" s="19"/>
      <c r="AO2348" s="19"/>
      <c r="AP2348" s="19"/>
      <c r="AQ2348" s="3">
        <f t="shared" si="168"/>
        <v>27.179990026135474</v>
      </c>
      <c r="AR2348" s="19"/>
      <c r="AS2348" s="19"/>
      <c r="AT2348" s="19"/>
      <c r="AU2348" s="19"/>
      <c r="AV2348" s="19"/>
      <c r="AW2348" s="61"/>
    </row>
    <row r="2349" spans="33:49" ht="9.9499999999999993" customHeight="1">
      <c r="AG2349" s="18">
        <v>42401</v>
      </c>
      <c r="AH2349" s="71" t="s">
        <v>57</v>
      </c>
      <c r="AI2349" s="19"/>
      <c r="AJ2349" s="71">
        <v>0.93</v>
      </c>
      <c r="AK2349" s="71"/>
      <c r="AL2349" s="71"/>
      <c r="AM2349" s="19"/>
      <c r="AN2349" s="71"/>
      <c r="AO2349" s="19"/>
      <c r="AP2349" s="19"/>
      <c r="AQ2349" s="3">
        <f t="shared" si="168"/>
        <v>27.179990026135474</v>
      </c>
      <c r="AR2349" s="19"/>
      <c r="AS2349" s="19"/>
      <c r="AT2349" s="19"/>
      <c r="AU2349" s="19"/>
      <c r="AV2349" s="19"/>
      <c r="AW2349" s="61"/>
    </row>
    <row r="2350" spans="33:49" ht="9.9499999999999993" customHeight="1">
      <c r="AG2350" s="72">
        <v>42401</v>
      </c>
      <c r="AH2350" s="19" t="s">
        <v>62</v>
      </c>
      <c r="AI2350" s="71">
        <v>1.44</v>
      </c>
      <c r="AJ2350" s="71"/>
      <c r="AK2350" s="71"/>
      <c r="AL2350" s="71"/>
      <c r="AM2350" s="71"/>
      <c r="AN2350" s="71"/>
      <c r="AO2350" s="19"/>
      <c r="AP2350" s="19"/>
      <c r="AQ2350" s="3">
        <f t="shared" si="168"/>
        <v>27.179990026135474</v>
      </c>
      <c r="AR2350" s="19"/>
      <c r="AS2350" s="19"/>
      <c r="AT2350" s="19"/>
      <c r="AU2350" s="19"/>
      <c r="AV2350" s="19"/>
      <c r="AW2350" s="61"/>
    </row>
    <row r="2351" spans="33:49" ht="9.9499999999999993" customHeight="1">
      <c r="AG2351" s="18">
        <v>42430</v>
      </c>
      <c r="AH2351" s="19" t="s">
        <v>61</v>
      </c>
      <c r="AI2351" s="19"/>
      <c r="AJ2351" s="19"/>
      <c r="AK2351" s="19"/>
      <c r="AL2351" s="19">
        <v>2.23</v>
      </c>
      <c r="AM2351" s="19"/>
      <c r="AN2351" s="19"/>
      <c r="AO2351" s="19"/>
      <c r="AP2351" s="19"/>
      <c r="AQ2351" s="3">
        <f t="shared" si="168"/>
        <v>27.130207688340469</v>
      </c>
      <c r="AR2351" s="19"/>
      <c r="AS2351" s="19"/>
      <c r="AT2351" s="19"/>
      <c r="AU2351" s="19"/>
      <c r="AV2351" s="19"/>
      <c r="AW2351" s="61"/>
    </row>
    <row r="2352" spans="33:49" ht="9.9499999999999993" customHeight="1">
      <c r="AG2352" s="18">
        <v>42430</v>
      </c>
      <c r="AH2352" s="71" t="s">
        <v>57</v>
      </c>
      <c r="AI2352" s="19"/>
      <c r="AJ2352" s="71">
        <v>1.39</v>
      </c>
      <c r="AK2352" s="71"/>
      <c r="AL2352" s="71"/>
      <c r="AM2352" s="19"/>
      <c r="AN2352" s="71"/>
      <c r="AO2352" s="19"/>
      <c r="AP2352" s="19"/>
      <c r="AQ2352" s="3">
        <f t="shared" si="168"/>
        <v>27.130207688340469</v>
      </c>
      <c r="AR2352" s="19"/>
      <c r="AS2352" s="19"/>
      <c r="AT2352" s="19"/>
      <c r="AU2352" s="19"/>
      <c r="AV2352" s="19"/>
      <c r="AW2352" s="61"/>
    </row>
    <row r="2353" spans="33:49" ht="9.9499999999999993" customHeight="1">
      <c r="AG2353" s="72">
        <v>42430</v>
      </c>
      <c r="AH2353" s="19" t="s">
        <v>62</v>
      </c>
      <c r="AI2353" s="71">
        <v>1.05</v>
      </c>
      <c r="AJ2353" s="71"/>
      <c r="AK2353" s="71"/>
      <c r="AL2353" s="71"/>
      <c r="AM2353" s="71"/>
      <c r="AN2353" s="71"/>
      <c r="AO2353" s="19"/>
      <c r="AP2353" s="19"/>
      <c r="AQ2353" s="3">
        <f t="shared" si="168"/>
        <v>27.130207688340469</v>
      </c>
      <c r="AR2353" s="19"/>
      <c r="AS2353" s="19"/>
      <c r="AT2353" s="19"/>
      <c r="AU2353" s="19"/>
      <c r="AV2353" s="19"/>
      <c r="AW2353" s="61"/>
    </row>
    <row r="2354" spans="33:49" ht="9.9499999999999993" customHeight="1">
      <c r="AG2354" s="18">
        <v>42461</v>
      </c>
      <c r="AH2354" s="19" t="s">
        <v>61</v>
      </c>
      <c r="AI2354" s="19"/>
      <c r="AJ2354" s="19"/>
      <c r="AK2354" s="19"/>
      <c r="AL2354" s="19">
        <v>0.98</v>
      </c>
      <c r="AM2354" s="19"/>
      <c r="AN2354" s="19"/>
      <c r="AO2354" s="19"/>
      <c r="AP2354" s="19"/>
      <c r="AQ2354" s="3">
        <f t="shared" si="168"/>
        <v>27.077092911266814</v>
      </c>
      <c r="AR2354" s="19"/>
      <c r="AS2354" s="19"/>
      <c r="AT2354" s="19"/>
      <c r="AU2354" s="19"/>
      <c r="AV2354" s="19"/>
      <c r="AW2354" s="61"/>
    </row>
    <row r="2355" spans="33:49" ht="9.9499999999999993" customHeight="1">
      <c r="AG2355" s="18">
        <v>42461</v>
      </c>
      <c r="AH2355" s="71" t="s">
        <v>57</v>
      </c>
      <c r="AI2355" s="19"/>
      <c r="AJ2355" s="71">
        <v>0.65</v>
      </c>
      <c r="AK2355" s="71"/>
      <c r="AL2355" s="71"/>
      <c r="AM2355" s="19"/>
      <c r="AN2355" s="71"/>
      <c r="AO2355" s="19"/>
      <c r="AP2355" s="19"/>
      <c r="AQ2355" s="3">
        <f t="shared" si="168"/>
        <v>27.077092911266814</v>
      </c>
      <c r="AR2355" s="19"/>
      <c r="AS2355" s="19"/>
      <c r="AT2355" s="19"/>
      <c r="AU2355" s="19"/>
      <c r="AV2355" s="19"/>
      <c r="AW2355" s="61"/>
    </row>
    <row r="2356" spans="33:49" ht="9.9499999999999993" customHeight="1">
      <c r="AG2356" s="72">
        <v>42461</v>
      </c>
      <c r="AH2356" s="19" t="s">
        <v>62</v>
      </c>
      <c r="AI2356" s="71">
        <v>1.23</v>
      </c>
      <c r="AJ2356" s="71"/>
      <c r="AK2356" s="71"/>
      <c r="AL2356" s="71"/>
      <c r="AM2356" s="71"/>
      <c r="AN2356" s="71"/>
      <c r="AO2356" s="19"/>
      <c r="AP2356" s="19"/>
      <c r="AQ2356" s="3">
        <f t="shared" si="168"/>
        <v>27.077092911266814</v>
      </c>
      <c r="AR2356" s="19"/>
      <c r="AS2356" s="19"/>
      <c r="AT2356" s="19"/>
      <c r="AU2356" s="19"/>
      <c r="AV2356" s="19"/>
      <c r="AW2356" s="61"/>
    </row>
    <row r="2357" spans="33:49" ht="9.9499999999999993" customHeight="1">
      <c r="AG2357" s="18">
        <v>42488</v>
      </c>
      <c r="AH2357" s="19" t="s">
        <v>61</v>
      </c>
      <c r="AI2357" s="19"/>
      <c r="AJ2357" s="19"/>
      <c r="AK2357" s="19"/>
      <c r="AL2357" s="19">
        <v>2.1800000000000002</v>
      </c>
      <c r="AM2357" s="19"/>
      <c r="AN2357" s="19"/>
      <c r="AO2357" s="19"/>
      <c r="AP2357" s="19"/>
      <c r="AQ2357" s="3">
        <f t="shared" si="168"/>
        <v>27.030916386813164</v>
      </c>
      <c r="AR2357" s="19"/>
      <c r="AS2357" s="19"/>
      <c r="AT2357" s="19"/>
      <c r="AU2357" s="19"/>
      <c r="AV2357" s="19"/>
      <c r="AW2357" s="61"/>
    </row>
    <row r="2358" spans="33:49" ht="9.9499999999999993" customHeight="1">
      <c r="AG2358" s="18">
        <v>42488</v>
      </c>
      <c r="AH2358" s="71" t="s">
        <v>57</v>
      </c>
      <c r="AI2358" s="19"/>
      <c r="AJ2358" s="71">
        <v>0.87</v>
      </c>
      <c r="AK2358" s="71"/>
      <c r="AL2358" s="71"/>
      <c r="AM2358" s="19"/>
      <c r="AN2358" s="71"/>
      <c r="AO2358" s="19"/>
      <c r="AP2358" s="19"/>
      <c r="AQ2358" s="3">
        <f t="shared" si="168"/>
        <v>27.030916386813164</v>
      </c>
      <c r="AR2358" s="19"/>
      <c r="AS2358" s="19"/>
      <c r="AT2358" s="19"/>
      <c r="AU2358" s="19"/>
      <c r="AV2358" s="19"/>
      <c r="AW2358" s="61"/>
    </row>
    <row r="2359" spans="33:49" ht="9.9499999999999993" customHeight="1">
      <c r="AG2359" s="72">
        <v>42492</v>
      </c>
      <c r="AH2359" s="19" t="s">
        <v>62</v>
      </c>
      <c r="AI2359" s="71">
        <v>2.2000000000000002</v>
      </c>
      <c r="AJ2359" s="71"/>
      <c r="AK2359" s="71"/>
      <c r="AL2359" s="71"/>
      <c r="AM2359" s="71"/>
      <c r="AN2359" s="71"/>
      <c r="AO2359" s="19"/>
      <c r="AP2359" s="19"/>
      <c r="AQ2359" s="3">
        <f t="shared" si="168"/>
        <v>27.024082120848043</v>
      </c>
      <c r="AR2359" s="19"/>
      <c r="AS2359" s="19"/>
      <c r="AT2359" s="19"/>
      <c r="AU2359" s="19"/>
      <c r="AV2359" s="19"/>
      <c r="AW2359" s="61"/>
    </row>
    <row r="2360" spans="33:49" ht="9.9499999999999993" customHeight="1">
      <c r="AG2360" s="18">
        <v>42522</v>
      </c>
      <c r="AH2360" s="19" t="s">
        <v>61</v>
      </c>
      <c r="AI2360" s="19"/>
      <c r="AJ2360" s="19"/>
      <c r="AK2360" s="19"/>
      <c r="AL2360" s="19">
        <v>1.48</v>
      </c>
      <c r="AM2360" s="19"/>
      <c r="AN2360" s="19"/>
      <c r="AO2360" s="19"/>
      <c r="AP2360" s="19"/>
      <c r="AQ2360" s="3">
        <f t="shared" si="168"/>
        <v>26.972880173316398</v>
      </c>
      <c r="AR2360" s="19"/>
      <c r="AS2360" s="19"/>
      <c r="AT2360" s="19"/>
      <c r="AU2360" s="19"/>
      <c r="AV2360" s="19"/>
      <c r="AW2360" s="61"/>
    </row>
    <row r="2361" spans="33:49" ht="9.9499999999999993" customHeight="1">
      <c r="AG2361" s="18">
        <v>42522</v>
      </c>
      <c r="AH2361" s="71" t="s">
        <v>57</v>
      </c>
      <c r="AI2361" s="19"/>
      <c r="AJ2361" s="71">
        <v>1.4</v>
      </c>
      <c r="AK2361" s="71"/>
      <c r="AL2361" s="71"/>
      <c r="AM2361" s="19"/>
      <c r="AN2361" s="71"/>
      <c r="AO2361" s="19"/>
      <c r="AP2361" s="19"/>
      <c r="AQ2361" s="3">
        <f t="shared" si="168"/>
        <v>26.972880173316398</v>
      </c>
      <c r="AR2361" s="19"/>
      <c r="AS2361" s="19"/>
      <c r="AT2361" s="19"/>
      <c r="AU2361" s="19"/>
      <c r="AV2361" s="19"/>
      <c r="AW2361" s="61"/>
    </row>
    <row r="2362" spans="33:49" ht="9.9499999999999993" customHeight="1">
      <c r="AG2362" s="72">
        <v>42522</v>
      </c>
      <c r="AH2362" s="19" t="s">
        <v>62</v>
      </c>
      <c r="AI2362" s="71">
        <v>1.2</v>
      </c>
      <c r="AJ2362" s="71"/>
      <c r="AK2362" s="71"/>
      <c r="AL2362" s="71"/>
      <c r="AM2362" s="71"/>
      <c r="AN2362" s="71"/>
      <c r="AO2362" s="19"/>
      <c r="AP2362" s="19"/>
      <c r="AQ2362" s="3">
        <f t="shared" si="168"/>
        <v>26.972880173316398</v>
      </c>
      <c r="AR2362" s="19"/>
      <c r="AS2362" s="19"/>
      <c r="AT2362" s="19"/>
      <c r="AU2362" s="19"/>
      <c r="AV2362" s="19"/>
      <c r="AW2362" s="61"/>
    </row>
    <row r="2363" spans="33:49" ht="9.9499999999999993" customHeight="1">
      <c r="AG2363" s="18">
        <v>42552</v>
      </c>
      <c r="AH2363" s="19" t="s">
        <v>61</v>
      </c>
      <c r="AI2363" s="19"/>
      <c r="AJ2363" s="19"/>
      <c r="AK2363" s="19"/>
      <c r="AL2363" s="19">
        <v>0.68</v>
      </c>
      <c r="AM2363" s="19"/>
      <c r="AN2363" s="19"/>
      <c r="AO2363" s="19"/>
      <c r="AP2363" s="19"/>
      <c r="AQ2363" s="3">
        <f t="shared" si="168"/>
        <v>26.921775237014188</v>
      </c>
      <c r="AR2363" s="19"/>
      <c r="AS2363" s="19"/>
      <c r="AT2363" s="19"/>
      <c r="AU2363" s="19"/>
      <c r="AV2363" s="19"/>
      <c r="AW2363" s="61"/>
    </row>
    <row r="2364" spans="33:49" ht="9.9499999999999993" customHeight="1">
      <c r="AG2364" s="18">
        <v>42552</v>
      </c>
      <c r="AH2364" s="71" t="s">
        <v>57</v>
      </c>
      <c r="AI2364" s="19"/>
      <c r="AJ2364" s="71">
        <v>0.38</v>
      </c>
      <c r="AK2364" s="71"/>
      <c r="AL2364" s="71"/>
      <c r="AM2364" s="19"/>
      <c r="AN2364" s="71"/>
      <c r="AO2364" s="19"/>
      <c r="AP2364" s="19"/>
      <c r="AQ2364" s="3">
        <f t="shared" si="168"/>
        <v>26.921775237014188</v>
      </c>
      <c r="AR2364" s="19"/>
      <c r="AS2364" s="19"/>
      <c r="AT2364" s="19"/>
      <c r="AU2364" s="19"/>
      <c r="AV2364" s="19"/>
      <c r="AW2364" s="61"/>
    </row>
    <row r="2365" spans="33:49" ht="9.9499999999999993" customHeight="1">
      <c r="AG2365" s="72">
        <v>42552</v>
      </c>
      <c r="AH2365" s="19" t="s">
        <v>62</v>
      </c>
      <c r="AI2365" s="71">
        <v>0.47</v>
      </c>
      <c r="AJ2365" s="71"/>
      <c r="AK2365" s="71"/>
      <c r="AL2365" s="71"/>
      <c r="AM2365" s="71"/>
      <c r="AN2365" s="71"/>
      <c r="AO2365" s="19"/>
      <c r="AP2365" s="19"/>
      <c r="AQ2365" s="3">
        <f t="shared" si="168"/>
        <v>26.921775237014188</v>
      </c>
      <c r="AR2365" s="19"/>
      <c r="AS2365" s="19"/>
      <c r="AT2365" s="19"/>
      <c r="AU2365" s="19"/>
      <c r="AV2365" s="19"/>
      <c r="AW2365" s="61"/>
    </row>
    <row r="2366" spans="33:49" ht="9.9499999999999993" customHeight="1">
      <c r="AG2366" s="18">
        <v>42583</v>
      </c>
      <c r="AH2366" s="19" t="s">
        <v>61</v>
      </c>
      <c r="AI2366" s="19"/>
      <c r="AJ2366" s="19"/>
      <c r="AK2366" s="19"/>
      <c r="AL2366" s="19">
        <v>0.32</v>
      </c>
      <c r="AM2366" s="19"/>
      <c r="AN2366" s="19"/>
      <c r="AO2366" s="19"/>
      <c r="AP2366" s="19"/>
      <c r="AQ2366" s="3">
        <f t="shared" si="168"/>
        <v>26.869068523281392</v>
      </c>
      <c r="AR2366" s="19"/>
      <c r="AS2366" s="19"/>
      <c r="AT2366" s="19"/>
      <c r="AU2366" s="19"/>
      <c r="AV2366" s="19"/>
      <c r="AW2366" s="61"/>
    </row>
    <row r="2367" spans="33:49" ht="9.9499999999999993" customHeight="1">
      <c r="AG2367" s="18">
        <v>42583</v>
      </c>
      <c r="AH2367" s="71" t="s">
        <v>57</v>
      </c>
      <c r="AI2367" s="19"/>
      <c r="AJ2367" s="71">
        <v>0.31</v>
      </c>
      <c r="AK2367" s="71"/>
      <c r="AL2367" s="71"/>
      <c r="AM2367" s="19"/>
      <c r="AN2367" s="71"/>
      <c r="AO2367" s="19"/>
      <c r="AP2367" s="19"/>
      <c r="AQ2367" s="3">
        <f t="shared" si="168"/>
        <v>26.869068523281392</v>
      </c>
      <c r="AR2367" s="19"/>
      <c r="AS2367" s="19"/>
      <c r="AT2367" s="19"/>
      <c r="AU2367" s="19"/>
      <c r="AV2367" s="19"/>
      <c r="AW2367" s="61"/>
    </row>
    <row r="2368" spans="33:49" ht="9.9499999999999993" customHeight="1">
      <c r="AG2368" s="72">
        <v>42583</v>
      </c>
      <c r="AH2368" s="19" t="s">
        <v>62</v>
      </c>
      <c r="AI2368" s="71">
        <v>0.35</v>
      </c>
      <c r="AJ2368" s="71"/>
      <c r="AK2368" s="71"/>
      <c r="AL2368" s="71"/>
      <c r="AM2368" s="71"/>
      <c r="AN2368" s="71"/>
      <c r="AO2368" s="19"/>
      <c r="AP2368" s="19"/>
      <c r="AQ2368" s="3">
        <f t="shared" si="168"/>
        <v>26.869068523281392</v>
      </c>
      <c r="AR2368" s="19"/>
      <c r="AS2368" s="19"/>
      <c r="AT2368" s="19"/>
      <c r="AU2368" s="19"/>
      <c r="AV2368" s="19"/>
      <c r="AW2368" s="61"/>
    </row>
    <row r="2369" spans="33:49" ht="9.9499999999999993" customHeight="1">
      <c r="AG2369" s="18">
        <v>42614</v>
      </c>
      <c r="AH2369" s="19" t="s">
        <v>61</v>
      </c>
      <c r="AI2369" s="19"/>
      <c r="AJ2369" s="19"/>
      <c r="AK2369" s="19"/>
      <c r="AL2369" s="19">
        <v>0.78</v>
      </c>
      <c r="AM2369" s="19"/>
      <c r="AN2369" s="19"/>
      <c r="AO2369" s="19"/>
      <c r="AP2369" s="19"/>
      <c r="AQ2369" s="3">
        <f t="shared" si="168"/>
        <v>26.816464997308231</v>
      </c>
      <c r="AR2369" s="19"/>
      <c r="AS2369" s="19"/>
      <c r="AT2369" s="19"/>
      <c r="AU2369" s="19"/>
      <c r="AV2369" s="19"/>
      <c r="AW2369" s="61"/>
    </row>
    <row r="2370" spans="33:49" ht="9.9499999999999993" customHeight="1">
      <c r="AG2370" s="18">
        <v>42614</v>
      </c>
      <c r="AH2370" s="71" t="s">
        <v>57</v>
      </c>
      <c r="AI2370" s="19"/>
      <c r="AJ2370" s="71">
        <v>0.52</v>
      </c>
      <c r="AK2370" s="71"/>
      <c r="AL2370" s="71"/>
      <c r="AM2370" s="19"/>
      <c r="AN2370" s="71"/>
      <c r="AO2370" s="19"/>
      <c r="AP2370" s="19"/>
      <c r="AQ2370" s="3">
        <f t="shared" si="168"/>
        <v>26.816464997308231</v>
      </c>
      <c r="AR2370" s="19"/>
      <c r="AS2370" s="19"/>
      <c r="AT2370" s="19"/>
      <c r="AU2370" s="19"/>
      <c r="AV2370" s="19"/>
      <c r="AW2370" s="61"/>
    </row>
    <row r="2371" spans="33:49" ht="9.9499999999999993" customHeight="1">
      <c r="AG2371" s="72">
        <v>42614</v>
      </c>
      <c r="AH2371" s="19" t="s">
        <v>62</v>
      </c>
      <c r="AI2371" s="71">
        <v>0.82</v>
      </c>
      <c r="AJ2371" s="71"/>
      <c r="AK2371" s="71"/>
      <c r="AL2371" s="71"/>
      <c r="AM2371" s="71"/>
      <c r="AN2371" s="71"/>
      <c r="AO2371" s="19"/>
      <c r="AP2371" s="19"/>
      <c r="AQ2371" s="3">
        <f t="shared" si="168"/>
        <v>26.816464997308231</v>
      </c>
      <c r="AR2371" s="19"/>
      <c r="AS2371" s="19"/>
      <c r="AT2371" s="19"/>
      <c r="AU2371" s="19"/>
      <c r="AV2371" s="19"/>
      <c r="AW2371" s="61"/>
    </row>
    <row r="2372" spans="33:49" ht="9.9499999999999993" customHeight="1">
      <c r="AG2372" s="18">
        <v>42646</v>
      </c>
      <c r="AH2372" s="19" t="s">
        <v>61</v>
      </c>
      <c r="AI2372" s="19"/>
      <c r="AJ2372" s="19"/>
      <c r="AK2372" s="19"/>
      <c r="AL2372" s="19">
        <v>0.28999999999999998</v>
      </c>
      <c r="AM2372" s="19"/>
      <c r="AN2372" s="19"/>
      <c r="AO2372" s="19"/>
      <c r="AP2372" s="19"/>
      <c r="AQ2372" s="3">
        <f t="shared" si="168"/>
        <v>26.762272603630478</v>
      </c>
      <c r="AR2372" s="19"/>
      <c r="AS2372" s="19"/>
      <c r="AT2372" s="19"/>
      <c r="AU2372" s="19"/>
      <c r="AV2372" s="19"/>
      <c r="AW2372" s="61"/>
    </row>
    <row r="2373" spans="33:49" ht="9.9499999999999993" customHeight="1">
      <c r="AG2373" s="18">
        <v>42646</v>
      </c>
      <c r="AH2373" s="71" t="s">
        <v>57</v>
      </c>
      <c r="AI2373" s="19"/>
      <c r="AJ2373" s="71">
        <v>0.16</v>
      </c>
      <c r="AK2373" s="71"/>
      <c r="AL2373" s="71"/>
      <c r="AM2373" s="19"/>
      <c r="AN2373" s="71"/>
      <c r="AO2373" s="19"/>
      <c r="AP2373" s="19"/>
      <c r="AQ2373" s="3">
        <f t="shared" si="168"/>
        <v>26.762272603630478</v>
      </c>
      <c r="AR2373" s="19"/>
      <c r="AS2373" s="19"/>
      <c r="AT2373" s="19"/>
      <c r="AU2373" s="19"/>
      <c r="AV2373" s="19"/>
      <c r="AW2373" s="61"/>
    </row>
    <row r="2374" spans="33:49" ht="9.9499999999999993" customHeight="1">
      <c r="AG2374" s="72">
        <v>42646</v>
      </c>
      <c r="AH2374" s="19" t="s">
        <v>62</v>
      </c>
      <c r="AI2374" s="71">
        <v>0.28999999999999998</v>
      </c>
      <c r="AJ2374" s="71"/>
      <c r="AK2374" s="71"/>
      <c r="AL2374" s="71"/>
      <c r="AM2374" s="71"/>
      <c r="AN2374" s="71"/>
      <c r="AO2374" s="19"/>
      <c r="AP2374" s="19"/>
      <c r="AQ2374" s="3">
        <f t="shared" si="168"/>
        <v>26.762272603630478</v>
      </c>
      <c r="AR2374" s="19"/>
      <c r="AS2374" s="19"/>
      <c r="AT2374" s="19"/>
      <c r="AU2374" s="19"/>
      <c r="AV2374" s="19"/>
      <c r="AW2374" s="61"/>
    </row>
    <row r="2375" spans="33:49" ht="9.9499999999999993" customHeight="1">
      <c r="AG2375" s="18">
        <v>42675</v>
      </c>
      <c r="AH2375" s="19" t="s">
        <v>61</v>
      </c>
      <c r="AI2375" s="19"/>
      <c r="AJ2375" s="19"/>
      <c r="AK2375" s="19"/>
      <c r="AL2375" s="19">
        <v>0.66</v>
      </c>
      <c r="AM2375" s="19"/>
      <c r="AN2375" s="19"/>
      <c r="AO2375" s="19"/>
      <c r="AP2375" s="19"/>
      <c r="AQ2375" s="3">
        <f t="shared" si="168"/>
        <v>26.713255348891423</v>
      </c>
      <c r="AR2375" s="19"/>
      <c r="AS2375" s="19"/>
      <c r="AT2375" s="19"/>
      <c r="AU2375" s="19"/>
      <c r="AV2375" s="19"/>
      <c r="AW2375" s="61"/>
    </row>
    <row r="2376" spans="33:49" ht="9.9499999999999993" customHeight="1">
      <c r="AG2376" s="18">
        <v>42675</v>
      </c>
      <c r="AH2376" s="71" t="s">
        <v>57</v>
      </c>
      <c r="AI2376" s="19"/>
      <c r="AJ2376" s="71">
        <v>0.86</v>
      </c>
      <c r="AK2376" s="71"/>
      <c r="AL2376" s="71"/>
      <c r="AM2376" s="19"/>
      <c r="AN2376" s="71"/>
      <c r="AO2376" s="19"/>
      <c r="AP2376" s="19"/>
      <c r="AQ2376" s="3">
        <f t="shared" si="168"/>
        <v>26.713255348891423</v>
      </c>
      <c r="AR2376" s="19"/>
      <c r="AS2376" s="19"/>
      <c r="AT2376" s="19"/>
      <c r="AU2376" s="19"/>
      <c r="AV2376" s="19"/>
      <c r="AW2376" s="61"/>
    </row>
    <row r="2377" spans="33:49" ht="9.9499999999999993" customHeight="1">
      <c r="AG2377" s="72">
        <v>42675</v>
      </c>
      <c r="AH2377" s="19" t="s">
        <v>62</v>
      </c>
      <c r="AI2377" s="71">
        <v>0.42</v>
      </c>
      <c r="AJ2377" s="71"/>
      <c r="AK2377" s="71"/>
      <c r="AL2377" s="71"/>
      <c r="AM2377" s="71"/>
      <c r="AN2377" s="71"/>
      <c r="AO2377" s="19"/>
      <c r="AP2377" s="19"/>
      <c r="AQ2377" s="3">
        <f t="shared" si="168"/>
        <v>26.713255348891423</v>
      </c>
      <c r="AR2377" s="19"/>
      <c r="AS2377" s="19"/>
      <c r="AT2377" s="19"/>
      <c r="AU2377" s="19"/>
      <c r="AV2377" s="19"/>
      <c r="AW2377" s="61"/>
    </row>
    <row r="2378" spans="33:49" ht="9.9499999999999993" customHeight="1">
      <c r="AG2378" s="72">
        <v>42705</v>
      </c>
      <c r="AH2378" s="19" t="s">
        <v>62</v>
      </c>
      <c r="AI2378" s="71">
        <v>0.33</v>
      </c>
      <c r="AJ2378" s="71"/>
      <c r="AK2378" s="71"/>
      <c r="AL2378" s="71"/>
      <c r="AM2378" s="71"/>
      <c r="AN2378" s="71"/>
      <c r="AO2378" s="19"/>
      <c r="AP2378" s="19"/>
      <c r="AQ2378" s="3">
        <f t="shared" si="168"/>
        <v>26.662642318163606</v>
      </c>
      <c r="AR2378" s="19"/>
      <c r="AS2378" s="19"/>
      <c r="AT2378" s="19"/>
      <c r="AU2378" s="19"/>
      <c r="AV2378" s="19"/>
      <c r="AW2378" s="61"/>
    </row>
    <row r="2379" spans="33:49" ht="9.9499999999999993" customHeight="1">
      <c r="AG2379" s="18">
        <v>42706</v>
      </c>
      <c r="AH2379" s="19" t="s">
        <v>61</v>
      </c>
      <c r="AI2379" s="19"/>
      <c r="AJ2379" s="19"/>
      <c r="AK2379" s="19"/>
      <c r="AL2379" s="19">
        <v>0.53</v>
      </c>
      <c r="AM2379" s="19"/>
      <c r="AN2379" s="19"/>
      <c r="AO2379" s="19"/>
      <c r="AP2379" s="19"/>
      <c r="AQ2379" s="3">
        <f t="shared" si="168"/>
        <v>26.660956869680817</v>
      </c>
      <c r="AR2379" s="19"/>
      <c r="AS2379" s="19"/>
      <c r="AT2379" s="19"/>
      <c r="AU2379" s="19"/>
      <c r="AV2379" s="19"/>
      <c r="AW2379" s="61"/>
    </row>
    <row r="2380" spans="33:49" ht="9.9499999999999993" customHeight="1">
      <c r="AG2380" s="18">
        <v>42706</v>
      </c>
      <c r="AH2380" s="71" t="s">
        <v>57</v>
      </c>
      <c r="AI2380" s="19"/>
      <c r="AJ2380" s="71">
        <v>2.11</v>
      </c>
      <c r="AK2380" s="71"/>
      <c r="AL2380" s="71"/>
      <c r="AM2380" s="19"/>
      <c r="AN2380" s="71"/>
      <c r="AO2380" s="19"/>
      <c r="AP2380" s="19"/>
      <c r="AQ2380" s="3">
        <f t="shared" si="168"/>
        <v>26.660956869680817</v>
      </c>
      <c r="AR2380" s="19"/>
      <c r="AS2380" s="19"/>
      <c r="AT2380" s="19"/>
      <c r="AU2380" s="19"/>
      <c r="AV2380" s="19"/>
      <c r="AW2380" s="61"/>
    </row>
    <row r="2381" spans="33:49" ht="9.9499999999999993" customHeight="1">
      <c r="AG2381" s="18">
        <v>42739</v>
      </c>
      <c r="AH2381" s="19" t="s">
        <v>61</v>
      </c>
      <c r="AI2381" s="19"/>
      <c r="AJ2381" s="19"/>
      <c r="AK2381" s="19"/>
      <c r="AL2381" s="19">
        <v>0.86</v>
      </c>
      <c r="AM2381" s="19"/>
      <c r="AN2381" s="19"/>
      <c r="AO2381" s="19"/>
      <c r="AP2381" s="19"/>
      <c r="AQ2381" s="3">
        <f t="shared" si="168"/>
        <v>26.605396800482257</v>
      </c>
      <c r="AR2381" s="19"/>
      <c r="AS2381" s="19"/>
      <c r="AT2381" s="19"/>
      <c r="AU2381" s="19"/>
      <c r="AV2381" s="19"/>
      <c r="AW2381" s="61"/>
    </row>
    <row r="2382" spans="33:49" ht="9.9499999999999993" customHeight="1">
      <c r="AG2382" s="18">
        <v>42739</v>
      </c>
      <c r="AH2382" s="71" t="s">
        <v>57</v>
      </c>
      <c r="AI2382" s="19"/>
      <c r="AJ2382" s="71">
        <v>0.57999999999999996</v>
      </c>
      <c r="AK2382" s="71"/>
      <c r="AL2382" s="71"/>
      <c r="AM2382" s="19"/>
      <c r="AN2382" s="71"/>
      <c r="AO2382" s="19"/>
      <c r="AP2382" s="19"/>
      <c r="AQ2382" s="3">
        <f t="shared" si="168"/>
        <v>26.605396800482257</v>
      </c>
      <c r="AR2382" s="19"/>
      <c r="AS2382" s="19"/>
      <c r="AT2382" s="19"/>
      <c r="AU2382" s="19"/>
      <c r="AV2382" s="19"/>
      <c r="AW2382" s="61"/>
    </row>
    <row r="2383" spans="33:49" ht="9.9499999999999993" customHeight="1">
      <c r="AG2383" s="72">
        <v>42739</v>
      </c>
      <c r="AH2383" s="19" t="s">
        <v>62</v>
      </c>
      <c r="AI2383" s="71">
        <v>1.38</v>
      </c>
      <c r="AJ2383" s="71"/>
      <c r="AK2383" s="71"/>
      <c r="AL2383" s="71"/>
      <c r="AM2383" s="71"/>
      <c r="AN2383" s="71"/>
      <c r="AO2383" s="19"/>
      <c r="AP2383" s="19"/>
      <c r="AQ2383" s="3">
        <f t="shared" si="168"/>
        <v>26.605396800482257</v>
      </c>
      <c r="AR2383" s="19"/>
      <c r="AS2383" s="19"/>
      <c r="AT2383" s="19"/>
      <c r="AU2383" s="19"/>
      <c r="AV2383" s="19"/>
      <c r="AW2383" s="61"/>
    </row>
    <row r="2384" spans="33:49" ht="9.9499999999999993" customHeight="1">
      <c r="AG2384" s="18">
        <v>42767</v>
      </c>
      <c r="AH2384" s="19" t="s">
        <v>61</v>
      </c>
      <c r="AI2384" s="19"/>
      <c r="AJ2384" s="19"/>
      <c r="AK2384" s="19"/>
      <c r="AL2384" s="19">
        <v>0.98</v>
      </c>
      <c r="AM2384" s="19"/>
      <c r="AN2384" s="19"/>
      <c r="AO2384" s="19"/>
      <c r="AP2384" s="19"/>
      <c r="AQ2384" s="3">
        <f t="shared" si="168"/>
        <v>26.558345731887243</v>
      </c>
      <c r="AR2384" s="19"/>
      <c r="AS2384" s="19"/>
      <c r="AT2384" s="19"/>
      <c r="AU2384" s="19"/>
      <c r="AV2384" s="19"/>
      <c r="AW2384" s="61"/>
    </row>
    <row r="2385" spans="33:49" ht="9.9499999999999993" customHeight="1">
      <c r="AG2385" s="18">
        <v>42767</v>
      </c>
      <c r="AH2385" s="71" t="s">
        <v>57</v>
      </c>
      <c r="AI2385" s="19"/>
      <c r="AJ2385" s="71">
        <v>0.87</v>
      </c>
      <c r="AK2385" s="71"/>
      <c r="AL2385" s="71"/>
      <c r="AM2385" s="19"/>
      <c r="AN2385" s="71"/>
      <c r="AO2385" s="19"/>
      <c r="AP2385" s="19"/>
      <c r="AQ2385" s="3">
        <f t="shared" si="168"/>
        <v>26.558345731887243</v>
      </c>
      <c r="AR2385" s="19"/>
      <c r="AS2385" s="19"/>
      <c r="AT2385" s="19"/>
      <c r="AU2385" s="19"/>
      <c r="AV2385" s="19"/>
      <c r="AW2385" s="61"/>
    </row>
    <row r="2386" spans="33:49" ht="9.9499999999999993" customHeight="1">
      <c r="AG2386" s="72">
        <v>42767</v>
      </c>
      <c r="AH2386" s="19" t="s">
        <v>62</v>
      </c>
      <c r="AI2386" s="71">
        <v>0.41</v>
      </c>
      <c r="AJ2386" s="71"/>
      <c r="AK2386" s="71"/>
      <c r="AL2386" s="71"/>
      <c r="AM2386" s="71"/>
      <c r="AN2386" s="71"/>
      <c r="AO2386" s="19"/>
      <c r="AP2386" s="19"/>
      <c r="AQ2386" s="3">
        <f t="shared" si="168"/>
        <v>26.558345731887243</v>
      </c>
      <c r="AR2386" s="19"/>
      <c r="AS2386" s="19"/>
      <c r="AT2386" s="19"/>
      <c r="AU2386" s="19"/>
      <c r="AV2386" s="19"/>
      <c r="AW2386" s="61"/>
    </row>
    <row r="2387" spans="33:49" ht="9.9499999999999993" customHeight="1">
      <c r="AG2387" s="18">
        <v>42795</v>
      </c>
      <c r="AH2387" s="71" t="s">
        <v>57</v>
      </c>
      <c r="AI2387" s="19"/>
      <c r="AJ2387" s="71">
        <v>1.54</v>
      </c>
      <c r="AK2387" s="71"/>
      <c r="AL2387" s="71"/>
      <c r="AM2387" s="19"/>
      <c r="AN2387" s="71"/>
      <c r="AO2387" s="19"/>
      <c r="AP2387" s="19"/>
      <c r="AQ2387" s="3">
        <f t="shared" si="168"/>
        <v>26.511377872089032</v>
      </c>
      <c r="AR2387" s="19"/>
      <c r="AS2387" s="19"/>
      <c r="AT2387" s="19"/>
      <c r="AU2387" s="19"/>
      <c r="AV2387" s="19"/>
      <c r="AW2387" s="61"/>
    </row>
    <row r="2388" spans="33:49" ht="9.9499999999999993" customHeight="1">
      <c r="AG2388" s="72">
        <v>42795</v>
      </c>
      <c r="AH2388" s="19" t="s">
        <v>62</v>
      </c>
      <c r="AI2388" s="71">
        <v>1.1399999999999999</v>
      </c>
      <c r="AJ2388" s="71"/>
      <c r="AK2388" s="71"/>
      <c r="AL2388" s="71"/>
      <c r="AM2388" s="71"/>
      <c r="AN2388" s="71"/>
      <c r="AO2388" s="19"/>
      <c r="AP2388" s="19"/>
      <c r="AQ2388" s="3">
        <f t="shared" si="168"/>
        <v>26.511377872089032</v>
      </c>
      <c r="AR2388" s="19"/>
      <c r="AS2388" s="19"/>
      <c r="AT2388" s="19"/>
      <c r="AU2388" s="19"/>
      <c r="AV2388" s="19"/>
      <c r="AW2388" s="61"/>
    </row>
    <row r="2389" spans="33:49" ht="9.9499999999999993" customHeight="1">
      <c r="AG2389" s="18">
        <v>42796</v>
      </c>
      <c r="AH2389" s="19" t="s">
        <v>61</v>
      </c>
      <c r="AI2389" s="19"/>
      <c r="AJ2389" s="19"/>
      <c r="AK2389" s="19"/>
      <c r="AL2389" s="19">
        <v>1.49</v>
      </c>
      <c r="AM2389" s="19"/>
      <c r="AN2389" s="19"/>
      <c r="AO2389" s="19"/>
      <c r="AP2389" s="19"/>
      <c r="AQ2389" s="3">
        <f t="shared" si="168"/>
        <v>26.509701985615447</v>
      </c>
      <c r="AR2389" s="19"/>
      <c r="AS2389" s="19"/>
      <c r="AT2389" s="19"/>
      <c r="AU2389" s="19"/>
      <c r="AV2389" s="19"/>
      <c r="AW2389" s="61"/>
    </row>
    <row r="2390" spans="33:49" ht="9.9499999999999993" customHeight="1">
      <c r="AG2390" s="72">
        <v>42828</v>
      </c>
      <c r="AH2390" s="19" t="s">
        <v>62</v>
      </c>
      <c r="AI2390" s="71">
        <v>0.89</v>
      </c>
      <c r="AJ2390" s="71"/>
      <c r="AK2390" s="71"/>
      <c r="AL2390" s="71"/>
      <c r="AM2390" s="71"/>
      <c r="AN2390" s="71"/>
      <c r="AO2390" s="19"/>
      <c r="AP2390" s="19"/>
      <c r="AQ2390" s="3">
        <f t="shared" si="168"/>
        <v>26.45612951786369</v>
      </c>
      <c r="AR2390" s="19"/>
      <c r="AS2390" s="19"/>
      <c r="AT2390" s="19"/>
      <c r="AU2390" s="19"/>
      <c r="AV2390" s="19"/>
      <c r="AW2390" s="61"/>
    </row>
    <row r="2391" spans="33:49" ht="9.9499999999999993" customHeight="1">
      <c r="AG2391" s="18">
        <v>42829</v>
      </c>
      <c r="AH2391" s="19" t="s">
        <v>61</v>
      </c>
      <c r="AI2391" s="19"/>
      <c r="AJ2391" s="19"/>
      <c r="AK2391" s="19"/>
      <c r="AL2391" s="19">
        <v>1.62</v>
      </c>
      <c r="AM2391" s="19"/>
      <c r="AN2391" s="19"/>
      <c r="AO2391" s="19"/>
      <c r="AP2391" s="19"/>
      <c r="AQ2391" s="3">
        <f t="shared" si="168"/>
        <v>26.454457123851711</v>
      </c>
      <c r="AR2391" s="19"/>
      <c r="AS2391" s="19"/>
      <c r="AT2391" s="19"/>
      <c r="AU2391" s="19"/>
      <c r="AV2391" s="19"/>
      <c r="AW2391" s="61"/>
    </row>
    <row r="2392" spans="33:49" ht="9.9499999999999993" customHeight="1">
      <c r="AG2392" s="18">
        <v>42829</v>
      </c>
      <c r="AH2392" s="71" t="s">
        <v>57</v>
      </c>
      <c r="AI2392" s="19"/>
      <c r="AJ2392" s="71">
        <v>0.66</v>
      </c>
      <c r="AK2392" s="71"/>
      <c r="AL2392" s="71"/>
      <c r="AM2392" s="19"/>
      <c r="AN2392" s="71"/>
      <c r="AO2392" s="19"/>
      <c r="AP2392" s="19"/>
      <c r="AQ2392" s="3">
        <f t="shared" si="168"/>
        <v>26.454457123851711</v>
      </c>
      <c r="AR2392" s="19"/>
      <c r="AS2392" s="19"/>
      <c r="AT2392" s="19"/>
      <c r="AU2392" s="19"/>
      <c r="AV2392" s="19"/>
      <c r="AW2392" s="61"/>
    </row>
    <row r="2393" spans="33:49" ht="9.9499999999999993" customHeight="1">
      <c r="AG2393" s="18">
        <v>42853</v>
      </c>
      <c r="AH2393" s="19" t="s">
        <v>61</v>
      </c>
      <c r="AI2393" s="19"/>
      <c r="AJ2393" s="19"/>
      <c r="AK2393" s="19"/>
      <c r="AL2393" s="19">
        <v>1.41</v>
      </c>
      <c r="AM2393" s="19"/>
      <c r="AN2393" s="19"/>
      <c r="AO2393" s="19"/>
      <c r="AP2393" s="19"/>
      <c r="AQ2393" s="3">
        <f t="shared" si="168"/>
        <v>26.414351367742249</v>
      </c>
      <c r="AR2393" s="19"/>
      <c r="AS2393" s="19"/>
      <c r="AT2393" s="19"/>
      <c r="AU2393" s="19"/>
      <c r="AV2393" s="19"/>
      <c r="AW2393" s="61"/>
    </row>
    <row r="2394" spans="33:49" ht="9.9499999999999993" customHeight="1">
      <c r="AG2394" s="18">
        <v>42853</v>
      </c>
      <c r="AH2394" s="71" t="s">
        <v>57</v>
      </c>
      <c r="AI2394" s="19"/>
      <c r="AJ2394" s="71">
        <v>0.54</v>
      </c>
      <c r="AK2394" s="71"/>
      <c r="AL2394" s="71"/>
      <c r="AM2394" s="19"/>
      <c r="AN2394" s="71"/>
      <c r="AO2394" s="19"/>
      <c r="AP2394" s="19"/>
      <c r="AQ2394" s="3">
        <f t="shared" si="168"/>
        <v>26.414351367742249</v>
      </c>
      <c r="AR2394" s="19"/>
      <c r="AS2394" s="19"/>
      <c r="AT2394" s="19"/>
      <c r="AU2394" s="19"/>
      <c r="AV2394" s="19"/>
      <c r="AW2394" s="61"/>
    </row>
    <row r="2395" spans="33:49" ht="9.9499999999999993" customHeight="1">
      <c r="AG2395" s="72">
        <v>42856</v>
      </c>
      <c r="AH2395" s="19" t="s">
        <v>62</v>
      </c>
      <c r="AI2395" s="71">
        <v>0.68</v>
      </c>
      <c r="AJ2395" s="71"/>
      <c r="AK2395" s="71"/>
      <c r="AL2395" s="71"/>
      <c r="AM2395" s="71"/>
      <c r="AN2395" s="71"/>
      <c r="AO2395" s="19"/>
      <c r="AP2395" s="19"/>
      <c r="AQ2395" s="3">
        <f t="shared" si="168"/>
        <v>26.409342425228377</v>
      </c>
      <c r="AR2395" s="19"/>
      <c r="AS2395" s="19"/>
      <c r="AT2395" s="19"/>
      <c r="AU2395" s="19"/>
      <c r="AV2395" s="19"/>
      <c r="AW2395" s="61"/>
    </row>
    <row r="2396" spans="33:49" ht="9.9499999999999993" customHeight="1">
      <c r="AG2396" s="18">
        <v>42887</v>
      </c>
      <c r="AH2396" s="19" t="s">
        <v>61</v>
      </c>
      <c r="AI2396" s="19"/>
      <c r="AJ2396" s="19"/>
      <c r="AK2396" s="19"/>
      <c r="AL2396" s="19">
        <v>3.25</v>
      </c>
      <c r="AM2396" s="19"/>
      <c r="AN2396" s="19"/>
      <c r="AO2396" s="19"/>
      <c r="AP2396" s="19"/>
      <c r="AQ2396" s="3">
        <f t="shared" si="168"/>
        <v>26.357638938410599</v>
      </c>
      <c r="AR2396" s="19"/>
      <c r="AS2396" s="19"/>
      <c r="AT2396" s="19"/>
      <c r="AU2396" s="19"/>
      <c r="AV2396" s="19"/>
      <c r="AW2396" s="61"/>
    </row>
    <row r="2397" spans="33:49" ht="9.9499999999999993" customHeight="1">
      <c r="AG2397" s="18">
        <v>42887</v>
      </c>
      <c r="AH2397" s="71" t="s">
        <v>57</v>
      </c>
      <c r="AI2397" s="19"/>
      <c r="AJ2397" s="71">
        <v>0.62</v>
      </c>
      <c r="AK2397" s="71"/>
      <c r="AL2397" s="71"/>
      <c r="AM2397" s="19"/>
      <c r="AN2397" s="71"/>
      <c r="AO2397" s="19"/>
      <c r="AP2397" s="19"/>
      <c r="AQ2397" s="3">
        <f t="shared" si="168"/>
        <v>26.357638938410599</v>
      </c>
      <c r="AR2397" s="19"/>
      <c r="AS2397" s="19"/>
      <c r="AT2397" s="19"/>
      <c r="AU2397" s="19"/>
      <c r="AV2397" s="19"/>
      <c r="AW2397" s="61"/>
    </row>
    <row r="2398" spans="33:49" ht="9.9499999999999993" customHeight="1">
      <c r="AG2398" s="72">
        <v>42887</v>
      </c>
      <c r="AH2398" s="19" t="s">
        <v>62</v>
      </c>
      <c r="AI2398" s="71">
        <v>0.71</v>
      </c>
      <c r="AJ2398" s="71"/>
      <c r="AK2398" s="71"/>
      <c r="AL2398" s="71"/>
      <c r="AM2398" s="71"/>
      <c r="AN2398" s="71"/>
      <c r="AO2398" s="19"/>
      <c r="AP2398" s="19"/>
      <c r="AQ2398" s="3">
        <f t="shared" si="168"/>
        <v>26.357638938410599</v>
      </c>
      <c r="AR2398" s="19"/>
      <c r="AS2398" s="19"/>
      <c r="AT2398" s="19"/>
      <c r="AU2398" s="19"/>
      <c r="AV2398" s="19"/>
      <c r="AW2398" s="61"/>
    </row>
    <row r="2399" spans="33:49" ht="9.9499999999999993" customHeight="1">
      <c r="AG2399" s="18">
        <v>42919</v>
      </c>
      <c r="AH2399" s="19" t="s">
        <v>61</v>
      </c>
      <c r="AI2399" s="19"/>
      <c r="AJ2399" s="19"/>
      <c r="AK2399" s="19"/>
      <c r="AL2399" s="19">
        <v>0.33</v>
      </c>
      <c r="AM2399" s="19"/>
      <c r="AN2399" s="19"/>
      <c r="AO2399" s="19"/>
      <c r="AP2399" s="19"/>
      <c r="AQ2399" s="3">
        <f t="shared" si="168"/>
        <v>26.304373769197959</v>
      </c>
      <c r="AR2399" s="19"/>
      <c r="AS2399" s="19"/>
      <c r="AT2399" s="19"/>
      <c r="AU2399" s="19"/>
      <c r="AV2399" s="19"/>
      <c r="AW2399" s="61"/>
    </row>
    <row r="2400" spans="33:49" ht="9.9499999999999993" customHeight="1">
      <c r="AG2400" s="18">
        <v>42919</v>
      </c>
      <c r="AH2400" s="71" t="s">
        <v>57</v>
      </c>
      <c r="AI2400" s="19"/>
      <c r="AJ2400" s="71">
        <v>0.34</v>
      </c>
      <c r="AK2400" s="71"/>
      <c r="AL2400" s="71"/>
      <c r="AM2400" s="19"/>
      <c r="AN2400" s="71"/>
      <c r="AO2400" s="19"/>
      <c r="AP2400" s="19"/>
      <c r="AQ2400" s="3">
        <f t="shared" si="168"/>
        <v>26.304373769197959</v>
      </c>
      <c r="AR2400" s="19"/>
      <c r="AS2400" s="19"/>
      <c r="AT2400" s="19"/>
      <c r="AU2400" s="19"/>
      <c r="AV2400" s="19"/>
    </row>
    <row r="2401" spans="33:48" ht="9.9499999999999993" customHeight="1">
      <c r="AG2401" s="72">
        <v>42919</v>
      </c>
      <c r="AH2401" s="19" t="s">
        <v>62</v>
      </c>
      <c r="AI2401" s="71">
        <v>0.27</v>
      </c>
      <c r="AJ2401" s="71"/>
      <c r="AK2401" s="71"/>
      <c r="AL2401" s="71"/>
      <c r="AM2401" s="71"/>
      <c r="AN2401" s="71"/>
      <c r="AO2401" s="19"/>
      <c r="AP2401" s="19"/>
      <c r="AQ2401" s="3">
        <f t="shared" si="168"/>
        <v>26.304373769197959</v>
      </c>
      <c r="AR2401" s="19"/>
      <c r="AS2401" s="19"/>
      <c r="AT2401" s="19"/>
      <c r="AU2401" s="19"/>
      <c r="AV2401" s="19"/>
    </row>
    <row r="2402" spans="33:48" ht="9.9499999999999993" customHeight="1">
      <c r="AG2402" s="18">
        <v>42948</v>
      </c>
      <c r="AH2402" s="19" t="s">
        <v>61</v>
      </c>
      <c r="AI2402" s="19"/>
      <c r="AJ2402" s="19"/>
      <c r="AK2402" s="19"/>
      <c r="AL2402" s="19">
        <v>0.22</v>
      </c>
      <c r="AM2402" s="19"/>
      <c r="AN2402" s="19"/>
      <c r="AO2402" s="19"/>
      <c r="AP2402" s="19"/>
      <c r="AQ2402" s="3">
        <f t="shared" si="168"/>
        <v>26.256195193002558</v>
      </c>
      <c r="AR2402" s="19"/>
      <c r="AS2402" s="19"/>
      <c r="AT2402" s="19"/>
      <c r="AU2402" s="19"/>
      <c r="AV2402" s="19"/>
    </row>
    <row r="2403" spans="33:48" ht="9.9499999999999993" customHeight="1">
      <c r="AG2403" s="18">
        <v>42948</v>
      </c>
      <c r="AH2403" s="71" t="s">
        <v>57</v>
      </c>
      <c r="AI2403" s="19"/>
      <c r="AJ2403" s="71">
        <v>0.16</v>
      </c>
      <c r="AK2403" s="71"/>
      <c r="AL2403" s="71"/>
      <c r="AM2403" s="19"/>
      <c r="AN2403" s="71"/>
      <c r="AO2403" s="19"/>
      <c r="AP2403" s="19"/>
      <c r="AQ2403" s="3">
        <f t="shared" si="168"/>
        <v>26.256195193002558</v>
      </c>
      <c r="AR2403" s="19"/>
      <c r="AS2403" s="19"/>
      <c r="AT2403" s="19"/>
      <c r="AU2403" s="19"/>
      <c r="AV2403" s="19"/>
    </row>
    <row r="2404" spans="33:48" ht="9.9499999999999993" customHeight="1">
      <c r="AG2404" s="72">
        <v>42948</v>
      </c>
      <c r="AH2404" s="19" t="s">
        <v>62</v>
      </c>
      <c r="AI2404" s="71">
        <v>0.28999999999999998</v>
      </c>
      <c r="AJ2404" s="71"/>
      <c r="AK2404" s="71"/>
      <c r="AL2404" s="71"/>
      <c r="AM2404" s="71"/>
      <c r="AN2404" s="71"/>
      <c r="AO2404" s="19"/>
      <c r="AP2404" s="19"/>
      <c r="AQ2404" s="3">
        <f t="shared" si="168"/>
        <v>26.256195193002558</v>
      </c>
      <c r="AR2404" s="19"/>
      <c r="AS2404" s="19"/>
      <c r="AT2404" s="19"/>
      <c r="AU2404" s="19"/>
      <c r="AV2404" s="19"/>
    </row>
    <row r="2405" spans="33:48" ht="9.9499999999999993" customHeight="1">
      <c r="AG2405" s="18">
        <v>42979</v>
      </c>
      <c r="AH2405" s="19" t="s">
        <v>61</v>
      </c>
      <c r="AI2405" s="19"/>
      <c r="AJ2405" s="19"/>
      <c r="AK2405" s="19"/>
      <c r="AL2405" s="19">
        <v>0.13</v>
      </c>
      <c r="AM2405" s="19"/>
      <c r="AN2405" s="19"/>
      <c r="AO2405" s="19"/>
      <c r="AP2405" s="19"/>
      <c r="AQ2405" s="3">
        <f t="shared" si="168"/>
        <v>26.20479153363884</v>
      </c>
      <c r="AR2405" s="19"/>
      <c r="AS2405" s="19"/>
      <c r="AT2405" s="19"/>
      <c r="AU2405" s="19"/>
      <c r="AV2405" s="19"/>
    </row>
    <row r="2406" spans="33:48" ht="9.9499999999999993" customHeight="1">
      <c r="AG2406" s="18">
        <v>42979</v>
      </c>
      <c r="AH2406" s="71" t="s">
        <v>57</v>
      </c>
      <c r="AI2406" s="19"/>
      <c r="AJ2406" s="71">
        <v>0.11</v>
      </c>
      <c r="AK2406" s="71"/>
      <c r="AL2406" s="71"/>
      <c r="AM2406" s="19"/>
      <c r="AN2406" s="71"/>
      <c r="AO2406" s="19"/>
      <c r="AP2406" s="19"/>
      <c r="AQ2406" s="3">
        <f t="shared" ref="AQ2406:AQ2437" si="169">100*2.71828^(-(0.69315/30.02)*(AG2406-21794)/365.25)</f>
        <v>26.20479153363884</v>
      </c>
      <c r="AR2406" s="19"/>
      <c r="AS2406" s="19"/>
      <c r="AT2406" s="19"/>
      <c r="AU2406" s="19"/>
      <c r="AV2406" s="19"/>
    </row>
    <row r="2407" spans="33:48" ht="9.9499999999999993" customHeight="1">
      <c r="AG2407" s="72">
        <v>42979</v>
      </c>
      <c r="AH2407" s="19" t="s">
        <v>62</v>
      </c>
      <c r="AI2407" s="71">
        <v>0.32</v>
      </c>
      <c r="AJ2407" s="71"/>
      <c r="AK2407" s="71"/>
      <c r="AL2407" s="71"/>
      <c r="AM2407" s="71"/>
      <c r="AN2407" s="71"/>
      <c r="AO2407" s="19"/>
      <c r="AP2407" s="19"/>
      <c r="AQ2407" s="3">
        <f t="shared" si="169"/>
        <v>26.20479153363884</v>
      </c>
      <c r="AR2407" s="19"/>
      <c r="AS2407" s="19"/>
      <c r="AT2407" s="19"/>
      <c r="AU2407" s="19"/>
      <c r="AV2407" s="19"/>
    </row>
    <row r="2408" spans="33:48" ht="9.9499999999999993" customHeight="1">
      <c r="AG2408" s="18">
        <v>43010</v>
      </c>
      <c r="AH2408" s="19" t="s">
        <v>61</v>
      </c>
      <c r="AI2408" s="19"/>
      <c r="AJ2408" s="19"/>
      <c r="AK2408" s="19"/>
      <c r="AL2408" s="19">
        <v>0.47</v>
      </c>
      <c r="AM2408" s="19"/>
      <c r="AN2408" s="19"/>
      <c r="AO2408" s="19"/>
      <c r="AP2408" s="19"/>
      <c r="AQ2408" s="3">
        <f t="shared" si="169"/>
        <v>26.153488510950631</v>
      </c>
      <c r="AR2408" s="19"/>
      <c r="AS2408" s="19"/>
      <c r="AT2408" s="19"/>
      <c r="AU2408" s="19"/>
      <c r="AV2408" s="19"/>
    </row>
    <row r="2409" spans="33:48" ht="9.9499999999999993" customHeight="1">
      <c r="AG2409" s="18">
        <v>43010</v>
      </c>
      <c r="AH2409" s="71" t="s">
        <v>57</v>
      </c>
      <c r="AI2409" s="19"/>
      <c r="AJ2409" s="71">
        <v>0.24</v>
      </c>
      <c r="AK2409" s="71"/>
      <c r="AL2409" s="71"/>
      <c r="AM2409" s="19"/>
      <c r="AN2409" s="71"/>
      <c r="AO2409" s="19"/>
      <c r="AP2409" s="19"/>
      <c r="AQ2409" s="3">
        <f t="shared" si="169"/>
        <v>26.153488510950631</v>
      </c>
      <c r="AR2409" s="19"/>
      <c r="AS2409" s="19"/>
      <c r="AT2409" s="19"/>
      <c r="AU2409" s="19"/>
      <c r="AV2409" s="19"/>
    </row>
    <row r="2410" spans="33:48" ht="9.9499999999999993" customHeight="1">
      <c r="AG2410" s="72">
        <v>43010</v>
      </c>
      <c r="AH2410" s="19" t="s">
        <v>62</v>
      </c>
      <c r="AI2410" s="71">
        <v>0.49</v>
      </c>
      <c r="AJ2410" s="71"/>
      <c r="AK2410" s="71"/>
      <c r="AL2410" s="71"/>
      <c r="AM2410" s="71"/>
      <c r="AN2410" s="71"/>
      <c r="AO2410" s="19"/>
      <c r="AP2410" s="19"/>
      <c r="AQ2410" s="3">
        <f t="shared" si="169"/>
        <v>26.153488510950631</v>
      </c>
      <c r="AR2410" s="19"/>
      <c r="AS2410" s="19"/>
      <c r="AT2410" s="19"/>
      <c r="AU2410" s="19"/>
      <c r="AV2410" s="19"/>
    </row>
    <row r="2411" spans="33:48" ht="9.9499999999999993" customHeight="1">
      <c r="AG2411" s="18">
        <v>43040</v>
      </c>
      <c r="AH2411" s="19" t="s">
        <v>61</v>
      </c>
      <c r="AI2411" s="19"/>
      <c r="AJ2411" s="19"/>
      <c r="AK2411" s="19"/>
      <c r="AL2411" s="19">
        <v>0.23</v>
      </c>
      <c r="AM2411" s="19"/>
      <c r="AN2411" s="19"/>
      <c r="AO2411" s="19"/>
      <c r="AP2411" s="19"/>
      <c r="AQ2411" s="3">
        <f t="shared" si="169"/>
        <v>26.103936058418892</v>
      </c>
      <c r="AR2411" s="19"/>
      <c r="AS2411" s="19"/>
      <c r="AT2411" s="19"/>
      <c r="AU2411" s="19"/>
      <c r="AV2411" s="19"/>
    </row>
    <row r="2412" spans="33:48" ht="9.9499999999999993" customHeight="1">
      <c r="AG2412" s="18">
        <v>43040</v>
      </c>
      <c r="AH2412" s="71" t="s">
        <v>57</v>
      </c>
      <c r="AI2412" s="19"/>
      <c r="AJ2412" s="71">
        <v>0.47</v>
      </c>
      <c r="AK2412" s="71"/>
      <c r="AL2412" s="71"/>
      <c r="AM2412" s="19"/>
      <c r="AN2412" s="71"/>
      <c r="AO2412" s="19"/>
      <c r="AP2412" s="19"/>
      <c r="AQ2412" s="3">
        <f t="shared" si="169"/>
        <v>26.103936058418892</v>
      </c>
      <c r="AR2412" s="19"/>
      <c r="AS2412" s="19"/>
      <c r="AT2412" s="19"/>
      <c r="AU2412" s="19"/>
      <c r="AV2412" s="19"/>
    </row>
    <row r="2413" spans="33:48" ht="9.9499999999999993" customHeight="1">
      <c r="AG2413" s="72">
        <v>43040</v>
      </c>
      <c r="AH2413" s="19" t="s">
        <v>62</v>
      </c>
      <c r="AI2413" s="71">
        <v>1.96</v>
      </c>
      <c r="AJ2413" s="71"/>
      <c r="AK2413" s="71"/>
      <c r="AL2413" s="71"/>
      <c r="AM2413" s="71"/>
      <c r="AN2413" s="71"/>
      <c r="AO2413" s="19"/>
      <c r="AP2413" s="19"/>
      <c r="AQ2413" s="3">
        <f t="shared" si="169"/>
        <v>26.103936058418892</v>
      </c>
      <c r="AR2413" s="19"/>
      <c r="AS2413" s="19"/>
      <c r="AT2413" s="19"/>
      <c r="AU2413" s="19"/>
      <c r="AV2413" s="19"/>
    </row>
    <row r="2414" spans="33:48" ht="9.9499999999999993" customHeight="1">
      <c r="AG2414" s="18">
        <v>43070</v>
      </c>
      <c r="AH2414" s="19" t="s">
        <v>61</v>
      </c>
      <c r="AI2414" s="19"/>
      <c r="AJ2414" s="19"/>
      <c r="AK2414" s="19"/>
      <c r="AL2414" s="19">
        <v>0.37</v>
      </c>
      <c r="AM2414" s="19"/>
      <c r="AN2414" s="19"/>
      <c r="AO2414" s="19"/>
      <c r="AP2414" s="19"/>
      <c r="AQ2414" s="3">
        <f t="shared" si="169"/>
        <v>26.054477491853874</v>
      </c>
      <c r="AR2414" s="19"/>
      <c r="AS2414" s="19"/>
      <c r="AT2414" s="19"/>
      <c r="AU2414" s="19"/>
      <c r="AV2414" s="19"/>
    </row>
    <row r="2415" spans="33:48" ht="9.9499999999999993" customHeight="1">
      <c r="AG2415" s="18">
        <v>43070</v>
      </c>
      <c r="AH2415" s="71" t="s">
        <v>57</v>
      </c>
      <c r="AI2415" s="19"/>
      <c r="AJ2415" s="71">
        <v>0.28999999999999998</v>
      </c>
      <c r="AK2415" s="71"/>
      <c r="AL2415" s="71"/>
      <c r="AM2415" s="19"/>
      <c r="AN2415" s="71"/>
      <c r="AO2415" s="19"/>
      <c r="AP2415" s="19"/>
      <c r="AQ2415" s="3">
        <f t="shared" si="169"/>
        <v>26.054477491853874</v>
      </c>
      <c r="AR2415" s="19"/>
      <c r="AS2415" s="19"/>
      <c r="AT2415" s="19"/>
      <c r="AU2415" s="19"/>
      <c r="AV2415" s="19"/>
    </row>
    <row r="2416" spans="33:48" ht="9.9499999999999993" customHeight="1">
      <c r="AG2416" s="72">
        <v>43070</v>
      </c>
      <c r="AH2416" s="19" t="s">
        <v>62</v>
      </c>
      <c r="AI2416" s="71">
        <v>0.23</v>
      </c>
      <c r="AJ2416" s="71"/>
      <c r="AK2416" s="71"/>
      <c r="AL2416" s="71"/>
      <c r="AM2416" s="71"/>
      <c r="AN2416" s="71"/>
      <c r="AO2416" s="19"/>
      <c r="AP2416" s="19"/>
      <c r="AQ2416" s="3">
        <f t="shared" si="169"/>
        <v>26.054477491853874</v>
      </c>
      <c r="AR2416" s="19"/>
      <c r="AS2416" s="19"/>
      <c r="AT2416" s="19"/>
      <c r="AU2416" s="19"/>
      <c r="AV2416" s="19"/>
    </row>
    <row r="2417" spans="33:48" ht="9.9499999999999993" customHeight="1">
      <c r="AG2417" s="18">
        <v>43104</v>
      </c>
      <c r="AH2417" s="19" t="s">
        <v>61</v>
      </c>
      <c r="AI2417" s="19"/>
      <c r="AJ2417" s="19"/>
      <c r="AK2417" s="19"/>
      <c r="AL2417" s="19">
        <v>0.97</v>
      </c>
      <c r="AM2417" s="19"/>
      <c r="AN2417" s="19"/>
      <c r="AO2417" s="19"/>
      <c r="AP2417" s="19"/>
      <c r="AQ2417" s="3">
        <f t="shared" si="169"/>
        <v>25.998537722863961</v>
      </c>
      <c r="AR2417" s="19"/>
      <c r="AS2417" s="19"/>
      <c r="AT2417" s="19"/>
      <c r="AU2417" s="19"/>
      <c r="AV2417" s="19"/>
    </row>
    <row r="2418" spans="33:48" ht="9.9499999999999993" customHeight="1">
      <c r="AG2418" s="18">
        <v>43104</v>
      </c>
      <c r="AH2418" s="71" t="s">
        <v>57</v>
      </c>
      <c r="AI2418" s="19"/>
      <c r="AJ2418" s="71">
        <v>0.48</v>
      </c>
      <c r="AK2418" s="71"/>
      <c r="AL2418" s="71"/>
      <c r="AM2418" s="19"/>
      <c r="AN2418" s="71"/>
      <c r="AO2418" s="19"/>
      <c r="AP2418" s="19"/>
      <c r="AQ2418" s="3">
        <f t="shared" si="169"/>
        <v>25.998537722863961</v>
      </c>
      <c r="AR2418" s="19"/>
      <c r="AS2418" s="19"/>
      <c r="AT2418" s="19"/>
      <c r="AU2418" s="19"/>
      <c r="AV2418" s="19"/>
    </row>
    <row r="2419" spans="33:48" ht="9.9499999999999993" customHeight="1">
      <c r="AG2419" s="72">
        <v>43104</v>
      </c>
      <c r="AH2419" s="19" t="s">
        <v>62</v>
      </c>
      <c r="AI2419" s="71">
        <v>0.59</v>
      </c>
      <c r="AJ2419" s="71"/>
      <c r="AK2419" s="71"/>
      <c r="AL2419" s="71"/>
      <c r="AM2419" s="71"/>
      <c r="AN2419" s="71"/>
      <c r="AO2419" s="19"/>
      <c r="AP2419" s="19"/>
      <c r="AQ2419" s="3">
        <f t="shared" si="169"/>
        <v>25.998537722863961</v>
      </c>
      <c r="AR2419" s="19"/>
      <c r="AS2419" s="19"/>
      <c r="AT2419" s="19"/>
      <c r="AU2419" s="19"/>
      <c r="AV2419" s="19"/>
    </row>
    <row r="2420" spans="33:48" ht="9.9499999999999993" customHeight="1">
      <c r="AG2420" s="18">
        <v>43221</v>
      </c>
      <c r="AH2420" s="19" t="s">
        <v>61</v>
      </c>
      <c r="AI2420" s="19"/>
      <c r="AJ2420" s="19"/>
      <c r="AK2420" s="19"/>
      <c r="AL2420" s="19">
        <v>0.74</v>
      </c>
      <c r="AM2420" s="19"/>
      <c r="AN2420" s="19"/>
      <c r="AO2420" s="19"/>
      <c r="AP2420" s="19"/>
      <c r="AQ2420" s="3">
        <f t="shared" si="169"/>
        <v>25.806955274047493</v>
      </c>
      <c r="AR2420" s="19"/>
      <c r="AS2420" s="19"/>
      <c r="AT2420" s="19"/>
      <c r="AU2420" s="19"/>
      <c r="AV2420" s="19"/>
    </row>
    <row r="2421" spans="33:48" ht="9.9499999999999993" customHeight="1">
      <c r="AG2421" s="18">
        <v>43221</v>
      </c>
      <c r="AH2421" s="71" t="s">
        <v>57</v>
      </c>
      <c r="AI2421" s="19"/>
      <c r="AJ2421" s="71">
        <v>0.61</v>
      </c>
      <c r="AK2421" s="71"/>
      <c r="AL2421" s="71"/>
      <c r="AM2421" s="19"/>
      <c r="AN2421" s="71"/>
      <c r="AO2421" s="19"/>
      <c r="AP2421" s="19"/>
      <c r="AQ2421" s="3">
        <f t="shared" si="169"/>
        <v>25.806955274047493</v>
      </c>
      <c r="AR2421" s="19"/>
      <c r="AS2421" s="19"/>
      <c r="AT2421" s="19"/>
      <c r="AU2421" s="19"/>
      <c r="AV2421" s="19"/>
    </row>
    <row r="2422" spans="33:48" ht="9.9499999999999993" customHeight="1">
      <c r="AG2422" s="72">
        <v>43221</v>
      </c>
      <c r="AH2422" s="19" t="s">
        <v>62</v>
      </c>
      <c r="AI2422" s="71">
        <v>0.67</v>
      </c>
      <c r="AJ2422" s="71"/>
      <c r="AK2422" s="71"/>
      <c r="AL2422" s="71"/>
      <c r="AM2422" s="71"/>
      <c r="AN2422" s="71"/>
      <c r="AO2422" s="19"/>
      <c r="AP2422" s="19"/>
      <c r="AQ2422" s="3">
        <f t="shared" si="169"/>
        <v>25.806955274047493</v>
      </c>
      <c r="AR2422" s="19"/>
      <c r="AS2422" s="19"/>
      <c r="AT2422" s="19"/>
      <c r="AU2422" s="19"/>
      <c r="AV2422" s="19"/>
    </row>
    <row r="2423" spans="33:48" ht="9.9499999999999993" customHeight="1">
      <c r="AG2423" s="18">
        <v>43252</v>
      </c>
      <c r="AH2423" s="19" t="s">
        <v>61</v>
      </c>
      <c r="AI2423" s="19"/>
      <c r="AJ2423" s="19"/>
      <c r="AK2423" s="19"/>
      <c r="AL2423" s="19">
        <v>0.53</v>
      </c>
      <c r="AM2423" s="19"/>
      <c r="AN2423" s="19"/>
      <c r="AO2423" s="19"/>
      <c r="AP2423" s="19"/>
      <c r="AQ2423" s="3">
        <f t="shared" si="169"/>
        <v>25.75643112428509</v>
      </c>
      <c r="AR2423" s="19"/>
      <c r="AS2423" s="19"/>
      <c r="AT2423" s="19"/>
      <c r="AU2423" s="19"/>
      <c r="AV2423" s="19"/>
    </row>
    <row r="2424" spans="33:48" ht="9.9499999999999993" customHeight="1">
      <c r="AG2424" s="18">
        <v>43252</v>
      </c>
      <c r="AH2424" s="71" t="s">
        <v>57</v>
      </c>
      <c r="AI2424" s="19"/>
      <c r="AJ2424" s="71">
        <v>0.3</v>
      </c>
      <c r="AK2424" s="71"/>
      <c r="AL2424" s="71"/>
      <c r="AM2424" s="19"/>
      <c r="AN2424" s="71"/>
      <c r="AO2424" s="19"/>
      <c r="AP2424" s="19"/>
      <c r="AQ2424" s="3">
        <f t="shared" si="169"/>
        <v>25.75643112428509</v>
      </c>
      <c r="AR2424" s="19"/>
      <c r="AS2424" s="19"/>
      <c r="AT2424" s="19"/>
      <c r="AU2424" s="19"/>
      <c r="AV2424" s="19"/>
    </row>
    <row r="2425" spans="33:48" ht="9.9499999999999993" customHeight="1">
      <c r="AG2425" s="72">
        <v>43252</v>
      </c>
      <c r="AH2425" s="19" t="s">
        <v>62</v>
      </c>
      <c r="AI2425" s="71">
        <v>0.5</v>
      </c>
      <c r="AJ2425" s="71"/>
      <c r="AK2425" s="71"/>
      <c r="AL2425" s="71"/>
      <c r="AM2425" s="71"/>
      <c r="AN2425" s="71"/>
      <c r="AO2425" s="19"/>
      <c r="AP2425" s="19"/>
      <c r="AQ2425" s="3">
        <f t="shared" si="169"/>
        <v>25.75643112428509</v>
      </c>
      <c r="AR2425" s="19"/>
      <c r="AS2425" s="19"/>
      <c r="AT2425" s="19"/>
      <c r="AU2425" s="19"/>
      <c r="AV2425" s="19"/>
    </row>
    <row r="2426" spans="33:48" ht="9.9499999999999993" customHeight="1">
      <c r="AG2426" s="18">
        <v>43283</v>
      </c>
      <c r="AH2426" s="19" t="s">
        <v>61</v>
      </c>
      <c r="AI2426" s="19"/>
      <c r="AJ2426" s="19"/>
      <c r="AK2426" s="19"/>
      <c r="AL2426" s="19">
        <v>0.28000000000000003</v>
      </c>
      <c r="AM2426" s="19"/>
      <c r="AN2426" s="19"/>
      <c r="AO2426" s="19"/>
      <c r="AP2426" s="19"/>
      <c r="AQ2426" s="3">
        <f t="shared" si="169"/>
        <v>25.706005889318423</v>
      </c>
      <c r="AR2426" s="19"/>
      <c r="AS2426" s="19"/>
      <c r="AT2426" s="19"/>
      <c r="AU2426" s="19"/>
      <c r="AV2426" s="19"/>
    </row>
    <row r="2427" spans="33:48" ht="9.9499999999999993" customHeight="1">
      <c r="AG2427" s="18">
        <v>43283</v>
      </c>
      <c r="AH2427" s="71" t="s">
        <v>57</v>
      </c>
      <c r="AI2427" s="19"/>
      <c r="AJ2427" s="71">
        <v>0.21</v>
      </c>
      <c r="AK2427" s="71"/>
      <c r="AL2427" s="71"/>
      <c r="AM2427" s="19"/>
      <c r="AN2427" s="71"/>
      <c r="AO2427" s="19"/>
      <c r="AP2427" s="19"/>
      <c r="AQ2427" s="3">
        <f t="shared" si="169"/>
        <v>25.706005889318423</v>
      </c>
      <c r="AR2427" s="19"/>
      <c r="AS2427" s="19"/>
      <c r="AT2427" s="19"/>
      <c r="AU2427" s="19"/>
      <c r="AV2427" s="19"/>
    </row>
    <row r="2428" spans="33:48" ht="9.9499999999999993" customHeight="1">
      <c r="AG2428" s="72">
        <v>43283</v>
      </c>
      <c r="AH2428" s="19" t="s">
        <v>62</v>
      </c>
      <c r="AI2428" s="71">
        <v>0.74</v>
      </c>
      <c r="AJ2428" s="71"/>
      <c r="AK2428" s="71"/>
      <c r="AL2428" s="71"/>
      <c r="AM2428" s="71"/>
      <c r="AN2428" s="71"/>
      <c r="AO2428" s="19"/>
      <c r="AP2428" s="19"/>
      <c r="AQ2428" s="3">
        <f t="shared" si="169"/>
        <v>25.706005889318423</v>
      </c>
      <c r="AR2428" s="19"/>
      <c r="AS2428" s="19"/>
      <c r="AT2428" s="19"/>
      <c r="AU2428" s="19"/>
      <c r="AV2428" s="19"/>
    </row>
    <row r="2429" spans="33:48" ht="9.9499999999999993" customHeight="1">
      <c r="AG2429" s="18">
        <v>43313</v>
      </c>
      <c r="AH2429" s="19" t="s">
        <v>61</v>
      </c>
      <c r="AI2429" s="19"/>
      <c r="AJ2429" s="19"/>
      <c r="AK2429" s="19"/>
      <c r="AL2429" s="19">
        <v>0.43</v>
      </c>
      <c r="AM2429" s="19"/>
      <c r="AN2429" s="19"/>
      <c r="AO2429" s="19"/>
      <c r="AP2429" s="19"/>
      <c r="AQ2429" s="3">
        <f t="shared" si="169"/>
        <v>25.65730127249158</v>
      </c>
      <c r="AR2429" s="19"/>
      <c r="AS2429" s="19"/>
      <c r="AT2429" s="19"/>
      <c r="AU2429" s="19"/>
      <c r="AV2429" s="19"/>
    </row>
    <row r="2430" spans="33:48" ht="9.9499999999999993" customHeight="1">
      <c r="AG2430" s="18">
        <v>43313</v>
      </c>
      <c r="AH2430" s="71" t="s">
        <v>57</v>
      </c>
      <c r="AI2430" s="19"/>
      <c r="AJ2430" s="71">
        <v>0.13</v>
      </c>
      <c r="AK2430" s="71"/>
      <c r="AL2430" s="71"/>
      <c r="AM2430" s="19"/>
      <c r="AN2430" s="71"/>
      <c r="AO2430" s="19"/>
      <c r="AP2430" s="19"/>
      <c r="AQ2430" s="3">
        <f t="shared" si="169"/>
        <v>25.65730127249158</v>
      </c>
      <c r="AR2430" s="19"/>
      <c r="AS2430" s="19"/>
      <c r="AT2430" s="19"/>
      <c r="AU2430" s="19"/>
      <c r="AV2430" s="19"/>
    </row>
    <row r="2431" spans="33:48" ht="9.9499999999999993" customHeight="1">
      <c r="AG2431" s="72">
        <v>43313</v>
      </c>
      <c r="AH2431" s="19" t="s">
        <v>62</v>
      </c>
      <c r="AI2431" s="71">
        <v>0.35</v>
      </c>
      <c r="AJ2431" s="71"/>
      <c r="AK2431" s="71"/>
      <c r="AL2431" s="71"/>
      <c r="AM2431" s="71"/>
      <c r="AN2431" s="71"/>
      <c r="AO2431" s="19"/>
      <c r="AP2431" s="19"/>
      <c r="AQ2431" s="3">
        <f t="shared" si="169"/>
        <v>25.65730127249158</v>
      </c>
      <c r="AR2431" s="19"/>
      <c r="AS2431" s="19"/>
      <c r="AT2431" s="19"/>
      <c r="AU2431" s="19"/>
      <c r="AV2431" s="19"/>
    </row>
    <row r="2432" spans="33:48" ht="9.9499999999999993" customHeight="1">
      <c r="AG2432" s="18">
        <v>43342</v>
      </c>
      <c r="AH2432" s="19" t="s">
        <v>61</v>
      </c>
      <c r="AI2432" s="19"/>
      <c r="AJ2432" s="19"/>
      <c r="AK2432" s="19"/>
      <c r="AL2432" s="19">
        <v>0.26</v>
      </c>
      <c r="AM2432" s="19"/>
      <c r="AN2432" s="19"/>
      <c r="AO2432" s="19"/>
      <c r="AP2432" s="19"/>
      <c r="AQ2432" s="3">
        <f t="shared" si="169"/>
        <v>25.610307861617354</v>
      </c>
      <c r="AR2432" s="19"/>
      <c r="AS2432" s="19"/>
      <c r="AT2432" s="19"/>
      <c r="AU2432" s="19"/>
      <c r="AV2432" s="19"/>
    </row>
    <row r="2433" spans="33:48" ht="9.9499999999999993" customHeight="1">
      <c r="AG2433" s="18">
        <v>43342</v>
      </c>
      <c r="AH2433" s="71" t="s">
        <v>57</v>
      </c>
      <c r="AI2433" s="19"/>
      <c r="AJ2433" s="71">
        <v>0.24</v>
      </c>
      <c r="AK2433" s="71"/>
      <c r="AL2433" s="71"/>
      <c r="AM2433" s="19"/>
      <c r="AN2433" s="71"/>
      <c r="AO2433" s="19"/>
      <c r="AP2433" s="19"/>
      <c r="AQ2433" s="3">
        <f t="shared" si="169"/>
        <v>25.610307861617354</v>
      </c>
      <c r="AR2433" s="19"/>
      <c r="AS2433" s="19"/>
      <c r="AT2433" s="19"/>
      <c r="AU2433" s="19"/>
      <c r="AV2433" s="19"/>
    </row>
    <row r="2434" spans="33:48" ht="9.9499999999999993" customHeight="1">
      <c r="AG2434" s="72">
        <v>43346</v>
      </c>
      <c r="AH2434" s="19" t="s">
        <v>62</v>
      </c>
      <c r="AI2434" s="71">
        <v>0.36</v>
      </c>
      <c r="AJ2434" s="71"/>
      <c r="AK2434" s="71"/>
      <c r="AL2434" s="71"/>
      <c r="AM2434" s="71"/>
      <c r="AN2434" s="71"/>
      <c r="AO2434" s="19"/>
      <c r="AP2434" s="19"/>
      <c r="AQ2434" s="3">
        <f t="shared" si="169"/>
        <v>25.603832770175018</v>
      </c>
      <c r="AR2434" s="19"/>
      <c r="AS2434" s="19"/>
      <c r="AT2434" s="19"/>
      <c r="AU2434" s="19"/>
      <c r="AV2434" s="19"/>
    </row>
    <row r="2435" spans="33:48" ht="9.9499999999999993" customHeight="1">
      <c r="AG2435" s="18">
        <v>43374</v>
      </c>
      <c r="AH2435" s="19" t="s">
        <v>61</v>
      </c>
      <c r="AI2435" s="19"/>
      <c r="AJ2435" s="19"/>
      <c r="AK2435" s="19"/>
      <c r="AL2435" s="19">
        <v>0.54</v>
      </c>
      <c r="AM2435" s="19"/>
      <c r="AN2435" s="19"/>
      <c r="AO2435" s="19"/>
      <c r="AP2435" s="19"/>
      <c r="AQ2435" s="3">
        <f t="shared" si="169"/>
        <v>25.558552945897304</v>
      </c>
      <c r="AR2435" s="19"/>
      <c r="AS2435" s="19"/>
      <c r="AT2435" s="19"/>
      <c r="AU2435" s="19"/>
      <c r="AV2435" s="19"/>
    </row>
    <row r="2436" spans="33:48" ht="9.9499999999999993" customHeight="1">
      <c r="AG2436" s="18">
        <v>43374</v>
      </c>
      <c r="AH2436" s="71" t="s">
        <v>57</v>
      </c>
      <c r="AI2436" s="19"/>
      <c r="AJ2436" s="71">
        <v>0.17</v>
      </c>
      <c r="AK2436" s="71"/>
      <c r="AL2436" s="71"/>
      <c r="AM2436" s="19"/>
      <c r="AN2436" s="71"/>
      <c r="AO2436" s="19"/>
      <c r="AP2436" s="19"/>
      <c r="AQ2436" s="3">
        <f t="shared" si="169"/>
        <v>25.558552945897304</v>
      </c>
      <c r="AR2436" s="19"/>
      <c r="AS2436" s="19"/>
      <c r="AT2436" s="19"/>
      <c r="AU2436" s="19"/>
      <c r="AV2436" s="19"/>
    </row>
    <row r="2437" spans="33:48" ht="9.9499999999999993" customHeight="1">
      <c r="AG2437" s="72">
        <v>43374</v>
      </c>
      <c r="AH2437" s="19" t="s">
        <v>62</v>
      </c>
      <c r="AI2437" s="71">
        <v>0.34</v>
      </c>
      <c r="AJ2437" s="71"/>
      <c r="AK2437" s="71"/>
      <c r="AL2437" s="71"/>
      <c r="AM2437" s="71"/>
      <c r="AN2437" s="71"/>
      <c r="AO2437" s="19"/>
      <c r="AP2437" s="19"/>
      <c r="AQ2437" s="3">
        <f t="shared" si="169"/>
        <v>25.558552945897304</v>
      </c>
      <c r="AR2437" s="19"/>
      <c r="AS2437" s="19"/>
      <c r="AT2437" s="19"/>
      <c r="AU2437" s="19"/>
      <c r="AV2437" s="19"/>
    </row>
  </sheetData>
  <sortState ref="AG2192:AO2436">
    <sortCondition ref="AG2192:AG2436"/>
  </sortState>
  <mergeCells count="4">
    <mergeCell ref="J2:L2"/>
    <mergeCell ref="M2:O2"/>
    <mergeCell ref="P2:R2"/>
    <mergeCell ref="S2:U2"/>
  </mergeCells>
  <phoneticPr fontId="5"/>
  <hyperlinks>
    <hyperlink ref="V3" r:id="rId1" display="kmdみやぎ"/>
    <hyperlink ref="J2" r:id="rId2" display="県原セの関連ページ"/>
    <hyperlink ref="M2" r:id="rId3" display="原子力安全対策課"/>
    <hyperlink ref="P2" r:id="rId4" display="放射能情報サイトみやぎ"/>
    <hyperlink ref="J2:K2" r:id="rId5" display="環境放射線監視センター"/>
    <hyperlink ref="S2:U2" r:id="rId6" display="kmdみやぎ"/>
  </hyperlinks>
  <printOptions gridLinesSet="0"/>
  <pageMargins left="0.39370078740157483" right="0" top="0.78740157480314965" bottom="0" header="0" footer="0"/>
  <pageSetup paperSize="9" orientation="portrait" horizontalDpi="720" verticalDpi="720" r:id="rId7"/>
  <headerFooter alignWithMargins="0">
    <oddHeader>&amp;R&amp;"標準明朝,標準"&amp;8&amp;F／頁&amp;P/&amp;N／&amp;D</oddHead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2011-04-19T00:56:16Z</dcterms:created>
  <dcterms:modified xsi:type="dcterms:W3CDTF">2019-12-18T01:52:21Z</dcterms:modified>
</cp:coreProperties>
</file>