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505" yWindow="6900" windowWidth="14310" windowHeight="6915" tabRatio="821"/>
  </bookViews>
  <sheets>
    <sheet name="h9.3環基計" sheetId="7" r:id="rId1"/>
  </sheets>
  <definedNames>
    <definedName name="A重油_発熱量当りCO排出原単位">#REF!</definedName>
    <definedName name="B重油_発熱量当りCO排出原単位">#REF!</definedName>
    <definedName name="C重油_発熱量当りCO排出原単位">#REF!</definedName>
    <definedName name="LNG_発熱量当りCO排出原単位">#REF!</definedName>
    <definedName name="LPG_発熱量当りCO排出原単位">#REF!</definedName>
    <definedName name="NGL_発熱量当りCO排出原単位">#REF!</definedName>
    <definedName name="ガソリン_発熱量当りCO排出原単位">#REF!</definedName>
    <definedName name="コクス炉ガス_発熱量当りCO排出原単位">#REF!</definedName>
    <definedName name="ジェット燃料_発熱量当りCO排出原単位">#REF!</definedName>
    <definedName name="ナフサ_発熱量当りCO排出原単位">#REF!</definedName>
    <definedName name="改質精製油_発熱量当りCO排出原単位">#REF!</definedName>
    <definedName name="軽油_発熱量当りCO排出原単位">#REF!</definedName>
    <definedName name="原油_発熱量当りCO排出原単位">#REF!</definedName>
    <definedName name="高炉ガス_発熱量当りCO排出原単位">#REF!</definedName>
    <definedName name="黒液_発熱量当りCO排出原単位">#REF!</definedName>
    <definedName name="石炭_発熱量当りCO排出原単位">#REF!</definedName>
    <definedName name="石炭コクス_発熱量当りCO排出原単位">#REF!</definedName>
    <definedName name="石油ガス_発熱量当りCO排出原単位">#REF!</definedName>
    <definedName name="石油コクス_発熱量当りCO排出原単位">#REF!</definedName>
    <definedName name="天然ガス_発熱量当りCO排出原単位">#REF!</definedName>
    <definedName name="転炉ガス_発熱量当りCO排出原単位">#REF!</definedName>
    <definedName name="電気炉ガス_発熱量当りCO排出原単位">#REF!</definedName>
    <definedName name="電力_発熱量当りCO排出原単位">#REF!</definedName>
    <definedName name="都市ガス_発熱量当りCO排出原単位">#REF!</definedName>
    <definedName name="灯油_発熱量当りCO排出原単位">#REF!</definedName>
    <definedName name="練炭豆炭_発熱量当りCO排出原単位">#REF!</definedName>
  </definedNames>
  <calcPr calcId="145621" refMode="R1C1"/>
</workbook>
</file>

<file path=xl/calcChain.xml><?xml version="1.0" encoding="utf-8"?>
<calcChain xmlns="http://schemas.openxmlformats.org/spreadsheetml/2006/main">
  <c r="S5" i="7" l="1"/>
  <c r="R5" i="7" s="1"/>
  <c r="T5" i="7"/>
  <c r="U5" i="7"/>
  <c r="V5" i="7"/>
  <c r="W5" i="7"/>
  <c r="S6" i="7"/>
  <c r="T6" i="7"/>
  <c r="U6" i="7"/>
  <c r="V6" i="7"/>
  <c r="W6" i="7"/>
  <c r="W4" i="7"/>
  <c r="V4" i="7"/>
  <c r="U4" i="7"/>
  <c r="T4" i="7"/>
  <c r="S4" i="7"/>
  <c r="R4" i="7" s="1"/>
  <c r="R6" i="7" l="1"/>
  <c r="H19" i="7" l="1"/>
  <c r="F18" i="7"/>
  <c r="E18" i="7"/>
  <c r="H17" i="7"/>
  <c r="H16" i="7"/>
  <c r="H15" i="7"/>
  <c r="H14" i="7"/>
  <c r="H13" i="7"/>
  <c r="H12" i="7"/>
  <c r="H11" i="7"/>
  <c r="H18" i="7" l="1"/>
</calcChain>
</file>

<file path=xl/sharedStrings.xml><?xml version="1.0" encoding="utf-8"?>
<sst xmlns="http://schemas.openxmlformats.org/spreadsheetml/2006/main" count="110" uniqueCount="74">
  <si>
    <t>温室効果ガス排出量</t>
  </si>
  <si>
    <t>単位:GWPI</t>
    <rPh sb="0" eb="2">
      <t>タンイ</t>
    </rPh>
    <phoneticPr fontId="5"/>
  </si>
  <si>
    <t>千ton/年</t>
    <rPh sb="0" eb="1">
      <t>セン</t>
    </rPh>
    <phoneticPr fontId="5"/>
  </si>
  <si>
    <t>年度</t>
    <rPh sb="0" eb="2">
      <t>ネンド</t>
    </rPh>
    <phoneticPr fontId="5"/>
  </si>
  <si>
    <t>指標値</t>
    <rPh sb="0" eb="2">
      <t>シヒョウ</t>
    </rPh>
    <rPh sb="2" eb="3">
      <t>チ</t>
    </rPh>
    <phoneticPr fontId="5"/>
  </si>
  <si>
    <t>CO2</t>
    <phoneticPr fontId="5"/>
  </si>
  <si>
    <t>CH4</t>
    <phoneticPr fontId="5"/>
  </si>
  <si>
    <t>N2O</t>
    <phoneticPr fontId="5"/>
  </si>
  <si>
    <t>CFC-12</t>
  </si>
  <si>
    <t>CFC-113</t>
  </si>
  <si>
    <t>CO2</t>
  </si>
  <si>
    <t>CH4</t>
  </si>
  <si>
    <t>N2O</t>
  </si>
  <si>
    <t>H02</t>
    <phoneticPr fontId="5"/>
  </si>
  <si>
    <t>H06</t>
    <phoneticPr fontId="5"/>
  </si>
  <si>
    <t>本県の二酸化炭素排出量(予測)結果</t>
    <rPh sb="0" eb="2">
      <t>ホンケン</t>
    </rPh>
    <rPh sb="3" eb="6">
      <t>ニサンカ</t>
    </rPh>
    <rPh sb="6" eb="8">
      <t>タンソ</t>
    </rPh>
    <rPh sb="8" eb="10">
      <t>ハイシュツ</t>
    </rPh>
    <rPh sb="10" eb="11">
      <t>リョウ</t>
    </rPh>
    <rPh sb="12" eb="14">
      <t>ヨソク</t>
    </rPh>
    <rPh sb="15" eb="17">
      <t>ケッカ</t>
    </rPh>
    <phoneticPr fontId="5"/>
  </si>
  <si>
    <t>単位:千t-C/年</t>
    <rPh sb="0" eb="2">
      <t>タンイ</t>
    </rPh>
    <rPh sb="3" eb="4">
      <t>セン</t>
    </rPh>
    <rPh sb="8" eb="9">
      <t>ネン</t>
    </rPh>
    <phoneticPr fontId="5"/>
  </si>
  <si>
    <t>部門</t>
    <rPh sb="0" eb="2">
      <t>ブモン</t>
    </rPh>
    <phoneticPr fontId="4"/>
  </si>
  <si>
    <t>運輸･交通部門</t>
    <rPh sb="0" eb="2">
      <t>ウンユ</t>
    </rPh>
    <rPh sb="3" eb="5">
      <t>コウツウ</t>
    </rPh>
    <rPh sb="5" eb="7">
      <t>ブモン</t>
    </rPh>
    <phoneticPr fontId="4"/>
  </si>
  <si>
    <t>民生部門_家庭系</t>
    <rPh sb="0" eb="2">
      <t>ミンセイ</t>
    </rPh>
    <rPh sb="2" eb="4">
      <t>ブモン</t>
    </rPh>
    <rPh sb="5" eb="7">
      <t>カテイ</t>
    </rPh>
    <rPh sb="7" eb="8">
      <t>ケイ</t>
    </rPh>
    <phoneticPr fontId="4"/>
  </si>
  <si>
    <t>民生部門_業務系</t>
    <rPh sb="0" eb="2">
      <t>ミンセイ</t>
    </rPh>
    <rPh sb="2" eb="4">
      <t>ブモン</t>
    </rPh>
    <rPh sb="5" eb="7">
      <t>ギョウム</t>
    </rPh>
    <rPh sb="7" eb="8">
      <t>ケイ</t>
    </rPh>
    <phoneticPr fontId="4"/>
  </si>
  <si>
    <t>産業部門_農林水産業</t>
    <rPh sb="0" eb="2">
      <t>サンギョウ</t>
    </rPh>
    <rPh sb="2" eb="4">
      <t>ブモン</t>
    </rPh>
    <rPh sb="5" eb="7">
      <t>ノウリン</t>
    </rPh>
    <rPh sb="7" eb="9">
      <t>スイサン</t>
    </rPh>
    <rPh sb="9" eb="10">
      <t>ギョウ</t>
    </rPh>
    <phoneticPr fontId="4"/>
  </si>
  <si>
    <t>産業部門_鉱業･製造業</t>
    <rPh sb="0" eb="2">
      <t>サンギョウ</t>
    </rPh>
    <rPh sb="2" eb="4">
      <t>ブモン</t>
    </rPh>
    <rPh sb="5" eb="7">
      <t>コウギョウ</t>
    </rPh>
    <rPh sb="8" eb="11">
      <t>セイゾウギョウ</t>
    </rPh>
    <phoneticPr fontId="4"/>
  </si>
  <si>
    <t>廃棄物部門</t>
    <rPh sb="0" eb="3">
      <t>ハイキブツ</t>
    </rPh>
    <rPh sb="3" eb="5">
      <t>ブモン</t>
    </rPh>
    <phoneticPr fontId="4"/>
  </si>
  <si>
    <t>エネルギー転換部門</t>
    <rPh sb="5" eb="7">
      <t>テンカン</t>
    </rPh>
    <rPh sb="7" eb="9">
      <t>ブモン</t>
    </rPh>
    <phoneticPr fontId="4"/>
  </si>
  <si>
    <t>合計</t>
    <rPh sb="0" eb="2">
      <t>ゴウケイ</t>
    </rPh>
    <phoneticPr fontId="4"/>
  </si>
  <si>
    <t>H12</t>
    <phoneticPr fontId="5"/>
  </si>
  <si>
    <t xml:space="preserve">&lt;環境基本計画H9.3資料編P167&gt; </t>
    <rPh sb="1" eb="3">
      <t>カンキョウ</t>
    </rPh>
    <rPh sb="3" eb="5">
      <t>キホン</t>
    </rPh>
    <rPh sb="5" eb="7">
      <t>ケイカク</t>
    </rPh>
    <rPh sb="11" eb="14">
      <t>シリョウヘン</t>
    </rPh>
    <phoneticPr fontId="5"/>
  </si>
  <si>
    <t>平成2年度</t>
    <rPh sb="0" eb="2">
      <t>ヘイセイ</t>
    </rPh>
    <rPh sb="3" eb="5">
      <t>ネンド</t>
    </rPh>
    <phoneticPr fontId="5"/>
  </si>
  <si>
    <t>平成12年度</t>
    <rPh sb="0" eb="2">
      <t>ヘイセイ</t>
    </rPh>
    <rPh sb="4" eb="6">
      <t>ネンド</t>
    </rPh>
    <phoneticPr fontId="5"/>
  </si>
  <si>
    <t>年平均伸び率:％</t>
    <rPh sb="0" eb="3">
      <t>ネンヘイキン</t>
    </rPh>
    <rPh sb="3" eb="4">
      <t>ノ</t>
    </rPh>
    <rPh sb="5" eb="6">
      <t>リツ</t>
    </rPh>
    <phoneticPr fontId="5"/>
  </si>
  <si>
    <t>年平均伸び率:％(検算)</t>
    <rPh sb="0" eb="3">
      <t>ネンヘイキン</t>
    </rPh>
    <rPh sb="3" eb="4">
      <t>ノ</t>
    </rPh>
    <rPh sb="5" eb="6">
      <t>リツ</t>
    </rPh>
    <rPh sb="9" eb="11">
      <t>ケンザン</t>
    </rPh>
    <phoneticPr fontId="5"/>
  </si>
  <si>
    <t>１人当たり(t/年)</t>
    <rPh sb="1" eb="2">
      <t>ニン</t>
    </rPh>
    <rPh sb="2" eb="3">
      <t>ア</t>
    </rPh>
    <rPh sb="8" eb="9">
      <t>ネン</t>
    </rPh>
    <phoneticPr fontId="4"/>
  </si>
  <si>
    <t>自動車対策</t>
    <rPh sb="0" eb="3">
      <t>ジドウシャ</t>
    </rPh>
    <rPh sb="3" eb="5">
      <t>タイサク</t>
    </rPh>
    <phoneticPr fontId="5"/>
  </si>
  <si>
    <t>公共交通の利用等</t>
    <rPh sb="0" eb="2">
      <t>コウキョウ</t>
    </rPh>
    <rPh sb="2" eb="4">
      <t>コウツウ</t>
    </rPh>
    <rPh sb="5" eb="7">
      <t>リヨウ</t>
    </rPh>
    <rPh sb="7" eb="8">
      <t>トウ</t>
    </rPh>
    <phoneticPr fontId="5"/>
  </si>
  <si>
    <t>車の渋滞対策</t>
    <rPh sb="0" eb="1">
      <t>クルマ</t>
    </rPh>
    <rPh sb="2" eb="4">
      <t>ジュウタイ</t>
    </rPh>
    <rPh sb="4" eb="6">
      <t>タイサク</t>
    </rPh>
    <phoneticPr fontId="5"/>
  </si>
  <si>
    <t>民生部門</t>
    <rPh sb="0" eb="2">
      <t>ミンセイ</t>
    </rPh>
    <rPh sb="2" eb="4">
      <t>ブモン</t>
    </rPh>
    <phoneticPr fontId="4"/>
  </si>
  <si>
    <t>省エネルギー化等</t>
    <rPh sb="0" eb="1">
      <t>ショウ</t>
    </rPh>
    <rPh sb="6" eb="7">
      <t>カ</t>
    </rPh>
    <rPh sb="7" eb="8">
      <t>トウ</t>
    </rPh>
    <phoneticPr fontId="5"/>
  </si>
  <si>
    <t>住宅の保温構造化</t>
    <rPh sb="0" eb="2">
      <t>ジュウタク</t>
    </rPh>
    <rPh sb="3" eb="5">
      <t>ホオン</t>
    </rPh>
    <rPh sb="5" eb="8">
      <t>コウゾウカ</t>
    </rPh>
    <phoneticPr fontId="5"/>
  </si>
  <si>
    <t>自然エネルギー活用</t>
    <rPh sb="0" eb="2">
      <t>シゼン</t>
    </rPh>
    <rPh sb="7" eb="9">
      <t>カツヨウ</t>
    </rPh>
    <phoneticPr fontId="5"/>
  </si>
  <si>
    <t>産業部門</t>
    <rPh sb="0" eb="2">
      <t>サンギョウ</t>
    </rPh>
    <rPh sb="2" eb="4">
      <t>ブモン</t>
    </rPh>
    <phoneticPr fontId="4"/>
  </si>
  <si>
    <t>注)　H12は対策なしの場合の予測値</t>
    <rPh sb="0" eb="1">
      <t>チュウ</t>
    </rPh>
    <phoneticPr fontId="5"/>
  </si>
  <si>
    <t>注)　H2の実績値1.96t/人･年をH12の目標値とする</t>
    <rPh sb="0" eb="1">
      <t>チュウ</t>
    </rPh>
    <rPh sb="6" eb="9">
      <t>ジッセキチ</t>
    </rPh>
    <rPh sb="15" eb="16">
      <t>ニン</t>
    </rPh>
    <rPh sb="17" eb="18">
      <t>ネン</t>
    </rPh>
    <rPh sb="23" eb="26">
      <t>モクヒョウチ</t>
    </rPh>
    <phoneticPr fontId="5"/>
  </si>
  <si>
    <t>二酸化炭素削減目標量</t>
    <rPh sb="0" eb="3">
      <t>ニサンカ</t>
    </rPh>
    <rPh sb="3" eb="5">
      <t>タンソ</t>
    </rPh>
    <rPh sb="5" eb="7">
      <t>サクゲン</t>
    </rPh>
    <rPh sb="7" eb="9">
      <t>モクヒョウ</t>
    </rPh>
    <rPh sb="9" eb="10">
      <t>リョウ</t>
    </rPh>
    <phoneticPr fontId="5"/>
  </si>
  <si>
    <t>部門別削減目標</t>
    <rPh sb="0" eb="2">
      <t>ブモン</t>
    </rPh>
    <rPh sb="2" eb="3">
      <t>ベツ</t>
    </rPh>
    <rPh sb="3" eb="5">
      <t>サクゲン</t>
    </rPh>
    <rPh sb="5" eb="7">
      <t>モクヒョウ</t>
    </rPh>
    <phoneticPr fontId="5"/>
  </si>
  <si>
    <t>特定フロン排出量とオゾン層破壊負荷指標値の推移</t>
    <rPh sb="0" eb="2">
      <t>トクテイ</t>
    </rPh>
    <rPh sb="5" eb="7">
      <t>ハイシュツ</t>
    </rPh>
    <rPh sb="7" eb="8">
      <t>リョウ</t>
    </rPh>
    <rPh sb="12" eb="13">
      <t>ソウ</t>
    </rPh>
    <rPh sb="13" eb="15">
      <t>ハカイ</t>
    </rPh>
    <rPh sb="15" eb="17">
      <t>フカ</t>
    </rPh>
    <rPh sb="17" eb="19">
      <t>シヒョウ</t>
    </rPh>
    <rPh sb="19" eb="20">
      <t>チ</t>
    </rPh>
    <rPh sb="21" eb="23">
      <t>スイイ</t>
    </rPh>
    <phoneticPr fontId="5"/>
  </si>
  <si>
    <t>平成6年度</t>
    <rPh sb="0" eb="2">
      <t>ヘイセイ</t>
    </rPh>
    <rPh sb="3" eb="5">
      <t>ネンド</t>
    </rPh>
    <phoneticPr fontId="5"/>
  </si>
  <si>
    <t>平成17年度</t>
    <rPh sb="0" eb="2">
      <t>ヘイセイ</t>
    </rPh>
    <rPh sb="4" eb="6">
      <t>ネンド</t>
    </rPh>
    <phoneticPr fontId="5"/>
  </si>
  <si>
    <t>CFC-12排出量(t)</t>
    <rPh sb="6" eb="8">
      <t>ハイシュツ</t>
    </rPh>
    <rPh sb="8" eb="9">
      <t>リョウ</t>
    </rPh>
    <phoneticPr fontId="4"/>
  </si>
  <si>
    <t>CFC-113排出量(t)</t>
    <rPh sb="7" eb="9">
      <t>ハイシュツ</t>
    </rPh>
    <rPh sb="9" eb="10">
      <t>リョウ</t>
    </rPh>
    <phoneticPr fontId="4"/>
  </si>
  <si>
    <t>オゾン層破壊負荷指標値</t>
  </si>
  <si>
    <t>単位:ポイント</t>
    <rPh sb="0" eb="2">
      <t>タンイ</t>
    </rPh>
    <phoneticPr fontId="5"/>
  </si>
  <si>
    <t>備考1：平成2･6年度は実績をもとに､CFC-12はストックの1割が排出､CFC-113は全量排出と仮定</t>
    <rPh sb="0" eb="2">
      <t>ビコウ</t>
    </rPh>
    <rPh sb="4" eb="6">
      <t>ヘイセイ</t>
    </rPh>
    <rPh sb="9" eb="11">
      <t>ネンド</t>
    </rPh>
    <rPh sb="12" eb="14">
      <t>ジッセキ</t>
    </rPh>
    <rPh sb="32" eb="33">
      <t>ワリ</t>
    </rPh>
    <rPh sb="34" eb="36">
      <t>ハイシュツ</t>
    </rPh>
    <rPh sb="45" eb="47">
      <t>ゼンリョウ</t>
    </rPh>
    <rPh sb="47" eb="49">
      <t>ハイシュツ</t>
    </rPh>
    <rPh sb="50" eb="52">
      <t>カテイ</t>
    </rPh>
    <phoneticPr fontId="5"/>
  </si>
  <si>
    <t>備考1：平成12･17年度の値は､施策を講じない場合の予測値</t>
    <rPh sb="0" eb="2">
      <t>ビコウ</t>
    </rPh>
    <rPh sb="4" eb="6">
      <t>ヘイセイ</t>
    </rPh>
    <rPh sb="11" eb="13">
      <t>ネンド</t>
    </rPh>
    <rPh sb="14" eb="15">
      <t>アタイ</t>
    </rPh>
    <rPh sb="17" eb="19">
      <t>シサク</t>
    </rPh>
    <rPh sb="20" eb="21">
      <t>コウ</t>
    </rPh>
    <rPh sb="24" eb="26">
      <t>バアイ</t>
    </rPh>
    <rPh sb="27" eb="30">
      <t>ヨソクチ</t>
    </rPh>
    <phoneticPr fontId="5"/>
  </si>
  <si>
    <t>1,1,1-トリクロロエタン</t>
  </si>
  <si>
    <r>
      <rPr>
        <sz val="14"/>
        <color theme="1"/>
        <rFont val="Meiryo UI"/>
        <family val="3"/>
        <charset val="128"/>
      </rPr>
      <t xml:space="preserve">◆ </t>
    </r>
    <r>
      <rPr>
        <sz val="12"/>
        <color theme="1"/>
        <rFont val="Meiryo UI"/>
        <family val="3"/>
        <charset val="128"/>
      </rPr>
      <t>オゾン層保護法による特定フロン等の規制スケジュール</t>
    </r>
    <rPh sb="5" eb="6">
      <t>ソウ</t>
    </rPh>
    <rPh sb="6" eb="8">
      <t>ホゴ</t>
    </rPh>
    <rPh sb="8" eb="9">
      <t>ホウ</t>
    </rPh>
    <rPh sb="12" eb="14">
      <t>トクテイ</t>
    </rPh>
    <rPh sb="17" eb="18">
      <t>トウ</t>
    </rPh>
    <rPh sb="19" eb="21">
      <t>キセイ</t>
    </rPh>
    <phoneticPr fontId="5"/>
  </si>
  <si>
    <t>(Ｈ17 環境白書)</t>
    <rPh sb="5" eb="7">
      <t>カンキョウ</t>
    </rPh>
    <rPh sb="7" eb="9">
      <t>ハクショ</t>
    </rPh>
    <phoneticPr fontId="1"/>
  </si>
  <si>
    <t>ハロン</t>
  </si>
  <si>
    <t>1994年</t>
    <rPh sb="4" eb="5">
      <t>ネン</t>
    </rPh>
    <phoneticPr fontId="1"/>
  </si>
  <si>
    <t>Ｈ6</t>
  </si>
  <si>
    <t>全廃</t>
  </si>
  <si>
    <t>CFC(クロロフルオロカーボン)</t>
  </si>
  <si>
    <t>1996年</t>
    <rPh sb="4" eb="5">
      <t>ネン</t>
    </rPh>
    <phoneticPr fontId="1"/>
  </si>
  <si>
    <t>Ｈ8</t>
  </si>
  <si>
    <t>CCL4(四塩化炭素)</t>
    <rPh sb="5" eb="6">
      <t>４</t>
    </rPh>
    <rPh sb="6" eb="8">
      <t>エンカ</t>
    </rPh>
    <rPh sb="8" eb="10">
      <t>タンソ</t>
    </rPh>
    <phoneticPr fontId="1"/>
  </si>
  <si>
    <t>HBFC(ハイドロブロモフルオロカーボン)</t>
  </si>
  <si>
    <t>臭化メチル</t>
    <rPh sb="0" eb="2">
      <t>シュウカ</t>
    </rPh>
    <phoneticPr fontId="1"/>
  </si>
  <si>
    <t>2005年</t>
    <rPh sb="4" eb="5">
      <t>ネン</t>
    </rPh>
    <phoneticPr fontId="1"/>
  </si>
  <si>
    <t>Ｈ17</t>
  </si>
  <si>
    <t>HＣFC(ハイドロクロロフルオロカーボン)</t>
  </si>
  <si>
    <t>2020年</t>
    <rPh sb="4" eb="5">
      <t>ネン</t>
    </rPh>
    <phoneticPr fontId="1"/>
  </si>
  <si>
    <t>Ｈ32</t>
  </si>
  <si>
    <t>温暖化係数</t>
    <rPh sb="0" eb="3">
      <t>オンダンカ</t>
    </rPh>
    <rPh sb="3" eb="5">
      <t>ケイスウ</t>
    </rPh>
    <phoneticPr fontId="4"/>
  </si>
  <si>
    <t>左表の検算</t>
    <rPh sb="0" eb="1">
      <t>サ</t>
    </rPh>
    <rPh sb="1" eb="2">
      <t>ヒョウ</t>
    </rPh>
    <rPh sb="3" eb="5">
      <t>ケンザン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</si>
</sst>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85" formatCode="0.000"/>
  </numFmts>
  <fonts count="21">
    <font>
      <sz val="11"/>
      <name val="明朝"/>
      <family val="1"/>
      <charset val="128"/>
    </font>
    <font>
      <sz val="9"/>
      <color theme="1"/>
      <name val="Meiryo UI"/>
      <family val="2"/>
      <charset val="128"/>
    </font>
    <font>
      <sz val="9"/>
      <name val="Meiryo UI"/>
      <family val="3"/>
      <charset val="128"/>
    </font>
    <font>
      <sz val="8"/>
      <name val="Meiryo UI"/>
      <family val="3"/>
      <charset val="128"/>
    </font>
    <font>
      <sz val="6"/>
      <name val="明朝"/>
      <family val="1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12"/>
      <name val="ＭＳ Ｐゴシック"/>
      <family val="3"/>
      <charset val="128"/>
    </font>
    <font>
      <sz val="7.5"/>
      <name val="Meiryo UI"/>
      <family val="3"/>
      <charset val="128"/>
    </font>
    <font>
      <sz val="12"/>
      <name val="細明朝体"/>
      <family val="3"/>
      <charset val="128"/>
    </font>
    <font>
      <u/>
      <sz val="9"/>
      <color theme="10"/>
      <name val="Meiryo UI"/>
      <family val="2"/>
      <charset val="128"/>
    </font>
    <font>
      <sz val="11"/>
      <name val="明朝"/>
      <family val="1"/>
      <charset val="128"/>
    </font>
    <font>
      <sz val="7.5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1" fillId="0" borderId="0"/>
    <xf numFmtId="0" fontId="18" fillId="0" borderId="0" applyNumberFormat="0" applyFont="0" applyFill="0" applyBorder="0" applyProtection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vertical="center" shrinkToFit="1"/>
    </xf>
    <xf numFmtId="1" fontId="6" fillId="0" borderId="1" xfId="0" applyNumberFormat="1" applyFont="1" applyBorder="1" applyAlignment="1">
      <alignment vertical="center" shrinkToFit="1"/>
    </xf>
    <xf numFmtId="176" fontId="6" fillId="0" borderId="1" xfId="0" applyNumberFormat="1" applyFont="1" applyBorder="1" applyAlignment="1">
      <alignment vertical="center" shrinkToFit="1"/>
    </xf>
    <xf numFmtId="185" fontId="6" fillId="0" borderId="1" xfId="0" applyNumberFormat="1" applyFont="1" applyBorder="1" applyAlignment="1">
      <alignment vertical="center" shrinkToFit="1"/>
    </xf>
    <xf numFmtId="0" fontId="14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0" xfId="0" applyFont="1" applyAlignment="1">
      <alignment horizontal="left" vertical="center" indent="1"/>
    </xf>
    <xf numFmtId="176" fontId="2" fillId="0" borderId="1" xfId="0" applyNumberFormat="1" applyFont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 indent="1"/>
    </xf>
    <xf numFmtId="176" fontId="2" fillId="0" borderId="0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2" fontId="6" fillId="2" borderId="1" xfId="0" applyNumberFormat="1" applyFont="1" applyFill="1" applyBorder="1" applyAlignment="1">
      <alignment vertical="center" shrinkToFit="1"/>
    </xf>
    <xf numFmtId="0" fontId="6" fillId="2" borderId="1" xfId="0" applyFont="1" applyFill="1" applyBorder="1" applyAlignment="1">
      <alignment horizontal="center" vertical="center"/>
    </xf>
  </cellXfs>
  <cellStyles count="10">
    <cellStyle name="ハイパーリンク 2" xfId="2"/>
    <cellStyle name="桁区切り 2 2" xfId="4"/>
    <cellStyle name="標準" xfId="0" builtinId="0"/>
    <cellStyle name="標準 2" xfId="1"/>
    <cellStyle name="標準 2 2" xfId="3"/>
    <cellStyle name="標準 2 2 2" xfId="5"/>
    <cellStyle name="標準 3" xfId="6"/>
    <cellStyle name="標準 4" xfId="7"/>
    <cellStyle name="標準 5" xfId="8"/>
    <cellStyle name="標準 6" xfId="9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8"/>
  <sheetViews>
    <sheetView tabSelected="1" workbookViewId="0">
      <selection activeCell="L27" sqref="L27"/>
    </sheetView>
  </sheetViews>
  <sheetFormatPr defaultColWidth="5.375" defaultRowHeight="12"/>
  <cols>
    <col min="1" max="1" width="3.375" style="1" customWidth="1"/>
    <col min="2" max="16384" width="5.375" style="1"/>
  </cols>
  <sheetData>
    <row r="2" spans="2:28" s="7" customFormat="1" ht="14.25">
      <c r="C2" s="7" t="s">
        <v>0</v>
      </c>
      <c r="G2" s="14" t="s">
        <v>2</v>
      </c>
      <c r="I2" s="13" t="s">
        <v>27</v>
      </c>
      <c r="O2" s="14" t="s">
        <v>1</v>
      </c>
      <c r="P2" s="3"/>
      <c r="Q2" s="13" t="s">
        <v>73</v>
      </c>
      <c r="W2" s="14" t="s">
        <v>1</v>
      </c>
      <c r="Y2" s="3"/>
      <c r="Z2" s="3"/>
      <c r="AA2" s="3"/>
      <c r="AB2" s="3"/>
    </row>
    <row r="3" spans="2:28" s="3" customFormat="1" ht="25.5" customHeight="1">
      <c r="B3" s="15" t="s">
        <v>3</v>
      </c>
      <c r="C3" s="16" t="s">
        <v>10</v>
      </c>
      <c r="D3" s="16" t="s">
        <v>11</v>
      </c>
      <c r="E3" s="16" t="s">
        <v>12</v>
      </c>
      <c r="F3" s="16" t="s">
        <v>8</v>
      </c>
      <c r="G3" s="16" t="s">
        <v>9</v>
      </c>
      <c r="I3" s="15" t="s">
        <v>3</v>
      </c>
      <c r="J3" s="15" t="s">
        <v>4</v>
      </c>
      <c r="K3" s="15" t="s">
        <v>5</v>
      </c>
      <c r="L3" s="15" t="s">
        <v>6</v>
      </c>
      <c r="M3" s="15" t="s">
        <v>7</v>
      </c>
      <c r="N3" s="15" t="s">
        <v>8</v>
      </c>
      <c r="O3" s="15" t="s">
        <v>9</v>
      </c>
      <c r="Q3" s="16" t="s">
        <v>3</v>
      </c>
      <c r="R3" s="16" t="s">
        <v>4</v>
      </c>
      <c r="S3" s="16" t="s">
        <v>5</v>
      </c>
      <c r="T3" s="16" t="s">
        <v>6</v>
      </c>
      <c r="U3" s="16" t="s">
        <v>7</v>
      </c>
      <c r="V3" s="16" t="s">
        <v>8</v>
      </c>
      <c r="W3" s="16" t="s">
        <v>9</v>
      </c>
    </row>
    <row r="4" spans="2:28" s="3" customFormat="1" ht="12" customHeight="1">
      <c r="B4" s="8" t="s">
        <v>13</v>
      </c>
      <c r="C4" s="10">
        <v>16200</v>
      </c>
      <c r="D4" s="11">
        <v>14</v>
      </c>
      <c r="E4" s="12">
        <v>0.59099999999999997</v>
      </c>
      <c r="F4" s="12">
        <v>0.13700000000000001</v>
      </c>
      <c r="G4" s="12">
        <v>0.191</v>
      </c>
      <c r="I4" s="8" t="s">
        <v>13</v>
      </c>
      <c r="J4" s="9">
        <v>18.29</v>
      </c>
      <c r="K4" s="9">
        <v>16.149999999999999</v>
      </c>
      <c r="L4" s="9">
        <v>0.17</v>
      </c>
      <c r="M4" s="9">
        <v>0.17</v>
      </c>
      <c r="N4" s="9">
        <v>1</v>
      </c>
      <c r="O4" s="9">
        <v>0.8</v>
      </c>
      <c r="Q4" s="39" t="s">
        <v>13</v>
      </c>
      <c r="R4" s="38">
        <f>SUM(S4:W4)</f>
        <v>18.341689999999996</v>
      </c>
      <c r="S4" s="38">
        <f>C4/1000*1</f>
        <v>16.2</v>
      </c>
      <c r="T4" s="38">
        <f>D4/1000*12</f>
        <v>0.16800000000000001</v>
      </c>
      <c r="U4" s="38">
        <f>E4/1000*290</f>
        <v>0.17138999999999999</v>
      </c>
      <c r="V4" s="38">
        <f>F4/1000*7300</f>
        <v>1.0001000000000002</v>
      </c>
      <c r="W4" s="38">
        <f>G4/1000*4200</f>
        <v>0.80220000000000002</v>
      </c>
    </row>
    <row r="5" spans="2:28" s="3" customFormat="1" ht="12" customHeight="1">
      <c r="B5" s="8" t="s">
        <v>14</v>
      </c>
      <c r="C5" s="10">
        <v>16900</v>
      </c>
      <c r="D5" s="11">
        <v>14.8</v>
      </c>
      <c r="E5" s="12">
        <v>0.59</v>
      </c>
      <c r="F5" s="12">
        <v>0.14899999999999999</v>
      </c>
      <c r="G5" s="12">
        <v>0.11</v>
      </c>
      <c r="I5" s="8" t="s">
        <v>14</v>
      </c>
      <c r="J5" s="9">
        <v>18.79</v>
      </c>
      <c r="K5" s="9">
        <v>16.89</v>
      </c>
      <c r="L5" s="9">
        <v>0.18</v>
      </c>
      <c r="M5" s="9">
        <v>0.17</v>
      </c>
      <c r="N5" s="9">
        <v>1.0900000000000001</v>
      </c>
      <c r="O5" s="9">
        <v>0.46</v>
      </c>
      <c r="Q5" s="39" t="s">
        <v>14</v>
      </c>
      <c r="R5" s="38">
        <f t="shared" ref="R5:R6" si="0">SUM(S5:W5)</f>
        <v>18.798399999999997</v>
      </c>
      <c r="S5" s="38">
        <f t="shared" ref="S5:S6" si="1">C5/1000*1</f>
        <v>16.899999999999999</v>
      </c>
      <c r="T5" s="38">
        <f t="shared" ref="T5:T6" si="2">D5/1000*12</f>
        <v>0.17760000000000001</v>
      </c>
      <c r="U5" s="38">
        <f t="shared" ref="U5:U6" si="3">E5/1000*290</f>
        <v>0.17109999999999997</v>
      </c>
      <c r="V5" s="38">
        <f t="shared" ref="V5:V6" si="4">F5/1000*7300</f>
        <v>1.0876999999999999</v>
      </c>
      <c r="W5" s="38">
        <f t="shared" ref="W5:W6" si="5">G5/1000*4200</f>
        <v>0.46200000000000002</v>
      </c>
    </row>
    <row r="6" spans="2:28" s="3" customFormat="1" ht="12" customHeight="1">
      <c r="B6" s="8" t="s">
        <v>26</v>
      </c>
      <c r="C6" s="10">
        <v>18000</v>
      </c>
      <c r="D6" s="11">
        <v>15.9</v>
      </c>
      <c r="E6" s="12">
        <v>0.58899999999999997</v>
      </c>
      <c r="F6" s="12">
        <v>0.16600000000000001</v>
      </c>
      <c r="G6" s="12">
        <v>0.11</v>
      </c>
      <c r="I6" s="8" t="s">
        <v>26</v>
      </c>
      <c r="J6" s="9">
        <v>20.04</v>
      </c>
      <c r="K6" s="9">
        <v>18.010000000000002</v>
      </c>
      <c r="L6" s="9">
        <v>0.19</v>
      </c>
      <c r="M6" s="9">
        <v>0.17</v>
      </c>
      <c r="N6" s="9">
        <v>1.21</v>
      </c>
      <c r="O6" s="9">
        <v>0.46</v>
      </c>
      <c r="Q6" s="39" t="s">
        <v>26</v>
      </c>
      <c r="R6" s="38">
        <f t="shared" si="0"/>
        <v>20.035409999999999</v>
      </c>
      <c r="S6" s="38">
        <f t="shared" si="1"/>
        <v>18</v>
      </c>
      <c r="T6" s="38">
        <f t="shared" si="2"/>
        <v>0.19080000000000003</v>
      </c>
      <c r="U6" s="38">
        <f t="shared" si="3"/>
        <v>0.17080999999999999</v>
      </c>
      <c r="V6" s="38">
        <f t="shared" si="4"/>
        <v>1.2118</v>
      </c>
      <c r="W6" s="38">
        <f t="shared" si="5"/>
        <v>0.46200000000000002</v>
      </c>
      <c r="X6" s="6"/>
    </row>
    <row r="7" spans="2:28">
      <c r="B7" s="37" t="s">
        <v>72</v>
      </c>
      <c r="C7" s="37">
        <v>1</v>
      </c>
      <c r="D7" s="37">
        <v>12</v>
      </c>
      <c r="E7" s="37">
        <v>290</v>
      </c>
      <c r="F7" s="37">
        <v>7300</v>
      </c>
      <c r="G7" s="37">
        <v>4200</v>
      </c>
      <c r="I7" s="31" t="s">
        <v>41</v>
      </c>
      <c r="Q7" s="31" t="s">
        <v>41</v>
      </c>
    </row>
    <row r="9" spans="2:28" ht="14.25">
      <c r="B9" s="13" t="s">
        <v>15</v>
      </c>
      <c r="H9" s="14" t="s">
        <v>16</v>
      </c>
      <c r="J9" s="13" t="s">
        <v>44</v>
      </c>
      <c r="N9" s="14" t="s">
        <v>16</v>
      </c>
    </row>
    <row r="10" spans="2:28" ht="48">
      <c r="B10" s="17"/>
      <c r="C10" s="18" t="s">
        <v>17</v>
      </c>
      <c r="D10" s="19"/>
      <c r="E10" s="15" t="s">
        <v>28</v>
      </c>
      <c r="F10" s="15" t="s">
        <v>29</v>
      </c>
      <c r="G10" s="28" t="s">
        <v>30</v>
      </c>
      <c r="H10" s="26" t="s">
        <v>31</v>
      </c>
      <c r="J10" s="17"/>
      <c r="K10" s="18" t="s">
        <v>17</v>
      </c>
      <c r="L10" s="19"/>
      <c r="M10" s="19"/>
      <c r="N10" s="28" t="s">
        <v>43</v>
      </c>
    </row>
    <row r="11" spans="2:28">
      <c r="B11" s="17" t="s">
        <v>18</v>
      </c>
      <c r="C11" s="18"/>
      <c r="D11" s="19"/>
      <c r="E11" s="20">
        <v>1352</v>
      </c>
      <c r="F11" s="20">
        <v>1508</v>
      </c>
      <c r="G11" s="27">
        <v>1.1000000000000001</v>
      </c>
      <c r="H11" s="25">
        <f t="shared" ref="H11:H19" si="6">(F11-E11)/E11/11*100</f>
        <v>1.048951048951049</v>
      </c>
      <c r="J11" s="30" t="s">
        <v>18</v>
      </c>
      <c r="K11" s="18"/>
      <c r="L11" s="18"/>
      <c r="M11" s="19"/>
      <c r="N11" s="32">
        <v>104.8</v>
      </c>
    </row>
    <row r="12" spans="2:28">
      <c r="B12" s="17" t="s">
        <v>20</v>
      </c>
      <c r="C12" s="18"/>
      <c r="D12" s="19"/>
      <c r="E12" s="20">
        <v>775</v>
      </c>
      <c r="F12" s="20">
        <v>896</v>
      </c>
      <c r="G12" s="27">
        <v>1.46</v>
      </c>
      <c r="H12" s="25">
        <f t="shared" si="6"/>
        <v>1.4193548387096773</v>
      </c>
      <c r="K12" s="17" t="s">
        <v>33</v>
      </c>
      <c r="L12" s="18"/>
      <c r="M12" s="18"/>
      <c r="N12" s="32">
        <v>68.7</v>
      </c>
    </row>
    <row r="13" spans="2:28">
      <c r="B13" s="17" t="s">
        <v>19</v>
      </c>
      <c r="C13" s="18"/>
      <c r="D13" s="19"/>
      <c r="E13" s="20">
        <v>481</v>
      </c>
      <c r="F13" s="20">
        <v>540</v>
      </c>
      <c r="G13" s="27">
        <v>1.1599999999999999</v>
      </c>
      <c r="H13" s="25">
        <f t="shared" si="6"/>
        <v>1.1151011151011152</v>
      </c>
      <c r="K13" s="17" t="s">
        <v>34</v>
      </c>
      <c r="L13" s="18"/>
      <c r="M13" s="18"/>
      <c r="N13" s="32">
        <v>31.6</v>
      </c>
    </row>
    <row r="14" spans="2:28">
      <c r="B14" s="17" t="s">
        <v>21</v>
      </c>
      <c r="C14" s="18"/>
      <c r="D14" s="19"/>
      <c r="E14" s="20">
        <v>30</v>
      </c>
      <c r="F14" s="20">
        <v>36</v>
      </c>
      <c r="G14" s="27">
        <v>1.64</v>
      </c>
      <c r="H14" s="25">
        <f t="shared" si="6"/>
        <v>1.8181818181818183</v>
      </c>
      <c r="K14" s="17" t="s">
        <v>35</v>
      </c>
      <c r="L14" s="18"/>
      <c r="M14" s="18"/>
      <c r="N14" s="32">
        <v>4.5</v>
      </c>
    </row>
    <row r="15" spans="2:28">
      <c r="B15" s="17" t="s">
        <v>22</v>
      </c>
      <c r="C15" s="18"/>
      <c r="D15" s="19"/>
      <c r="E15" s="20">
        <v>1307</v>
      </c>
      <c r="F15" s="20">
        <v>1430</v>
      </c>
      <c r="G15" s="27">
        <v>0.9</v>
      </c>
      <c r="H15" s="25">
        <f t="shared" si="6"/>
        <v>0.85553314321485696</v>
      </c>
      <c r="J15" s="30" t="s">
        <v>36</v>
      </c>
      <c r="K15" s="18"/>
      <c r="L15" s="18"/>
      <c r="M15" s="19"/>
      <c r="N15" s="32">
        <v>59.3</v>
      </c>
    </row>
    <row r="16" spans="2:28">
      <c r="B16" s="17" t="s">
        <v>23</v>
      </c>
      <c r="C16" s="18"/>
      <c r="D16" s="19"/>
      <c r="E16" s="20">
        <v>357</v>
      </c>
      <c r="F16" s="20">
        <v>400</v>
      </c>
      <c r="G16" s="27">
        <v>1.1499999999999999</v>
      </c>
      <c r="H16" s="25">
        <f t="shared" si="6"/>
        <v>1.0949834479246243</v>
      </c>
      <c r="K16" s="17" t="s">
        <v>37</v>
      </c>
      <c r="L16" s="18"/>
      <c r="M16" s="18"/>
      <c r="N16" s="32">
        <v>13.1</v>
      </c>
    </row>
    <row r="17" spans="2:14">
      <c r="B17" s="17" t="s">
        <v>24</v>
      </c>
      <c r="C17" s="18"/>
      <c r="D17" s="19"/>
      <c r="E17" s="20">
        <v>102</v>
      </c>
      <c r="F17" s="20">
        <v>102</v>
      </c>
      <c r="G17" s="27">
        <v>0.03</v>
      </c>
      <c r="H17" s="25">
        <f t="shared" si="6"/>
        <v>0</v>
      </c>
      <c r="K17" s="17" t="s">
        <v>38</v>
      </c>
      <c r="L17" s="18"/>
      <c r="M17" s="18"/>
      <c r="N17" s="32">
        <v>17.8</v>
      </c>
    </row>
    <row r="18" spans="2:14">
      <c r="B18" s="21" t="s">
        <v>25</v>
      </c>
      <c r="C18" s="22"/>
      <c r="D18" s="23"/>
      <c r="E18" s="24">
        <f>SUM(E11:E17)</f>
        <v>4404</v>
      </c>
      <c r="F18" s="24">
        <f>SUM(F11:F17)</f>
        <v>4912</v>
      </c>
      <c r="G18" s="27">
        <v>1.1000000000000001</v>
      </c>
      <c r="H18" s="25">
        <f t="shared" si="6"/>
        <v>1.0486334737015937</v>
      </c>
      <c r="K18" s="17" t="s">
        <v>39</v>
      </c>
      <c r="L18" s="18"/>
      <c r="M18" s="18"/>
      <c r="N18" s="33">
        <v>28.4</v>
      </c>
    </row>
    <row r="19" spans="2:14">
      <c r="B19" s="17" t="s">
        <v>32</v>
      </c>
      <c r="C19" s="18"/>
      <c r="D19" s="19"/>
      <c r="E19" s="29">
        <v>1.96</v>
      </c>
      <c r="F19" s="20">
        <v>2.06</v>
      </c>
      <c r="G19" s="27">
        <v>0.5</v>
      </c>
      <c r="H19" s="25">
        <f t="shared" si="6"/>
        <v>0.46382189239332139</v>
      </c>
      <c r="J19" s="17" t="s">
        <v>40</v>
      </c>
      <c r="K19" s="18"/>
      <c r="L19" s="18"/>
      <c r="M19" s="19"/>
      <c r="N19" s="34">
        <v>72.900000000000006</v>
      </c>
    </row>
    <row r="20" spans="2:14">
      <c r="B20" s="31" t="s">
        <v>42</v>
      </c>
      <c r="J20" s="17" t="s">
        <v>25</v>
      </c>
      <c r="K20" s="18"/>
      <c r="L20" s="18"/>
      <c r="M20" s="19"/>
      <c r="N20" s="34">
        <v>237</v>
      </c>
    </row>
    <row r="21" spans="2:14">
      <c r="B21" s="31"/>
      <c r="J21" s="2"/>
      <c r="K21" s="2"/>
      <c r="L21" s="2"/>
      <c r="M21" s="2"/>
      <c r="N21" s="36"/>
    </row>
    <row r="22" spans="2:14" s="4" customFormat="1" ht="15.75" customHeight="1">
      <c r="B22" s="13" t="s">
        <v>55</v>
      </c>
      <c r="I22" s="4" t="s">
        <v>56</v>
      </c>
    </row>
    <row r="23" spans="2:14" s="5" customFormat="1">
      <c r="B23" s="5" t="s">
        <v>57</v>
      </c>
      <c r="F23" s="5" t="s">
        <v>58</v>
      </c>
      <c r="G23" s="5" t="s">
        <v>59</v>
      </c>
      <c r="H23" s="5" t="s">
        <v>60</v>
      </c>
    </row>
    <row r="24" spans="2:14" s="5" customFormat="1">
      <c r="B24" s="5" t="s">
        <v>61</v>
      </c>
      <c r="F24" s="5" t="s">
        <v>62</v>
      </c>
      <c r="G24" s="5" t="s">
        <v>63</v>
      </c>
      <c r="H24" s="5" t="s">
        <v>60</v>
      </c>
    </row>
    <row r="25" spans="2:14" s="5" customFormat="1">
      <c r="B25" s="5" t="s">
        <v>64</v>
      </c>
      <c r="F25" s="5" t="s">
        <v>62</v>
      </c>
      <c r="G25" s="5" t="s">
        <v>63</v>
      </c>
      <c r="H25" s="5" t="s">
        <v>60</v>
      </c>
    </row>
    <row r="26" spans="2:14" s="5" customFormat="1">
      <c r="B26" s="5" t="s">
        <v>54</v>
      </c>
      <c r="F26" s="5" t="s">
        <v>62</v>
      </c>
      <c r="G26" s="5" t="s">
        <v>63</v>
      </c>
      <c r="H26" s="5" t="s">
        <v>60</v>
      </c>
    </row>
    <row r="27" spans="2:14" s="5" customFormat="1">
      <c r="B27" s="5" t="s">
        <v>65</v>
      </c>
      <c r="F27" s="5" t="s">
        <v>62</v>
      </c>
      <c r="G27" s="5" t="s">
        <v>63</v>
      </c>
      <c r="H27" s="5" t="s">
        <v>60</v>
      </c>
    </row>
    <row r="28" spans="2:14" s="5" customFormat="1">
      <c r="B28" s="5" t="s">
        <v>66</v>
      </c>
      <c r="F28" s="5" t="s">
        <v>67</v>
      </c>
      <c r="G28" s="5" t="s">
        <v>68</v>
      </c>
      <c r="H28" s="5" t="s">
        <v>60</v>
      </c>
    </row>
    <row r="29" spans="2:14" s="5" customFormat="1">
      <c r="B29" s="5" t="s">
        <v>69</v>
      </c>
      <c r="F29" s="5" t="s">
        <v>70</v>
      </c>
      <c r="G29" s="5" t="s">
        <v>71</v>
      </c>
      <c r="H29" s="5" t="s">
        <v>60</v>
      </c>
    </row>
    <row r="31" spans="2:14" ht="14.25">
      <c r="B31" s="13" t="s">
        <v>45</v>
      </c>
    </row>
    <row r="32" spans="2:14" ht="14.25">
      <c r="B32" s="13"/>
      <c r="H32" s="14" t="s">
        <v>51</v>
      </c>
    </row>
    <row r="33" spans="2:8" ht="24">
      <c r="B33" s="17"/>
      <c r="C33" s="18"/>
      <c r="D33" s="19"/>
      <c r="E33" s="15" t="s">
        <v>28</v>
      </c>
      <c r="F33" s="15" t="s">
        <v>46</v>
      </c>
      <c r="G33" s="15" t="s">
        <v>29</v>
      </c>
      <c r="H33" s="15" t="s">
        <v>47</v>
      </c>
    </row>
    <row r="34" spans="2:8">
      <c r="B34" s="17" t="s">
        <v>48</v>
      </c>
      <c r="C34" s="18"/>
      <c r="D34" s="19"/>
      <c r="E34" s="20">
        <v>137</v>
      </c>
      <c r="F34" s="20">
        <v>149</v>
      </c>
      <c r="G34" s="20">
        <v>166</v>
      </c>
      <c r="H34" s="20">
        <v>180</v>
      </c>
    </row>
    <row r="35" spans="2:8">
      <c r="B35" s="17" t="s">
        <v>49</v>
      </c>
      <c r="C35" s="18"/>
      <c r="D35" s="19"/>
      <c r="E35" s="20">
        <v>191</v>
      </c>
      <c r="F35" s="20">
        <v>110</v>
      </c>
      <c r="G35" s="20">
        <v>110</v>
      </c>
      <c r="H35" s="20">
        <v>110</v>
      </c>
    </row>
    <row r="36" spans="2:8">
      <c r="B36" s="17" t="s">
        <v>50</v>
      </c>
      <c r="C36" s="18"/>
      <c r="D36" s="19"/>
      <c r="E36" s="20">
        <v>290</v>
      </c>
      <c r="F36" s="20">
        <v>237</v>
      </c>
      <c r="G36" s="20">
        <v>254</v>
      </c>
      <c r="H36" s="20">
        <v>268</v>
      </c>
    </row>
    <row r="37" spans="2:8">
      <c r="B37" s="35" t="s">
        <v>52</v>
      </c>
    </row>
    <row r="38" spans="2:8">
      <c r="B38" s="35" t="s">
        <v>53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h9.3環基計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2017-04-17T00:30:05Z</cp:lastPrinted>
  <dcterms:created xsi:type="dcterms:W3CDTF">2012-02-04T07:47:34Z</dcterms:created>
  <dcterms:modified xsi:type="dcterms:W3CDTF">2017-10-26T06:00:33Z</dcterms:modified>
</cp:coreProperties>
</file>